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f89da6cf847b00f3/Documents/"/>
    </mc:Choice>
  </mc:AlternateContent>
  <bookViews>
    <workbookView xWindow="0" yWindow="0" windowWidth="28800" windowHeight="12435" tabRatio="598" activeTab="5"/>
  </bookViews>
  <sheets>
    <sheet name="STX" sheetId="9" r:id="rId1"/>
    <sheet name="VEST" sheetId="4" r:id="rId2"/>
    <sheet name="BS1&amp;2" sheetId="11" state="hidden" r:id="rId3"/>
    <sheet name="BS1" sheetId="8" r:id="rId4"/>
    <sheet name="BS2" sheetId="10" r:id="rId5"/>
    <sheet name="Totals" sheetId="24" r:id="rId6"/>
    <sheet name="BTE" sheetId="19" state="hidden" r:id="rId7"/>
    <sheet name="KPI comparison" sheetId="21" state="hidden" r:id="rId8"/>
    <sheet name="SBU comparison" sheetId="16" state="hidden" r:id="rId9"/>
    <sheet name="SBU comparison (2)" sheetId="20" state="hidden" r:id="rId10"/>
    <sheet name="Headcount" sheetId="13" state="hidden" r:id="rId11"/>
    <sheet name="Central KPIs" sheetId="17" state="hidden" r:id="rId12"/>
    <sheet name="Worked minutes breakdown" sheetId="7" state="hidden" r:id="rId13"/>
  </sheets>
  <definedNames>
    <definedName name="_xlnm._FilterDatabase" localSheetId="2" hidden="1">'BS1&amp;2'!$B$1:$B$78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8" i="24" l="1"/>
  <c r="AI48" i="24"/>
  <c r="AJ48" i="24"/>
  <c r="AK48" i="24"/>
  <c r="AL48" i="24"/>
  <c r="AM48" i="24"/>
  <c r="AN48" i="24"/>
  <c r="AO48" i="24"/>
  <c r="AP48" i="24"/>
  <c r="AQ48" i="24"/>
  <c r="AR48" i="24"/>
  <c r="AS48" i="24"/>
  <c r="AT48" i="24"/>
  <c r="AU48" i="24"/>
  <c r="AV48" i="24"/>
  <c r="AW48" i="24"/>
  <c r="AX48" i="24"/>
  <c r="AY48" i="24"/>
  <c r="AZ48" i="24"/>
  <c r="BA48" i="24"/>
  <c r="BB48" i="24"/>
  <c r="BC48" i="24"/>
  <c r="BD48" i="24"/>
  <c r="BE48" i="24"/>
  <c r="BF48" i="24"/>
  <c r="BG48" i="24"/>
  <c r="BH48" i="24"/>
  <c r="BI48" i="24"/>
  <c r="BJ48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AX49" i="24"/>
  <c r="AY49" i="24"/>
  <c r="AZ49" i="24"/>
  <c r="BA49" i="24"/>
  <c r="BB49" i="24"/>
  <c r="BC49" i="24"/>
  <c r="BD49" i="24"/>
  <c r="BE49" i="24"/>
  <c r="BF49" i="24"/>
  <c r="BG49" i="24"/>
  <c r="BH49" i="24"/>
  <c r="BI49" i="24"/>
  <c r="BJ49" i="24"/>
  <c r="AH50" i="24"/>
  <c r="AI50" i="24"/>
  <c r="AJ50" i="24"/>
  <c r="AK50" i="24"/>
  <c r="AL50" i="24"/>
  <c r="AM50" i="24"/>
  <c r="AN50" i="24"/>
  <c r="AO50" i="24"/>
  <c r="AP50" i="24"/>
  <c r="AQ50" i="24"/>
  <c r="AR50" i="24"/>
  <c r="AS50" i="24"/>
  <c r="AT50" i="24"/>
  <c r="AU50" i="24"/>
  <c r="AV50" i="24"/>
  <c r="AW50" i="24"/>
  <c r="AX50" i="24"/>
  <c r="AY50" i="24"/>
  <c r="AZ50" i="24"/>
  <c r="BA50" i="24"/>
  <c r="BB50" i="24"/>
  <c r="BC50" i="24"/>
  <c r="BD50" i="24"/>
  <c r="BE50" i="24"/>
  <c r="BF50" i="24"/>
  <c r="BG50" i="24"/>
  <c r="BH50" i="24"/>
  <c r="BI50" i="24"/>
  <c r="BJ50" i="24"/>
  <c r="AI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AX45" i="24"/>
  <c r="AY45" i="24"/>
  <c r="AZ45" i="24"/>
  <c r="BA45" i="24"/>
  <c r="BB45" i="24"/>
  <c r="BC45" i="24"/>
  <c r="BD45" i="24"/>
  <c r="BE45" i="24"/>
  <c r="BF45" i="24"/>
  <c r="BG45" i="24"/>
  <c r="BH45" i="24"/>
  <c r="BI45" i="24"/>
  <c r="BJ45" i="24"/>
  <c r="BK45" i="24"/>
  <c r="BL45" i="24"/>
  <c r="BM45" i="24"/>
  <c r="BN45" i="24"/>
  <c r="BO45" i="24"/>
  <c r="BP45" i="24"/>
  <c r="BQ45" i="24"/>
  <c r="BR45" i="24"/>
  <c r="BS45" i="24"/>
  <c r="BT45" i="24"/>
  <c r="BU45" i="24"/>
  <c r="BV45" i="24"/>
  <c r="BW45" i="24"/>
  <c r="BX45" i="24"/>
  <c r="BY45" i="24"/>
  <c r="BZ45" i="24"/>
  <c r="CA45" i="24"/>
  <c r="CB45" i="24"/>
  <c r="CC45" i="24"/>
  <c r="CD45" i="24"/>
  <c r="CE45" i="24"/>
  <c r="CF45" i="24"/>
  <c r="CG45" i="24"/>
  <c r="CH45" i="24"/>
  <c r="CI45" i="24"/>
  <c r="CJ45" i="24"/>
  <c r="CK45" i="24"/>
  <c r="CL45" i="24"/>
  <c r="CM45" i="24"/>
  <c r="CN45" i="24"/>
  <c r="CO45" i="24"/>
  <c r="CP45" i="24"/>
  <c r="CQ45" i="24"/>
  <c r="CR45" i="24"/>
  <c r="CS45" i="24"/>
  <c r="CT45" i="24"/>
  <c r="CU45" i="24"/>
  <c r="CV45" i="24"/>
  <c r="CW45" i="24"/>
  <c r="CX45" i="24"/>
  <c r="CY45" i="24"/>
  <c r="CZ45" i="24"/>
  <c r="DA45" i="24"/>
  <c r="DB45" i="24"/>
  <c r="DC45" i="24"/>
  <c r="DD45" i="24"/>
  <c r="DE45" i="24"/>
  <c r="DF45" i="24"/>
  <c r="DG45" i="24"/>
  <c r="DH45" i="24"/>
  <c r="DI45" i="24"/>
  <c r="DJ45" i="24"/>
  <c r="DK45" i="24"/>
  <c r="DL45" i="24"/>
  <c r="DM45" i="24"/>
  <c r="DN45" i="24"/>
  <c r="DO45" i="24"/>
  <c r="DP45" i="24"/>
  <c r="DQ45" i="24"/>
  <c r="DR45" i="24"/>
  <c r="DS45" i="24"/>
  <c r="DT45" i="24"/>
  <c r="DU45" i="24"/>
  <c r="DV45" i="24"/>
  <c r="DV52" i="24" s="1"/>
  <c r="DV53" i="24" s="1"/>
  <c r="DW45" i="24"/>
  <c r="DX45" i="24"/>
  <c r="DY45" i="24"/>
  <c r="DZ45" i="24"/>
  <c r="EA45" i="24"/>
  <c r="EB45" i="24"/>
  <c r="EC45" i="24"/>
  <c r="ED45" i="24"/>
  <c r="EE45" i="24"/>
  <c r="EF45" i="24"/>
  <c r="EG45" i="24"/>
  <c r="EH45" i="24"/>
  <c r="EI45" i="24"/>
  <c r="EJ45" i="24"/>
  <c r="EK45" i="24"/>
  <c r="EL45" i="24"/>
  <c r="EM45" i="24"/>
  <c r="EN45" i="24"/>
  <c r="EO45" i="24"/>
  <c r="EP45" i="24"/>
  <c r="EQ45" i="24"/>
  <c r="ER45" i="24"/>
  <c r="ES45" i="24"/>
  <c r="ET45" i="24"/>
  <c r="EU45" i="24"/>
  <c r="EV45" i="24"/>
  <c r="EW45" i="24"/>
  <c r="EX45" i="24"/>
  <c r="EY45" i="24"/>
  <c r="EZ45" i="24"/>
  <c r="FA45" i="24"/>
  <c r="FB45" i="24"/>
  <c r="FC45" i="24"/>
  <c r="FD45" i="24"/>
  <c r="FE45" i="24"/>
  <c r="FF45" i="24"/>
  <c r="FG45" i="24"/>
  <c r="FH45" i="24"/>
  <c r="FI45" i="24"/>
  <c r="FJ45" i="24"/>
  <c r="FK45" i="24"/>
  <c r="FL45" i="24"/>
  <c r="FM45" i="24"/>
  <c r="FN45" i="24"/>
  <c r="FO45" i="24"/>
  <c r="FP45" i="24"/>
  <c r="FQ45" i="24"/>
  <c r="FR45" i="24"/>
  <c r="FS45" i="24"/>
  <c r="FT45" i="24"/>
  <c r="FU45" i="24"/>
  <c r="FV45" i="24"/>
  <c r="FW45" i="24"/>
  <c r="FX45" i="24"/>
  <c r="FY45" i="24"/>
  <c r="FZ45" i="24"/>
  <c r="GA45" i="24"/>
  <c r="GB45" i="24"/>
  <c r="GC45" i="24"/>
  <c r="GD45" i="24"/>
  <c r="GD52" i="24" s="1"/>
  <c r="GD53" i="24" s="1"/>
  <c r="GE45" i="24"/>
  <c r="GF45" i="24"/>
  <c r="GG45" i="24"/>
  <c r="GH45" i="24"/>
  <c r="GI45" i="24"/>
  <c r="GJ45" i="24"/>
  <c r="GK45" i="24"/>
  <c r="GL45" i="24"/>
  <c r="GM45" i="24"/>
  <c r="GN45" i="24"/>
  <c r="GO45" i="24"/>
  <c r="GP45" i="24"/>
  <c r="GQ45" i="24"/>
  <c r="GR45" i="24"/>
  <c r="GS45" i="24"/>
  <c r="GT45" i="24"/>
  <c r="GT52" i="24" s="1"/>
  <c r="GT53" i="24" s="1"/>
  <c r="GU45" i="24"/>
  <c r="GV45" i="24"/>
  <c r="GW45" i="24"/>
  <c r="GX45" i="24"/>
  <c r="GY45" i="24"/>
  <c r="GZ45" i="24"/>
  <c r="HA45" i="24"/>
  <c r="HB45" i="24"/>
  <c r="HC45" i="24"/>
  <c r="HD45" i="24"/>
  <c r="HE45" i="24"/>
  <c r="HF45" i="24"/>
  <c r="HF52" i="24" s="1"/>
  <c r="HF53" i="24" s="1"/>
  <c r="HG45" i="24"/>
  <c r="HH45" i="24"/>
  <c r="HI45" i="24"/>
  <c r="HJ45" i="24"/>
  <c r="HK45" i="24"/>
  <c r="HL45" i="24"/>
  <c r="HM45" i="24"/>
  <c r="HN45" i="24"/>
  <c r="HN52" i="24" s="1"/>
  <c r="HN53" i="24" s="1"/>
  <c r="HO45" i="24"/>
  <c r="HP45" i="24"/>
  <c r="HQ45" i="24"/>
  <c r="HR45" i="24"/>
  <c r="HS45" i="24"/>
  <c r="HT45" i="24"/>
  <c r="HU45" i="24"/>
  <c r="HV45" i="24"/>
  <c r="HV52" i="24" s="1"/>
  <c r="HV53" i="24" s="1"/>
  <c r="HW45" i="24"/>
  <c r="HX45" i="24"/>
  <c r="HY45" i="24"/>
  <c r="HZ45" i="24"/>
  <c r="IA45" i="24"/>
  <c r="IB45" i="24"/>
  <c r="IC45" i="24"/>
  <c r="ID45" i="24"/>
  <c r="ID52" i="24" s="1"/>
  <c r="ID53" i="24" s="1"/>
  <c r="IE45" i="24"/>
  <c r="IF45" i="24"/>
  <c r="IG45" i="24"/>
  <c r="IH45" i="24"/>
  <c r="II45" i="24"/>
  <c r="IJ45" i="24"/>
  <c r="IK45" i="24"/>
  <c r="IL45" i="24"/>
  <c r="IM45" i="24"/>
  <c r="IN45" i="24"/>
  <c r="IO45" i="24"/>
  <c r="IP45" i="24"/>
  <c r="IQ45" i="24"/>
  <c r="IR45" i="24"/>
  <c r="IS45" i="24"/>
  <c r="IT45" i="24"/>
  <c r="IT52" i="24" s="1"/>
  <c r="IT53" i="24" s="1"/>
  <c r="IU45" i="24"/>
  <c r="IV45" i="24"/>
  <c r="IW45" i="24"/>
  <c r="IX45" i="24"/>
  <c r="AH4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AX35" i="24"/>
  <c r="AY35" i="24"/>
  <c r="AZ35" i="24"/>
  <c r="BA35" i="24"/>
  <c r="BB35" i="24"/>
  <c r="BC35" i="24"/>
  <c r="BD35" i="24"/>
  <c r="BE35" i="24"/>
  <c r="BF35" i="24"/>
  <c r="BG35" i="24"/>
  <c r="BH35" i="24"/>
  <c r="BI35" i="24"/>
  <c r="BJ35" i="24"/>
  <c r="BK35" i="24"/>
  <c r="BL35" i="24"/>
  <c r="BM35" i="24"/>
  <c r="BN35" i="24"/>
  <c r="BO35" i="24"/>
  <c r="BP35" i="24"/>
  <c r="BQ35" i="24"/>
  <c r="BR35" i="24"/>
  <c r="BS35" i="24"/>
  <c r="BT35" i="24"/>
  <c r="BU35" i="24"/>
  <c r="BV35" i="24"/>
  <c r="BW35" i="24"/>
  <c r="BX35" i="24"/>
  <c r="BY35" i="24"/>
  <c r="BZ35" i="24"/>
  <c r="CA35" i="24"/>
  <c r="CB35" i="24"/>
  <c r="CC35" i="24"/>
  <c r="CD35" i="24"/>
  <c r="CE35" i="24"/>
  <c r="CF35" i="24"/>
  <c r="CG35" i="24"/>
  <c r="CH35" i="24"/>
  <c r="CI35" i="24"/>
  <c r="CJ35" i="24"/>
  <c r="CK35" i="24"/>
  <c r="CL35" i="24"/>
  <c r="CM35" i="24"/>
  <c r="CN35" i="24"/>
  <c r="CO35" i="24"/>
  <c r="CP35" i="24"/>
  <c r="CQ35" i="24"/>
  <c r="CR35" i="24"/>
  <c r="CS35" i="24"/>
  <c r="CT35" i="24"/>
  <c r="CU35" i="24"/>
  <c r="CV35" i="24"/>
  <c r="CW35" i="24"/>
  <c r="CX35" i="24"/>
  <c r="CY35" i="24"/>
  <c r="CZ35" i="24"/>
  <c r="DA35" i="24"/>
  <c r="DB35" i="24"/>
  <c r="DC35" i="24"/>
  <c r="DD35" i="24"/>
  <c r="DE35" i="24"/>
  <c r="DF35" i="24"/>
  <c r="DG35" i="24"/>
  <c r="DH35" i="24"/>
  <c r="DI35" i="24"/>
  <c r="DJ35" i="24"/>
  <c r="DK35" i="24"/>
  <c r="DL35" i="24"/>
  <c r="DM35" i="24"/>
  <c r="DN35" i="24"/>
  <c r="DO35" i="24"/>
  <c r="DP35" i="24"/>
  <c r="DQ35" i="24"/>
  <c r="DR35" i="24"/>
  <c r="DS35" i="24"/>
  <c r="DT35" i="24"/>
  <c r="DU35" i="24"/>
  <c r="DV35" i="24"/>
  <c r="DW35" i="24"/>
  <c r="DX35" i="24"/>
  <c r="DY35" i="24"/>
  <c r="DZ35" i="24"/>
  <c r="EA35" i="24"/>
  <c r="EB35" i="24"/>
  <c r="EC35" i="24"/>
  <c r="ED35" i="24"/>
  <c r="EE35" i="24"/>
  <c r="EF35" i="24"/>
  <c r="EG35" i="24"/>
  <c r="EH35" i="24"/>
  <c r="EI35" i="24"/>
  <c r="EJ35" i="24"/>
  <c r="EK35" i="24"/>
  <c r="EL35" i="24"/>
  <c r="EM35" i="24"/>
  <c r="EN35" i="24"/>
  <c r="EO35" i="24"/>
  <c r="EP35" i="24"/>
  <c r="EQ35" i="24"/>
  <c r="ER35" i="24"/>
  <c r="ES35" i="24"/>
  <c r="ET35" i="24"/>
  <c r="EU35" i="24"/>
  <c r="EV35" i="24"/>
  <c r="EW35" i="24"/>
  <c r="EX35" i="24"/>
  <c r="EY35" i="24"/>
  <c r="EZ35" i="24"/>
  <c r="FA35" i="24"/>
  <c r="FB35" i="24"/>
  <c r="FC35" i="24"/>
  <c r="FD35" i="24"/>
  <c r="FE35" i="24"/>
  <c r="FF35" i="24"/>
  <c r="FG35" i="24"/>
  <c r="FH35" i="24"/>
  <c r="FI35" i="24"/>
  <c r="FJ35" i="24"/>
  <c r="FK35" i="24"/>
  <c r="FL35" i="24"/>
  <c r="FM35" i="24"/>
  <c r="FN35" i="24"/>
  <c r="FO35" i="24"/>
  <c r="FP35" i="24"/>
  <c r="FQ35" i="24"/>
  <c r="FR35" i="24"/>
  <c r="FS35" i="24"/>
  <c r="FT35" i="24"/>
  <c r="FU35" i="24"/>
  <c r="FV35" i="24"/>
  <c r="FW35" i="24"/>
  <c r="FX35" i="24"/>
  <c r="FY35" i="24"/>
  <c r="FZ35" i="24"/>
  <c r="GA35" i="24"/>
  <c r="GB35" i="24"/>
  <c r="GC35" i="24"/>
  <c r="GD35" i="24"/>
  <c r="GE35" i="24"/>
  <c r="GF35" i="24"/>
  <c r="GG35" i="24"/>
  <c r="GH35" i="24"/>
  <c r="GH48" i="24" s="1"/>
  <c r="GI35" i="24"/>
  <c r="GJ35" i="24"/>
  <c r="GK35" i="24"/>
  <c r="GL35" i="24"/>
  <c r="GM35" i="24"/>
  <c r="GN35" i="24"/>
  <c r="GO35" i="24"/>
  <c r="GP35" i="24"/>
  <c r="GP48" i="24" s="1"/>
  <c r="GQ35" i="24"/>
  <c r="GR35" i="24"/>
  <c r="GS35" i="24"/>
  <c r="GT35" i="24"/>
  <c r="GT48" i="24" s="1"/>
  <c r="GU35" i="24"/>
  <c r="GV35" i="24"/>
  <c r="GW35" i="24"/>
  <c r="GX35" i="24"/>
  <c r="GX48" i="24" s="1"/>
  <c r="GY35" i="24"/>
  <c r="GZ35" i="24"/>
  <c r="HA35" i="24"/>
  <c r="HB35" i="24"/>
  <c r="HC35" i="24"/>
  <c r="HD35" i="24"/>
  <c r="HE35" i="24"/>
  <c r="HF35" i="24"/>
  <c r="HF48" i="24" s="1"/>
  <c r="HG35" i="24"/>
  <c r="HH35" i="24"/>
  <c r="HI35" i="24"/>
  <c r="HJ35" i="24"/>
  <c r="HJ48" i="24" s="1"/>
  <c r="HK35" i="24"/>
  <c r="HL35" i="24"/>
  <c r="HM35" i="24"/>
  <c r="HN35" i="24"/>
  <c r="HO35" i="24"/>
  <c r="HP35" i="24"/>
  <c r="HQ35" i="24"/>
  <c r="HR35" i="24"/>
  <c r="HS35" i="24"/>
  <c r="HT35" i="24"/>
  <c r="HU35" i="24"/>
  <c r="HV35" i="24"/>
  <c r="HW35" i="24"/>
  <c r="HX35" i="24"/>
  <c r="HY35" i="24"/>
  <c r="HZ35" i="24"/>
  <c r="IA35" i="24"/>
  <c r="IB35" i="24"/>
  <c r="IC35" i="24"/>
  <c r="ID35" i="24"/>
  <c r="IE35" i="24"/>
  <c r="IF35" i="24"/>
  <c r="IG35" i="24"/>
  <c r="IH35" i="24"/>
  <c r="II35" i="24"/>
  <c r="IJ35" i="24"/>
  <c r="IK35" i="24"/>
  <c r="IL35" i="24"/>
  <c r="IM35" i="24"/>
  <c r="IN35" i="24"/>
  <c r="IO35" i="24"/>
  <c r="IP35" i="24"/>
  <c r="IQ35" i="24"/>
  <c r="IR35" i="24"/>
  <c r="IS35" i="24"/>
  <c r="IT35" i="24"/>
  <c r="IU35" i="24"/>
  <c r="IV35" i="24"/>
  <c r="IW35" i="24"/>
  <c r="AI44" i="24"/>
  <c r="AJ44" i="24"/>
  <c r="AK44" i="24"/>
  <c r="AL44" i="24"/>
  <c r="AM44" i="24"/>
  <c r="AN44" i="24"/>
  <c r="AO44" i="24"/>
  <c r="AP44" i="24"/>
  <c r="AQ44" i="24"/>
  <c r="AR44" i="24"/>
  <c r="AS44" i="24"/>
  <c r="AT44" i="24"/>
  <c r="AU44" i="24"/>
  <c r="AV44" i="24"/>
  <c r="AW44" i="24"/>
  <c r="AX44" i="24"/>
  <c r="AY44" i="24"/>
  <c r="AZ44" i="24"/>
  <c r="BA44" i="24"/>
  <c r="BB44" i="24"/>
  <c r="BC44" i="24"/>
  <c r="BD44" i="24"/>
  <c r="BE44" i="24"/>
  <c r="BF44" i="24"/>
  <c r="BG44" i="24"/>
  <c r="BH44" i="24"/>
  <c r="BI44" i="24"/>
  <c r="BJ44" i="24"/>
  <c r="BK44" i="24"/>
  <c r="BL44" i="24"/>
  <c r="BM44" i="24"/>
  <c r="BN44" i="24"/>
  <c r="BO44" i="24"/>
  <c r="BP44" i="24"/>
  <c r="BQ44" i="24"/>
  <c r="BR44" i="24"/>
  <c r="BS44" i="24"/>
  <c r="BT44" i="24"/>
  <c r="BU44" i="24"/>
  <c r="BV44" i="24"/>
  <c r="BW44" i="24"/>
  <c r="BX44" i="24"/>
  <c r="BY44" i="24"/>
  <c r="BZ44" i="24"/>
  <c r="CA44" i="24"/>
  <c r="CB44" i="24"/>
  <c r="CC44" i="24"/>
  <c r="CD44" i="24"/>
  <c r="CE44" i="24"/>
  <c r="CF44" i="24"/>
  <c r="CG44" i="24"/>
  <c r="CH44" i="24"/>
  <c r="CI44" i="24"/>
  <c r="CJ44" i="24"/>
  <c r="CK44" i="24"/>
  <c r="CL44" i="24"/>
  <c r="CM44" i="24"/>
  <c r="CN44" i="24"/>
  <c r="CO44" i="24"/>
  <c r="CP44" i="24"/>
  <c r="CQ44" i="24"/>
  <c r="CR44" i="24"/>
  <c r="CS44" i="24"/>
  <c r="CT44" i="24"/>
  <c r="CU44" i="24"/>
  <c r="CV44" i="24"/>
  <c r="CW44" i="24"/>
  <c r="CX44" i="24"/>
  <c r="CY44" i="24"/>
  <c r="CZ44" i="24"/>
  <c r="DA44" i="24"/>
  <c r="DB44" i="24"/>
  <c r="DC44" i="24"/>
  <c r="DD44" i="24"/>
  <c r="DE44" i="24"/>
  <c r="DF44" i="24"/>
  <c r="DG44" i="24"/>
  <c r="DH44" i="24"/>
  <c r="DI44" i="24"/>
  <c r="DJ44" i="24"/>
  <c r="DK44" i="24"/>
  <c r="DL44" i="24"/>
  <c r="DM44" i="24"/>
  <c r="DN44" i="24"/>
  <c r="DO44" i="24"/>
  <c r="DP44" i="24"/>
  <c r="DQ44" i="24"/>
  <c r="DR44" i="24"/>
  <c r="DS44" i="24"/>
  <c r="DT44" i="24"/>
  <c r="DU44" i="24"/>
  <c r="DV44" i="24"/>
  <c r="FB52" i="24" s="1"/>
  <c r="FB53" i="24" s="1"/>
  <c r="DW44" i="24"/>
  <c r="DX44" i="24"/>
  <c r="DY44" i="24"/>
  <c r="DZ44" i="24"/>
  <c r="EA44" i="24"/>
  <c r="EB44" i="24"/>
  <c r="EC44" i="24"/>
  <c r="ED44" i="24"/>
  <c r="EE44" i="24"/>
  <c r="EF44" i="24"/>
  <c r="EG44" i="24"/>
  <c r="EH44" i="24"/>
  <c r="EI44" i="24"/>
  <c r="EJ44" i="24"/>
  <c r="EK44" i="24"/>
  <c r="EL44" i="24"/>
  <c r="EM44" i="24"/>
  <c r="EN44" i="24"/>
  <c r="EO44" i="24"/>
  <c r="EP44" i="24"/>
  <c r="EQ44" i="24"/>
  <c r="ER44" i="24"/>
  <c r="ES44" i="24"/>
  <c r="ET44" i="24"/>
  <c r="EU44" i="24"/>
  <c r="EV44" i="24"/>
  <c r="EW44" i="24"/>
  <c r="EX44" i="24"/>
  <c r="EY44" i="24"/>
  <c r="EZ44" i="24"/>
  <c r="FA44" i="24"/>
  <c r="FB44" i="24"/>
  <c r="FC44" i="24"/>
  <c r="FD44" i="24"/>
  <c r="FE44" i="24"/>
  <c r="FF44" i="24"/>
  <c r="FF52" i="24" s="1"/>
  <c r="FF53" i="24" s="1"/>
  <c r="FG44" i="24"/>
  <c r="FH44" i="24"/>
  <c r="FH52" i="24" s="1"/>
  <c r="FH53" i="24" s="1"/>
  <c r="FI44" i="24"/>
  <c r="FJ44" i="24"/>
  <c r="FJ52" i="24" s="1"/>
  <c r="FJ53" i="24" s="1"/>
  <c r="FK44" i="24"/>
  <c r="FL44" i="24"/>
  <c r="FM44" i="24"/>
  <c r="FN44" i="24"/>
  <c r="FO44" i="24"/>
  <c r="FP44" i="24"/>
  <c r="FQ44" i="24"/>
  <c r="FR44" i="24"/>
  <c r="FR52" i="24" s="1"/>
  <c r="FR53" i="24" s="1"/>
  <c r="FS44" i="24"/>
  <c r="FT44" i="24"/>
  <c r="FU44" i="24"/>
  <c r="FV44" i="24"/>
  <c r="FV52" i="24" s="1"/>
  <c r="FV53" i="24" s="1"/>
  <c r="FW44" i="24"/>
  <c r="FX44" i="24"/>
  <c r="FX49" i="24" s="1"/>
  <c r="FY44" i="24"/>
  <c r="FZ44" i="24"/>
  <c r="FZ52" i="24" s="1"/>
  <c r="FZ53" i="24" s="1"/>
  <c r="GA44" i="24"/>
  <c r="GB44" i="24"/>
  <c r="GC44" i="24"/>
  <c r="GD44" i="24"/>
  <c r="GE44" i="24"/>
  <c r="GF44" i="24"/>
  <c r="GF49" i="24" s="1"/>
  <c r="GG44" i="24"/>
  <c r="GH44" i="24"/>
  <c r="GI44" i="24"/>
  <c r="GJ44" i="24"/>
  <c r="GK44" i="24"/>
  <c r="GL44" i="24"/>
  <c r="GL52" i="24" s="1"/>
  <c r="GL53" i="24" s="1"/>
  <c r="GM44" i="24"/>
  <c r="GN44" i="24"/>
  <c r="GO44" i="24"/>
  <c r="GP44" i="24"/>
  <c r="GP52" i="24" s="1"/>
  <c r="GP53" i="24" s="1"/>
  <c r="GQ44" i="24"/>
  <c r="GR44" i="24"/>
  <c r="GR51" i="24" s="1"/>
  <c r="GS44" i="24"/>
  <c r="GT44" i="24"/>
  <c r="GU44" i="24"/>
  <c r="GV44" i="24"/>
  <c r="GW44" i="24"/>
  <c r="GX44" i="24"/>
  <c r="GY44" i="24"/>
  <c r="GZ44" i="24"/>
  <c r="GZ51" i="24" s="1"/>
  <c r="HA44" i="24"/>
  <c r="HB44" i="24"/>
  <c r="HC44" i="24"/>
  <c r="HD44" i="24"/>
  <c r="HE44" i="24"/>
  <c r="HF44" i="24"/>
  <c r="HG44" i="24"/>
  <c r="HH44" i="24"/>
  <c r="HH51" i="24" s="1"/>
  <c r="HI44" i="24"/>
  <c r="HJ44" i="24"/>
  <c r="HJ52" i="24" s="1"/>
  <c r="HJ53" i="24" s="1"/>
  <c r="HK44" i="24"/>
  <c r="HL44" i="24"/>
  <c r="HM44" i="24"/>
  <c r="HN44" i="24"/>
  <c r="HO44" i="24"/>
  <c r="HP44" i="24"/>
  <c r="HP51" i="24" s="1"/>
  <c r="HQ44" i="24"/>
  <c r="HR44" i="24"/>
  <c r="HS44" i="24"/>
  <c r="HT44" i="24"/>
  <c r="HU44" i="24"/>
  <c r="HV44" i="24"/>
  <c r="HW44" i="24"/>
  <c r="HX44" i="24"/>
  <c r="HX51" i="24" s="1"/>
  <c r="HY44" i="24"/>
  <c r="HZ44" i="24"/>
  <c r="HZ52" i="24" s="1"/>
  <c r="HZ53" i="24" s="1"/>
  <c r="IA44" i="24"/>
  <c r="IB44" i="24"/>
  <c r="IC44" i="24"/>
  <c r="ID44" i="24"/>
  <c r="IE44" i="24"/>
  <c r="IF44" i="24"/>
  <c r="IG44" i="24"/>
  <c r="IH44" i="24"/>
  <c r="IH52" i="24" s="1"/>
  <c r="IH53" i="24" s="1"/>
  <c r="II44" i="24"/>
  <c r="IJ44" i="24"/>
  <c r="IK44" i="24"/>
  <c r="IL44" i="24"/>
  <c r="IL52" i="24" s="1"/>
  <c r="IL53" i="24" s="1"/>
  <c r="IM44" i="24"/>
  <c r="IN44" i="24"/>
  <c r="IO44" i="24"/>
  <c r="IP44" i="24"/>
  <c r="IQ44" i="24"/>
  <c r="IR44" i="24"/>
  <c r="IS44" i="24"/>
  <c r="IT44" i="24"/>
  <c r="IU44" i="24"/>
  <c r="IV44" i="24"/>
  <c r="IW44" i="24"/>
  <c r="IX44" i="24"/>
  <c r="AH44" i="24"/>
  <c r="AI42" i="24"/>
  <c r="AJ42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AX42" i="24"/>
  <c r="AY42" i="24"/>
  <c r="AZ42" i="24"/>
  <c r="BA42" i="24"/>
  <c r="BB42" i="24"/>
  <c r="BC42" i="24"/>
  <c r="BD42" i="24"/>
  <c r="BE42" i="24"/>
  <c r="BF42" i="24"/>
  <c r="BG42" i="24"/>
  <c r="BH42" i="24"/>
  <c r="BI42" i="24"/>
  <c r="BJ42" i="24"/>
  <c r="BK42" i="24"/>
  <c r="BL42" i="24"/>
  <c r="BM42" i="24"/>
  <c r="BN42" i="24"/>
  <c r="BO42" i="24"/>
  <c r="BP42" i="24"/>
  <c r="BQ42" i="24"/>
  <c r="BR42" i="24"/>
  <c r="BS42" i="24"/>
  <c r="BT42" i="24"/>
  <c r="BU42" i="24"/>
  <c r="BV42" i="24"/>
  <c r="BW42" i="24"/>
  <c r="BX42" i="24"/>
  <c r="BY42" i="24"/>
  <c r="BZ42" i="24"/>
  <c r="CA42" i="24"/>
  <c r="CB42" i="24"/>
  <c r="CC42" i="24"/>
  <c r="CD42" i="24"/>
  <c r="CE42" i="24"/>
  <c r="CF42" i="24"/>
  <c r="CG42" i="24"/>
  <c r="CH42" i="24"/>
  <c r="CI42" i="24"/>
  <c r="CJ42" i="24"/>
  <c r="CK42" i="24"/>
  <c r="CL42" i="24"/>
  <c r="CM42" i="24"/>
  <c r="CN42" i="24"/>
  <c r="CO42" i="24"/>
  <c r="CP42" i="24"/>
  <c r="CQ42" i="24"/>
  <c r="CR42" i="24"/>
  <c r="CS42" i="24"/>
  <c r="CT42" i="24"/>
  <c r="CU42" i="24"/>
  <c r="CV42" i="24"/>
  <c r="CW42" i="24"/>
  <c r="CX42" i="24"/>
  <c r="CY42" i="24"/>
  <c r="CZ42" i="24"/>
  <c r="DA42" i="24"/>
  <c r="DB42" i="24"/>
  <c r="DC42" i="24"/>
  <c r="DD42" i="24"/>
  <c r="DE42" i="24"/>
  <c r="DF42" i="24"/>
  <c r="DG42" i="24"/>
  <c r="DH42" i="24"/>
  <c r="DI42" i="24"/>
  <c r="DJ42" i="24"/>
  <c r="DK42" i="24"/>
  <c r="DL42" i="24"/>
  <c r="DM42" i="24"/>
  <c r="DN42" i="24"/>
  <c r="DO42" i="24"/>
  <c r="DP42" i="24"/>
  <c r="DQ42" i="24"/>
  <c r="DR42" i="24"/>
  <c r="DS42" i="24"/>
  <c r="DT42" i="24"/>
  <c r="DU42" i="24"/>
  <c r="DV42" i="24"/>
  <c r="DW42" i="24"/>
  <c r="DX42" i="24"/>
  <c r="DY42" i="24"/>
  <c r="DZ42" i="24"/>
  <c r="EA42" i="24"/>
  <c r="EB42" i="24"/>
  <c r="EC42" i="24"/>
  <c r="ED42" i="24"/>
  <c r="EE42" i="24"/>
  <c r="EF42" i="24"/>
  <c r="EG42" i="24"/>
  <c r="EH42" i="24"/>
  <c r="EI42" i="24"/>
  <c r="EJ42" i="24"/>
  <c r="EK42" i="24"/>
  <c r="EL42" i="24"/>
  <c r="EM42" i="24"/>
  <c r="EN42" i="24"/>
  <c r="EO42" i="24"/>
  <c r="EP42" i="24"/>
  <c r="EQ42" i="24"/>
  <c r="ER42" i="24"/>
  <c r="ES42" i="24"/>
  <c r="ET42" i="24"/>
  <c r="EU42" i="24"/>
  <c r="EV42" i="24"/>
  <c r="EW42" i="24"/>
  <c r="EX42" i="24"/>
  <c r="EY42" i="24"/>
  <c r="EZ42" i="24"/>
  <c r="FA42" i="24"/>
  <c r="FB42" i="24"/>
  <c r="FC42" i="24"/>
  <c r="FD42" i="24"/>
  <c r="FE42" i="24"/>
  <c r="FF42" i="24"/>
  <c r="FG42" i="24"/>
  <c r="FH42" i="24"/>
  <c r="FI42" i="24"/>
  <c r="FJ42" i="24"/>
  <c r="FK42" i="24"/>
  <c r="FL42" i="24"/>
  <c r="FM42" i="24"/>
  <c r="FN42" i="24"/>
  <c r="FO42" i="24"/>
  <c r="FP42" i="24"/>
  <c r="FQ42" i="24"/>
  <c r="FR42" i="24"/>
  <c r="FS42" i="24"/>
  <c r="FT42" i="24"/>
  <c r="FU42" i="24"/>
  <c r="FV42" i="24"/>
  <c r="FW42" i="24"/>
  <c r="FX42" i="24"/>
  <c r="FY42" i="24"/>
  <c r="FZ42" i="24"/>
  <c r="GA42" i="24"/>
  <c r="GB42" i="24"/>
  <c r="GC42" i="24"/>
  <c r="GD42" i="24"/>
  <c r="GE42" i="24"/>
  <c r="GF42" i="24"/>
  <c r="GG42" i="24"/>
  <c r="GH42" i="24"/>
  <c r="GI42" i="24"/>
  <c r="GJ42" i="24"/>
  <c r="GK42" i="24"/>
  <c r="GL42" i="24"/>
  <c r="GM42" i="24"/>
  <c r="GN42" i="24"/>
  <c r="GO42" i="24"/>
  <c r="GP42" i="24"/>
  <c r="GQ42" i="24"/>
  <c r="GR42" i="24"/>
  <c r="GS42" i="24"/>
  <c r="GT42" i="24"/>
  <c r="GU42" i="24"/>
  <c r="GV42" i="24"/>
  <c r="GW42" i="24"/>
  <c r="GX42" i="24"/>
  <c r="GY42" i="24"/>
  <c r="GZ42" i="24"/>
  <c r="HA42" i="24"/>
  <c r="HB42" i="24"/>
  <c r="HC42" i="24"/>
  <c r="HD42" i="24"/>
  <c r="HE42" i="24"/>
  <c r="HF42" i="24"/>
  <c r="HG42" i="24"/>
  <c r="HH42" i="24"/>
  <c r="HI42" i="24"/>
  <c r="HJ42" i="24"/>
  <c r="HK42" i="24"/>
  <c r="HL42" i="24"/>
  <c r="HM42" i="24"/>
  <c r="HN42" i="24"/>
  <c r="HO42" i="24"/>
  <c r="HP42" i="24"/>
  <c r="HQ42" i="24"/>
  <c r="HR42" i="24"/>
  <c r="HS42" i="24"/>
  <c r="HT42" i="24"/>
  <c r="HU42" i="24"/>
  <c r="HV42" i="24"/>
  <c r="HW42" i="24"/>
  <c r="HX42" i="24"/>
  <c r="HY42" i="24"/>
  <c r="HZ42" i="24"/>
  <c r="IA42" i="24"/>
  <c r="IB42" i="24"/>
  <c r="IC42" i="24"/>
  <c r="ID42" i="24"/>
  <c r="IE42" i="24"/>
  <c r="IF42" i="24"/>
  <c r="IG42" i="24"/>
  <c r="IH42" i="24"/>
  <c r="II42" i="24"/>
  <c r="IJ42" i="24"/>
  <c r="IK42" i="24"/>
  <c r="IL42" i="24"/>
  <c r="IM42" i="24"/>
  <c r="IN42" i="24"/>
  <c r="IO42" i="24"/>
  <c r="IP42" i="24"/>
  <c r="IQ42" i="24"/>
  <c r="IR42" i="24"/>
  <c r="IS42" i="24"/>
  <c r="IT42" i="24"/>
  <c r="IT50" i="24" s="1"/>
  <c r="IU42" i="24"/>
  <c r="IV42" i="24"/>
  <c r="IW42" i="24"/>
  <c r="IX42" i="24"/>
  <c r="AH42" i="24"/>
  <c r="FE49" i="24"/>
  <c r="FN52" i="24"/>
  <c r="FN53" i="24" s="1"/>
  <c r="GC52" i="24"/>
  <c r="GC53" i="24" s="1"/>
  <c r="HM52" i="24"/>
  <c r="HM53" i="24" s="1"/>
  <c r="GO52" i="24"/>
  <c r="GO53" i="24" s="1"/>
  <c r="GS52" i="24"/>
  <c r="GS53" i="24" s="1"/>
  <c r="HB52" i="24"/>
  <c r="HB53" i="24" s="1"/>
  <c r="HE52" i="24"/>
  <c r="HE53" i="24" s="1"/>
  <c r="HI52" i="24"/>
  <c r="HI53" i="24" s="1"/>
  <c r="HL51" i="24"/>
  <c r="IS52" i="24"/>
  <c r="IS53" i="24" s="1"/>
  <c r="HR52" i="24"/>
  <c r="HR53" i="24" s="1"/>
  <c r="IP52" i="24"/>
  <c r="IP53" i="24" s="1"/>
  <c r="IU52" i="24"/>
  <c r="IU53" i="24" s="1"/>
  <c r="AI37" i="24"/>
  <c r="AJ37" i="24"/>
  <c r="AK37" i="24"/>
  <c r="AL37" i="24"/>
  <c r="AM37" i="24"/>
  <c r="AN37" i="24"/>
  <c r="AO37" i="24"/>
  <c r="AP37" i="24"/>
  <c r="AQ37" i="24"/>
  <c r="AR37" i="24"/>
  <c r="AS37" i="24"/>
  <c r="AT37" i="24"/>
  <c r="AU37" i="24"/>
  <c r="AV37" i="24"/>
  <c r="AW37" i="24"/>
  <c r="AX37" i="24"/>
  <c r="AY37" i="24"/>
  <c r="AZ37" i="24"/>
  <c r="BA37" i="24"/>
  <c r="BB37" i="24"/>
  <c r="BC37" i="24"/>
  <c r="BD37" i="24"/>
  <c r="BE37" i="24"/>
  <c r="BF37" i="24"/>
  <c r="BG37" i="24"/>
  <c r="BH37" i="24"/>
  <c r="BI37" i="24"/>
  <c r="BJ37" i="24"/>
  <c r="BK37" i="24"/>
  <c r="BL37" i="24"/>
  <c r="BM37" i="24"/>
  <c r="BN37" i="24"/>
  <c r="BO37" i="24"/>
  <c r="BP37" i="24"/>
  <c r="BQ37" i="24"/>
  <c r="BR37" i="24"/>
  <c r="BS37" i="24"/>
  <c r="BT37" i="24"/>
  <c r="BU37" i="24"/>
  <c r="BV37" i="24"/>
  <c r="BW37" i="24"/>
  <c r="BX37" i="24"/>
  <c r="BY37" i="24"/>
  <c r="BZ37" i="24"/>
  <c r="CA37" i="24"/>
  <c r="CB37" i="24"/>
  <c r="CC37" i="24"/>
  <c r="CD37" i="24"/>
  <c r="CE37" i="24"/>
  <c r="CF37" i="24"/>
  <c r="CG37" i="24"/>
  <c r="CH37" i="24"/>
  <c r="CI37" i="24"/>
  <c r="CJ37" i="24"/>
  <c r="CK37" i="24"/>
  <c r="CL37" i="24"/>
  <c r="CM37" i="24"/>
  <c r="CN37" i="24"/>
  <c r="CO37" i="24"/>
  <c r="CP37" i="24"/>
  <c r="CQ37" i="24"/>
  <c r="CR37" i="24"/>
  <c r="CS37" i="24"/>
  <c r="CT37" i="24"/>
  <c r="CU37" i="24"/>
  <c r="CV37" i="24"/>
  <c r="CW37" i="24"/>
  <c r="CX37" i="24"/>
  <c r="CY37" i="24"/>
  <c r="CZ37" i="24"/>
  <c r="DA37" i="24"/>
  <c r="DB37" i="24"/>
  <c r="DC37" i="24"/>
  <c r="DD37" i="24"/>
  <c r="DE37" i="24"/>
  <c r="DF37" i="24"/>
  <c r="DG37" i="24"/>
  <c r="DH37" i="24"/>
  <c r="DI37" i="24"/>
  <c r="DJ37" i="24"/>
  <c r="DK37" i="24"/>
  <c r="DL37" i="24"/>
  <c r="DM37" i="24"/>
  <c r="DN37" i="24"/>
  <c r="DO37" i="24"/>
  <c r="DP37" i="24"/>
  <c r="DQ37" i="24"/>
  <c r="DR37" i="24"/>
  <c r="DS37" i="24"/>
  <c r="DT37" i="24"/>
  <c r="DU37" i="24"/>
  <c r="DV37" i="24"/>
  <c r="DW37" i="24"/>
  <c r="DX37" i="24"/>
  <c r="DY37" i="24"/>
  <c r="DZ37" i="24"/>
  <c r="EA37" i="24"/>
  <c r="EB37" i="24"/>
  <c r="EC37" i="24"/>
  <c r="ED37" i="24"/>
  <c r="EE37" i="24"/>
  <c r="EF37" i="24"/>
  <c r="EG37" i="24"/>
  <c r="EH37" i="24"/>
  <c r="EI37" i="24"/>
  <c r="EJ37" i="24"/>
  <c r="EK37" i="24"/>
  <c r="EL37" i="24"/>
  <c r="EM37" i="24"/>
  <c r="EN37" i="24"/>
  <c r="EO37" i="24"/>
  <c r="EP37" i="24"/>
  <c r="EQ37" i="24"/>
  <c r="ER37" i="24"/>
  <c r="ES37" i="24"/>
  <c r="ET37" i="24"/>
  <c r="EU37" i="24"/>
  <c r="EV37" i="24"/>
  <c r="EW37" i="24"/>
  <c r="EX37" i="24"/>
  <c r="EY37" i="24"/>
  <c r="EZ37" i="24"/>
  <c r="FA37" i="24"/>
  <c r="FB37" i="24"/>
  <c r="FC37" i="24"/>
  <c r="FD37" i="24"/>
  <c r="FE37" i="24"/>
  <c r="FF37" i="24"/>
  <c r="FG37" i="24"/>
  <c r="FH37" i="24"/>
  <c r="FI37" i="24"/>
  <c r="FJ37" i="24"/>
  <c r="FK37" i="24"/>
  <c r="FL37" i="24"/>
  <c r="FM37" i="24"/>
  <c r="FN37" i="24"/>
  <c r="FO37" i="24"/>
  <c r="FP37" i="24"/>
  <c r="FQ37" i="24"/>
  <c r="FR37" i="24"/>
  <c r="FS37" i="24"/>
  <c r="FT37" i="24"/>
  <c r="FU37" i="24"/>
  <c r="FV37" i="24"/>
  <c r="FW37" i="24"/>
  <c r="FX37" i="24"/>
  <c r="FY37" i="24"/>
  <c r="FZ37" i="24"/>
  <c r="GA37" i="24"/>
  <c r="GB37" i="24"/>
  <c r="GC37" i="24"/>
  <c r="GD37" i="24"/>
  <c r="GE37" i="24"/>
  <c r="GF37" i="24"/>
  <c r="GG37" i="24"/>
  <c r="GH37" i="24"/>
  <c r="GI37" i="24"/>
  <c r="GJ37" i="24"/>
  <c r="GK37" i="24"/>
  <c r="GL37" i="24"/>
  <c r="GM37" i="24"/>
  <c r="GN37" i="24"/>
  <c r="GO37" i="24"/>
  <c r="GP37" i="24"/>
  <c r="GQ37" i="24"/>
  <c r="GR37" i="24"/>
  <c r="GS37" i="24"/>
  <c r="GT37" i="24"/>
  <c r="GU37" i="24"/>
  <c r="GV37" i="24"/>
  <c r="GW37" i="24"/>
  <c r="GX37" i="24"/>
  <c r="GY37" i="24"/>
  <c r="GZ37" i="24"/>
  <c r="HA37" i="24"/>
  <c r="HB37" i="24"/>
  <c r="HC37" i="24"/>
  <c r="HD37" i="24"/>
  <c r="HE37" i="24"/>
  <c r="HF37" i="24"/>
  <c r="HG37" i="24"/>
  <c r="HH37" i="24"/>
  <c r="HI37" i="24"/>
  <c r="HJ37" i="24"/>
  <c r="HK37" i="24"/>
  <c r="HL37" i="24"/>
  <c r="HM37" i="24"/>
  <c r="HN37" i="24"/>
  <c r="HO37" i="24"/>
  <c r="HP37" i="24"/>
  <c r="HQ37" i="24"/>
  <c r="HR37" i="24"/>
  <c r="HS37" i="24"/>
  <c r="HT37" i="24"/>
  <c r="HU37" i="24"/>
  <c r="HV37" i="24"/>
  <c r="HW37" i="24"/>
  <c r="HX37" i="24"/>
  <c r="HY37" i="24"/>
  <c r="HZ37" i="24"/>
  <c r="IA37" i="24"/>
  <c r="IB37" i="24"/>
  <c r="IC37" i="24"/>
  <c r="ID37" i="24"/>
  <c r="IE37" i="24"/>
  <c r="IF37" i="24"/>
  <c r="IG37" i="24"/>
  <c r="IH37" i="24"/>
  <c r="II37" i="24"/>
  <c r="IJ37" i="24"/>
  <c r="IK37" i="24"/>
  <c r="IL37" i="24"/>
  <c r="IM37" i="24"/>
  <c r="IN37" i="24"/>
  <c r="IO37" i="24"/>
  <c r="IP37" i="24"/>
  <c r="IQ37" i="24"/>
  <c r="IR37" i="24"/>
  <c r="IS37" i="24"/>
  <c r="IT37" i="24"/>
  <c r="IU37" i="24"/>
  <c r="IV37" i="24"/>
  <c r="IW37" i="24"/>
  <c r="IX37" i="24"/>
  <c r="AH37" i="24"/>
  <c r="AI36" i="24"/>
  <c r="AJ36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AX36" i="24"/>
  <c r="AY36" i="24"/>
  <c r="AZ36" i="24"/>
  <c r="BA36" i="24"/>
  <c r="BB36" i="24"/>
  <c r="BC36" i="24"/>
  <c r="BD36" i="24"/>
  <c r="BE36" i="24"/>
  <c r="BF36" i="24"/>
  <c r="BG36" i="24"/>
  <c r="BH36" i="24"/>
  <c r="BI36" i="24"/>
  <c r="BJ36" i="24"/>
  <c r="BK36" i="24"/>
  <c r="BL36" i="24"/>
  <c r="BM36" i="24"/>
  <c r="BN36" i="24"/>
  <c r="BO36" i="24"/>
  <c r="BP36" i="24"/>
  <c r="BQ36" i="24"/>
  <c r="BR36" i="24"/>
  <c r="BS36" i="24"/>
  <c r="BT36" i="24"/>
  <c r="BU36" i="24"/>
  <c r="BV36" i="24"/>
  <c r="BW36" i="24"/>
  <c r="BX36" i="24"/>
  <c r="BY36" i="24"/>
  <c r="BZ36" i="24"/>
  <c r="CA36" i="24"/>
  <c r="CB36" i="24"/>
  <c r="CC36" i="24"/>
  <c r="CD36" i="24"/>
  <c r="CE36" i="24"/>
  <c r="CF36" i="24"/>
  <c r="CG36" i="24"/>
  <c r="CH36" i="24"/>
  <c r="CI36" i="24"/>
  <c r="CJ36" i="24"/>
  <c r="CK36" i="24"/>
  <c r="CL36" i="24"/>
  <c r="CM36" i="24"/>
  <c r="CN36" i="24"/>
  <c r="CO36" i="24"/>
  <c r="CP36" i="24"/>
  <c r="CQ36" i="24"/>
  <c r="CR36" i="24"/>
  <c r="CS36" i="24"/>
  <c r="CT36" i="24"/>
  <c r="CU36" i="24"/>
  <c r="CV36" i="24"/>
  <c r="CW36" i="24"/>
  <c r="CX36" i="24"/>
  <c r="CY36" i="24"/>
  <c r="CZ36" i="24"/>
  <c r="DA36" i="24"/>
  <c r="DB36" i="24"/>
  <c r="DC36" i="24"/>
  <c r="DD36" i="24"/>
  <c r="DE36" i="24"/>
  <c r="DF36" i="24"/>
  <c r="DG36" i="24"/>
  <c r="DH36" i="24"/>
  <c r="DI36" i="24"/>
  <c r="DJ36" i="24"/>
  <c r="DK36" i="24"/>
  <c r="DL36" i="24"/>
  <c r="DM36" i="24"/>
  <c r="DN36" i="24"/>
  <c r="DO36" i="24"/>
  <c r="DP36" i="24"/>
  <c r="DQ36" i="24"/>
  <c r="DR36" i="24"/>
  <c r="DS36" i="24"/>
  <c r="DT36" i="24"/>
  <c r="DU36" i="24"/>
  <c r="DV36" i="24"/>
  <c r="DW36" i="24"/>
  <c r="DX36" i="24"/>
  <c r="DY36" i="24"/>
  <c r="DZ36" i="24"/>
  <c r="EA36" i="24"/>
  <c r="EB36" i="24"/>
  <c r="EC36" i="24"/>
  <c r="ED36" i="24"/>
  <c r="EE36" i="24"/>
  <c r="EF36" i="24"/>
  <c r="EG36" i="24"/>
  <c r="EH36" i="24"/>
  <c r="EI36" i="24"/>
  <c r="EJ36" i="24"/>
  <c r="EK36" i="24"/>
  <c r="EL36" i="24"/>
  <c r="EM36" i="24"/>
  <c r="EN36" i="24"/>
  <c r="EO36" i="24"/>
  <c r="EP36" i="24"/>
  <c r="EQ36" i="24"/>
  <c r="ER36" i="24"/>
  <c r="ES36" i="24"/>
  <c r="ET36" i="24"/>
  <c r="EU36" i="24"/>
  <c r="EV36" i="24"/>
  <c r="EW36" i="24"/>
  <c r="EX36" i="24"/>
  <c r="EY36" i="24"/>
  <c r="EZ36" i="24"/>
  <c r="FA36" i="24"/>
  <c r="FB36" i="24"/>
  <c r="FC36" i="24"/>
  <c r="FD36" i="24"/>
  <c r="FE36" i="24"/>
  <c r="FF36" i="24"/>
  <c r="FG36" i="24"/>
  <c r="FH36" i="24"/>
  <c r="FI36" i="24"/>
  <c r="FJ36" i="24"/>
  <c r="FK36" i="24"/>
  <c r="FL36" i="24"/>
  <c r="FM36" i="24"/>
  <c r="FN36" i="24"/>
  <c r="FO36" i="24"/>
  <c r="FP36" i="24"/>
  <c r="FQ36" i="24"/>
  <c r="FR36" i="24"/>
  <c r="FS36" i="24"/>
  <c r="FT36" i="24"/>
  <c r="FU36" i="24"/>
  <c r="FV36" i="24"/>
  <c r="FW36" i="24"/>
  <c r="FX36" i="24"/>
  <c r="FY36" i="24"/>
  <c r="FZ36" i="24"/>
  <c r="GA36" i="24"/>
  <c r="GB36" i="24"/>
  <c r="GC36" i="24"/>
  <c r="GD36" i="24"/>
  <c r="GE36" i="24"/>
  <c r="GF36" i="24"/>
  <c r="GG36" i="24"/>
  <c r="GH36" i="24"/>
  <c r="GI36" i="24"/>
  <c r="GJ36" i="24"/>
  <c r="GK36" i="24"/>
  <c r="GL36" i="24"/>
  <c r="GM36" i="24"/>
  <c r="GN36" i="24"/>
  <c r="GO36" i="24"/>
  <c r="GP36" i="24"/>
  <c r="GQ36" i="24"/>
  <c r="GR36" i="24"/>
  <c r="GS36" i="24"/>
  <c r="GT36" i="24"/>
  <c r="GU36" i="24"/>
  <c r="GV36" i="24"/>
  <c r="GW36" i="24"/>
  <c r="GX36" i="24"/>
  <c r="GY36" i="24"/>
  <c r="GZ36" i="24"/>
  <c r="HA36" i="24"/>
  <c r="HB36" i="24"/>
  <c r="HC36" i="24"/>
  <c r="HD36" i="24"/>
  <c r="HE36" i="24"/>
  <c r="HF36" i="24"/>
  <c r="HG36" i="24"/>
  <c r="HH36" i="24"/>
  <c r="HI36" i="24"/>
  <c r="HJ36" i="24"/>
  <c r="HK36" i="24"/>
  <c r="HL36" i="24"/>
  <c r="HM36" i="24"/>
  <c r="HN36" i="24"/>
  <c r="HO36" i="24"/>
  <c r="HP36" i="24"/>
  <c r="HQ36" i="24"/>
  <c r="HR36" i="24"/>
  <c r="HS36" i="24"/>
  <c r="HT36" i="24"/>
  <c r="HU36" i="24"/>
  <c r="HV36" i="24"/>
  <c r="HW36" i="24"/>
  <c r="HX36" i="24"/>
  <c r="HY36" i="24"/>
  <c r="HZ36" i="24"/>
  <c r="IA36" i="24"/>
  <c r="IB36" i="24"/>
  <c r="IC36" i="24"/>
  <c r="ID36" i="24"/>
  <c r="IE36" i="24"/>
  <c r="IF36" i="24"/>
  <c r="IG36" i="24"/>
  <c r="IH36" i="24"/>
  <c r="II36" i="24"/>
  <c r="IJ36" i="24"/>
  <c r="IK36" i="24"/>
  <c r="IL36" i="24"/>
  <c r="IM36" i="24"/>
  <c r="IN36" i="24"/>
  <c r="IO36" i="24"/>
  <c r="IP36" i="24"/>
  <c r="IQ36" i="24"/>
  <c r="IR36" i="24"/>
  <c r="IS36" i="24"/>
  <c r="IT36" i="24"/>
  <c r="IU36" i="24"/>
  <c r="IV36" i="24"/>
  <c r="IW36" i="24"/>
  <c r="IX36" i="24"/>
  <c r="AH36" i="24"/>
  <c r="AI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AX34" i="24"/>
  <c r="AY34" i="24"/>
  <c r="AZ34" i="24"/>
  <c r="BA34" i="24"/>
  <c r="BB34" i="24"/>
  <c r="BC34" i="24"/>
  <c r="BD34" i="24"/>
  <c r="BE34" i="24"/>
  <c r="BF34" i="24"/>
  <c r="BG34" i="24"/>
  <c r="BH34" i="24"/>
  <c r="BI34" i="24"/>
  <c r="BJ34" i="24"/>
  <c r="BK34" i="24"/>
  <c r="BL34" i="24"/>
  <c r="BM34" i="24"/>
  <c r="BN34" i="24"/>
  <c r="BO34" i="24"/>
  <c r="BP34" i="24"/>
  <c r="BQ34" i="24"/>
  <c r="BR34" i="24"/>
  <c r="BS34" i="24"/>
  <c r="BT34" i="24"/>
  <c r="BU34" i="24"/>
  <c r="BV34" i="24"/>
  <c r="BW34" i="24"/>
  <c r="BX34" i="24"/>
  <c r="BY34" i="24"/>
  <c r="BZ34" i="24"/>
  <c r="CA34" i="24"/>
  <c r="CB34" i="24"/>
  <c r="CC34" i="24"/>
  <c r="CD34" i="24"/>
  <c r="CE34" i="24"/>
  <c r="CF34" i="24"/>
  <c r="CG34" i="24"/>
  <c r="CH34" i="24"/>
  <c r="CI34" i="24"/>
  <c r="CJ34" i="24"/>
  <c r="CK34" i="24"/>
  <c r="CL34" i="24"/>
  <c r="CM34" i="24"/>
  <c r="CN34" i="24"/>
  <c r="CO34" i="24"/>
  <c r="CP34" i="24"/>
  <c r="CQ34" i="24"/>
  <c r="CR34" i="24"/>
  <c r="CS34" i="24"/>
  <c r="CT34" i="24"/>
  <c r="CU34" i="24"/>
  <c r="CV34" i="24"/>
  <c r="CW34" i="24"/>
  <c r="CX34" i="24"/>
  <c r="CY34" i="24"/>
  <c r="CZ34" i="24"/>
  <c r="DA34" i="24"/>
  <c r="DB34" i="24"/>
  <c r="DC34" i="24"/>
  <c r="DD34" i="24"/>
  <c r="DE34" i="24"/>
  <c r="DF34" i="24"/>
  <c r="DG34" i="24"/>
  <c r="DH34" i="24"/>
  <c r="DI34" i="24"/>
  <c r="DJ34" i="24"/>
  <c r="DK34" i="24"/>
  <c r="DL34" i="24"/>
  <c r="DM34" i="24"/>
  <c r="DN34" i="24"/>
  <c r="DO34" i="24"/>
  <c r="DP34" i="24"/>
  <c r="DQ34" i="24"/>
  <c r="DR34" i="24"/>
  <c r="DS34" i="24"/>
  <c r="DT34" i="24"/>
  <c r="DU34" i="24"/>
  <c r="DV34" i="24"/>
  <c r="DW34" i="24"/>
  <c r="DX34" i="24"/>
  <c r="DY34" i="24"/>
  <c r="DZ34" i="24"/>
  <c r="EA34" i="24"/>
  <c r="EB34" i="24"/>
  <c r="EC34" i="24"/>
  <c r="ED34" i="24"/>
  <c r="EE34" i="24"/>
  <c r="EF34" i="24"/>
  <c r="EG34" i="24"/>
  <c r="EH34" i="24"/>
  <c r="EI34" i="24"/>
  <c r="EJ34" i="24"/>
  <c r="EK34" i="24"/>
  <c r="EL34" i="24"/>
  <c r="EM34" i="24"/>
  <c r="EN34" i="24"/>
  <c r="EO34" i="24"/>
  <c r="EP34" i="24"/>
  <c r="EQ34" i="24"/>
  <c r="ER34" i="24"/>
  <c r="ES34" i="24"/>
  <c r="ET34" i="24"/>
  <c r="EU34" i="24"/>
  <c r="EV34" i="24"/>
  <c r="EW34" i="24"/>
  <c r="EX34" i="24"/>
  <c r="EY34" i="24"/>
  <c r="EZ34" i="24"/>
  <c r="FA34" i="24"/>
  <c r="FB34" i="24"/>
  <c r="FB49" i="24" s="1"/>
  <c r="FC34" i="24"/>
  <c r="FD34" i="24"/>
  <c r="FE34" i="24"/>
  <c r="FF34" i="24"/>
  <c r="FF49" i="24" s="1"/>
  <c r="FG34" i="24"/>
  <c r="FH34" i="24"/>
  <c r="FI34" i="24"/>
  <c r="FJ34" i="24"/>
  <c r="FJ49" i="24" s="1"/>
  <c r="FK34" i="24"/>
  <c r="FL34" i="24"/>
  <c r="FM34" i="24"/>
  <c r="FM49" i="24" s="1"/>
  <c r="FN34" i="24"/>
  <c r="FO34" i="24"/>
  <c r="FP34" i="24"/>
  <c r="FQ34" i="24"/>
  <c r="FR34" i="24"/>
  <c r="FS34" i="24"/>
  <c r="FT34" i="24"/>
  <c r="FU34" i="24"/>
  <c r="FU49" i="24" s="1"/>
  <c r="FV34" i="24"/>
  <c r="FW34" i="24"/>
  <c r="FX34" i="24"/>
  <c r="FY34" i="24"/>
  <c r="FZ34" i="24"/>
  <c r="GA34" i="24"/>
  <c r="GB34" i="24"/>
  <c r="GC34" i="24"/>
  <c r="GC49" i="24" s="1"/>
  <c r="GD34" i="24"/>
  <c r="GE34" i="24"/>
  <c r="GF34" i="24"/>
  <c r="GG34" i="24"/>
  <c r="GH34" i="24"/>
  <c r="GI34" i="24"/>
  <c r="GJ34" i="24"/>
  <c r="GK34" i="24"/>
  <c r="GK49" i="24" s="1"/>
  <c r="GL34" i="24"/>
  <c r="GM34" i="24"/>
  <c r="GN34" i="24"/>
  <c r="GO34" i="24"/>
  <c r="GO49" i="24" s="1"/>
  <c r="GP34" i="24"/>
  <c r="GQ34" i="24"/>
  <c r="GR34" i="24"/>
  <c r="GS34" i="24"/>
  <c r="GS49" i="24" s="1"/>
  <c r="GT34" i="24"/>
  <c r="GU34" i="24"/>
  <c r="GV34" i="24"/>
  <c r="GW34" i="24"/>
  <c r="GW49" i="24" s="1"/>
  <c r="GX34" i="24"/>
  <c r="GY34" i="24"/>
  <c r="GZ34" i="24"/>
  <c r="HA34" i="24"/>
  <c r="HA49" i="24" s="1"/>
  <c r="HB34" i="24"/>
  <c r="HC34" i="24"/>
  <c r="HD34" i="24"/>
  <c r="HE34" i="24"/>
  <c r="HE49" i="24" s="1"/>
  <c r="HF34" i="24"/>
  <c r="HG34" i="24"/>
  <c r="HH34" i="24"/>
  <c r="HI34" i="24"/>
  <c r="HI49" i="24" s="1"/>
  <c r="HJ34" i="24"/>
  <c r="HK34" i="24"/>
  <c r="HL34" i="24"/>
  <c r="HM34" i="24"/>
  <c r="HM51" i="24" s="1"/>
  <c r="HN34" i="24"/>
  <c r="HN49" i="24" s="1"/>
  <c r="HO34" i="24"/>
  <c r="HP34" i="24"/>
  <c r="HQ34" i="24"/>
  <c r="HQ49" i="24" s="1"/>
  <c r="HR34" i="24"/>
  <c r="HR49" i="24" s="1"/>
  <c r="HS34" i="24"/>
  <c r="HT34" i="24"/>
  <c r="HU34" i="24"/>
  <c r="HU49" i="24" s="1"/>
  <c r="HV34" i="24"/>
  <c r="HV49" i="24" s="1"/>
  <c r="HW34" i="24"/>
  <c r="HX34" i="24"/>
  <c r="HY34" i="24"/>
  <c r="HY49" i="24" s="1"/>
  <c r="HZ34" i="24"/>
  <c r="HZ49" i="24" s="1"/>
  <c r="IA34" i="24"/>
  <c r="IB34" i="24"/>
  <c r="IC34" i="24"/>
  <c r="IC49" i="24" s="1"/>
  <c r="ID34" i="24"/>
  <c r="ID49" i="24" s="1"/>
  <c r="IE34" i="24"/>
  <c r="IF34" i="24"/>
  <c r="IG34" i="24"/>
  <c r="IG49" i="24" s="1"/>
  <c r="IH34" i="24"/>
  <c r="IH49" i="24" s="1"/>
  <c r="II34" i="24"/>
  <c r="IJ34" i="24"/>
  <c r="IK34" i="24"/>
  <c r="IK49" i="24" s="1"/>
  <c r="IL34" i="24"/>
  <c r="IL49" i="24" s="1"/>
  <c r="IM34" i="24"/>
  <c r="IN34" i="24"/>
  <c r="IO34" i="24"/>
  <c r="IO49" i="24" s="1"/>
  <c r="IP34" i="24"/>
  <c r="IP49" i="24" s="1"/>
  <c r="IQ34" i="24"/>
  <c r="IR34" i="24"/>
  <c r="IS34" i="24"/>
  <c r="IS51" i="24" s="1"/>
  <c r="IT34" i="24"/>
  <c r="IU34" i="24"/>
  <c r="IV34" i="24"/>
  <c r="IW34" i="24"/>
  <c r="IW48" i="24" s="1"/>
  <c r="IX48" i="24" s="1"/>
  <c r="IX34" i="24"/>
  <c r="AH34" i="24"/>
  <c r="IW13" i="24"/>
  <c r="IV13" i="24"/>
  <c r="IU13" i="24"/>
  <c r="IT13" i="24"/>
  <c r="IT15" i="24" s="1"/>
  <c r="IS13" i="24"/>
  <c r="IR13" i="24"/>
  <c r="IQ13" i="24"/>
  <c r="IP13" i="24"/>
  <c r="IO13" i="24"/>
  <c r="IN13" i="24"/>
  <c r="IM13" i="24"/>
  <c r="IL13" i="24"/>
  <c r="IK13" i="24"/>
  <c r="IJ13" i="24"/>
  <c r="II13" i="24"/>
  <c r="IH13" i="24"/>
  <c r="IG13" i="24"/>
  <c r="IF13" i="24"/>
  <c r="IE13" i="24"/>
  <c r="ID13" i="24"/>
  <c r="IC13" i="24"/>
  <c r="IB13" i="24"/>
  <c r="IA13" i="24"/>
  <c r="HZ13" i="24"/>
  <c r="HY13" i="24"/>
  <c r="HX13" i="24"/>
  <c r="HW13" i="24"/>
  <c r="HV13" i="24"/>
  <c r="HU13" i="24"/>
  <c r="HT13" i="24"/>
  <c r="HS13" i="24"/>
  <c r="HR13" i="24"/>
  <c r="HQ13" i="24"/>
  <c r="HP13" i="24"/>
  <c r="HO13" i="24"/>
  <c r="HN13" i="24"/>
  <c r="HM13" i="24"/>
  <c r="HL13" i="24"/>
  <c r="HK13" i="24"/>
  <c r="HJ13" i="24"/>
  <c r="HI13" i="24"/>
  <c r="HH13" i="24"/>
  <c r="HG13" i="24"/>
  <c r="HF13" i="24"/>
  <c r="HE13" i="24"/>
  <c r="HD13" i="24"/>
  <c r="HC13" i="24"/>
  <c r="HB13" i="24"/>
  <c r="HA13" i="24"/>
  <c r="GZ13" i="24"/>
  <c r="GY13" i="24"/>
  <c r="GX13" i="24"/>
  <c r="GW13" i="24"/>
  <c r="GV13" i="24"/>
  <c r="GU13" i="24"/>
  <c r="GT13" i="24"/>
  <c r="GS13" i="24"/>
  <c r="GR13" i="24"/>
  <c r="GQ13" i="24"/>
  <c r="GP13" i="24"/>
  <c r="GO13" i="24"/>
  <c r="GN13" i="24"/>
  <c r="GM13" i="24"/>
  <c r="GL13" i="24"/>
  <c r="GK13" i="24"/>
  <c r="GJ13" i="24"/>
  <c r="GI13" i="24"/>
  <c r="GH13" i="24"/>
  <c r="GG13" i="24"/>
  <c r="GF13" i="24"/>
  <c r="GE13" i="24"/>
  <c r="GD13" i="24"/>
  <c r="GC13" i="24"/>
  <c r="GB13" i="24"/>
  <c r="GA13" i="24"/>
  <c r="FZ13" i="24"/>
  <c r="FY13" i="24"/>
  <c r="FX13" i="24"/>
  <c r="FW13" i="24"/>
  <c r="FV13" i="24"/>
  <c r="FU13" i="24"/>
  <c r="FT13" i="24"/>
  <c r="FS13" i="24"/>
  <c r="FR13" i="24"/>
  <c r="FQ13" i="24"/>
  <c r="FP13" i="24"/>
  <c r="FO13" i="24"/>
  <c r="FN13" i="24"/>
  <c r="FM13" i="24"/>
  <c r="FL13" i="24"/>
  <c r="FK13" i="24"/>
  <c r="FJ13" i="24"/>
  <c r="FI13" i="24"/>
  <c r="FH13" i="24"/>
  <c r="FG13" i="24"/>
  <c r="FF13" i="24"/>
  <c r="FE13" i="24"/>
  <c r="FD13" i="24"/>
  <c r="FC13" i="24"/>
  <c r="FB13" i="24"/>
  <c r="FA13" i="24"/>
  <c r="EZ13" i="24"/>
  <c r="EY13" i="24"/>
  <c r="EX13" i="24"/>
  <c r="EW13" i="24"/>
  <c r="EV13" i="24"/>
  <c r="EU13" i="24"/>
  <c r="ET13" i="24"/>
  <c r="ES13" i="24"/>
  <c r="ER13" i="24"/>
  <c r="EQ13" i="24"/>
  <c r="EP13" i="24"/>
  <c r="EO13" i="24"/>
  <c r="EN13" i="24"/>
  <c r="EM13" i="24"/>
  <c r="EL13" i="24"/>
  <c r="EK13" i="24"/>
  <c r="EJ13" i="24"/>
  <c r="EI13" i="24"/>
  <c r="EH13" i="24"/>
  <c r="EG13" i="24"/>
  <c r="EF13" i="24"/>
  <c r="EE13" i="24"/>
  <c r="ED13" i="24"/>
  <c r="EC13" i="24"/>
  <c r="EB13" i="24"/>
  <c r="EA13" i="24"/>
  <c r="DZ13" i="24"/>
  <c r="DY13" i="24"/>
  <c r="DX13" i="24"/>
  <c r="DW13" i="24"/>
  <c r="DV13" i="24"/>
  <c r="DU13" i="24"/>
  <c r="DT13" i="24"/>
  <c r="DS13" i="24"/>
  <c r="DR13" i="24"/>
  <c r="DR15" i="24" s="1"/>
  <c r="DQ13" i="24"/>
  <c r="DP13" i="24"/>
  <c r="DO13" i="24"/>
  <c r="DN13" i="24"/>
  <c r="DN15" i="24" s="1"/>
  <c r="DM13" i="24"/>
  <c r="DL13" i="24"/>
  <c r="DK13" i="24"/>
  <c r="DJ13" i="24"/>
  <c r="DJ15" i="24" s="1"/>
  <c r="DI13" i="24"/>
  <c r="DH13" i="24"/>
  <c r="DG13" i="24"/>
  <c r="DF13" i="24"/>
  <c r="DF15" i="24" s="1"/>
  <c r="DE13" i="24"/>
  <c r="DD13" i="24"/>
  <c r="DC13" i="24"/>
  <c r="DB13" i="24"/>
  <c r="DB15" i="24" s="1"/>
  <c r="DA13" i="24"/>
  <c r="CZ13" i="24"/>
  <c r="CY13" i="24"/>
  <c r="CX13" i="24"/>
  <c r="CX15" i="24" s="1"/>
  <c r="CW13" i="24"/>
  <c r="CV13" i="24"/>
  <c r="CU13" i="24"/>
  <c r="CT13" i="24"/>
  <c r="CT15" i="24" s="1"/>
  <c r="CS13" i="24"/>
  <c r="CR13" i="24"/>
  <c r="CQ13" i="24"/>
  <c r="CP13" i="24"/>
  <c r="CP15" i="24" s="1"/>
  <c r="CO13" i="24"/>
  <c r="CN13" i="24"/>
  <c r="CM13" i="24"/>
  <c r="CL13" i="24"/>
  <c r="CL15" i="24" s="1"/>
  <c r="CK13" i="24"/>
  <c r="CJ13" i="24"/>
  <c r="CI13" i="24"/>
  <c r="CH13" i="24"/>
  <c r="CH15" i="24" s="1"/>
  <c r="CG13" i="24"/>
  <c r="CF13" i="24"/>
  <c r="CE13" i="24"/>
  <c r="CD13" i="24"/>
  <c r="CD15" i="24" s="1"/>
  <c r="CC13" i="24"/>
  <c r="CB13" i="24"/>
  <c r="CA13" i="24"/>
  <c r="BZ13" i="24"/>
  <c r="BZ15" i="24" s="1"/>
  <c r="BY13" i="24"/>
  <c r="BX13" i="24"/>
  <c r="BW13" i="24"/>
  <c r="BV13" i="24"/>
  <c r="BV15" i="24" s="1"/>
  <c r="BU13" i="24"/>
  <c r="BT13" i="24"/>
  <c r="BS13" i="24"/>
  <c r="BR13" i="24"/>
  <c r="BR15" i="24" s="1"/>
  <c r="BQ13" i="24"/>
  <c r="BP13" i="24"/>
  <c r="BO13" i="24"/>
  <c r="BN13" i="24"/>
  <c r="BN15" i="24" s="1"/>
  <c r="BM13" i="24"/>
  <c r="BL13" i="24"/>
  <c r="BK13" i="24"/>
  <c r="BJ13" i="24"/>
  <c r="BI13" i="24"/>
  <c r="BH13" i="24"/>
  <c r="BG13" i="24"/>
  <c r="BF13" i="24"/>
  <c r="BE13" i="24"/>
  <c r="BD13" i="24"/>
  <c r="BC13" i="24"/>
  <c r="BB13" i="24"/>
  <c r="BA13" i="24"/>
  <c r="AZ13" i="24"/>
  <c r="AY13" i="24"/>
  <c r="AX13" i="24"/>
  <c r="AW13" i="24"/>
  <c r="AV13" i="24"/>
  <c r="AU13" i="24"/>
  <c r="AT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BU11" i="24"/>
  <c r="BV11" i="24"/>
  <c r="BW11" i="24"/>
  <c r="BX11" i="24"/>
  <c r="BY11" i="24"/>
  <c r="BZ11" i="24"/>
  <c r="CA11" i="24"/>
  <c r="CB11" i="24"/>
  <c r="CC11" i="24"/>
  <c r="CD11" i="24"/>
  <c r="CE11" i="24"/>
  <c r="CF11" i="24"/>
  <c r="CG11" i="24"/>
  <c r="CH11" i="24"/>
  <c r="CI11" i="24"/>
  <c r="CJ11" i="24"/>
  <c r="CK11" i="24"/>
  <c r="CL11" i="24"/>
  <c r="CM11" i="24"/>
  <c r="CN11" i="24"/>
  <c r="CO11" i="24"/>
  <c r="CP11" i="24"/>
  <c r="CQ11" i="24"/>
  <c r="CR11" i="24"/>
  <c r="CS11" i="24"/>
  <c r="CT11" i="24"/>
  <c r="CU11" i="24"/>
  <c r="CV11" i="24"/>
  <c r="CW11" i="24"/>
  <c r="CX11" i="24"/>
  <c r="CY11" i="24"/>
  <c r="CZ11" i="24"/>
  <c r="DA11" i="24"/>
  <c r="DB11" i="24"/>
  <c r="DC11" i="24"/>
  <c r="DD11" i="24"/>
  <c r="DE11" i="24"/>
  <c r="DF11" i="24"/>
  <c r="DG11" i="24"/>
  <c r="DH11" i="24"/>
  <c r="DI11" i="24"/>
  <c r="DJ11" i="24"/>
  <c r="DK11" i="24"/>
  <c r="DL11" i="24"/>
  <c r="DM11" i="24"/>
  <c r="DN11" i="24"/>
  <c r="DO11" i="24"/>
  <c r="DP11" i="24"/>
  <c r="DQ11" i="24"/>
  <c r="DR11" i="24"/>
  <c r="DS11" i="24"/>
  <c r="DT11" i="24"/>
  <c r="DU11" i="24"/>
  <c r="DV11" i="24"/>
  <c r="DW11" i="24"/>
  <c r="DX11" i="24"/>
  <c r="DY11" i="24"/>
  <c r="DZ11" i="24"/>
  <c r="EA11" i="24"/>
  <c r="EB11" i="24"/>
  <c r="EC11" i="24"/>
  <c r="ED11" i="24"/>
  <c r="EE11" i="24"/>
  <c r="EF11" i="24"/>
  <c r="EG11" i="24"/>
  <c r="EH11" i="24"/>
  <c r="EI11" i="24"/>
  <c r="EJ11" i="24"/>
  <c r="EK11" i="24"/>
  <c r="EL11" i="24"/>
  <c r="EM11" i="24"/>
  <c r="EN11" i="24"/>
  <c r="EO11" i="24"/>
  <c r="EP11" i="24"/>
  <c r="EQ11" i="24"/>
  <c r="ER11" i="24"/>
  <c r="ES11" i="24"/>
  <c r="ET11" i="24"/>
  <c r="EU11" i="24"/>
  <c r="EV11" i="24"/>
  <c r="EW11" i="24"/>
  <c r="EX11" i="24"/>
  <c r="EY11" i="24"/>
  <c r="EZ11" i="24"/>
  <c r="FA11" i="24"/>
  <c r="FB11" i="24"/>
  <c r="FC11" i="24"/>
  <c r="FD11" i="24"/>
  <c r="FE11" i="24"/>
  <c r="FF11" i="24"/>
  <c r="FG11" i="24"/>
  <c r="FH11" i="24"/>
  <c r="FI11" i="24"/>
  <c r="FJ11" i="24"/>
  <c r="FK11" i="24"/>
  <c r="FL11" i="24"/>
  <c r="FM11" i="24"/>
  <c r="FN11" i="24"/>
  <c r="FO11" i="24"/>
  <c r="FP11" i="24"/>
  <c r="FQ11" i="24"/>
  <c r="FR11" i="24"/>
  <c r="FS11" i="24"/>
  <c r="FT11" i="24"/>
  <c r="FU11" i="24"/>
  <c r="FV11" i="24"/>
  <c r="FW11" i="24"/>
  <c r="FX11" i="24"/>
  <c r="FY11" i="24"/>
  <c r="FZ11" i="24"/>
  <c r="GA11" i="24"/>
  <c r="GB11" i="24"/>
  <c r="GC11" i="24"/>
  <c r="GD11" i="24"/>
  <c r="GE11" i="24"/>
  <c r="GF11" i="24"/>
  <c r="GG11" i="24"/>
  <c r="IX11" i="24" s="1"/>
  <c r="GH11" i="24"/>
  <c r="GI11" i="24"/>
  <c r="GJ11" i="24"/>
  <c r="GK11" i="24"/>
  <c r="GL11" i="24"/>
  <c r="GM11" i="24"/>
  <c r="GN11" i="24"/>
  <c r="GO11" i="24"/>
  <c r="GP11" i="24"/>
  <c r="GQ11" i="24"/>
  <c r="GR11" i="24"/>
  <c r="GS11" i="24"/>
  <c r="GT11" i="24"/>
  <c r="GU11" i="24"/>
  <c r="GV11" i="24"/>
  <c r="GW11" i="24"/>
  <c r="GX11" i="24"/>
  <c r="GY11" i="24"/>
  <c r="GZ11" i="24"/>
  <c r="HA11" i="24"/>
  <c r="HB11" i="24"/>
  <c r="HC11" i="24"/>
  <c r="HD11" i="24"/>
  <c r="HE11" i="24"/>
  <c r="HF11" i="24"/>
  <c r="HG11" i="24"/>
  <c r="HH11" i="24"/>
  <c r="HI11" i="24"/>
  <c r="HJ11" i="24"/>
  <c r="HK11" i="24"/>
  <c r="HL11" i="24"/>
  <c r="HM11" i="24"/>
  <c r="HN11" i="24"/>
  <c r="HO11" i="24"/>
  <c r="HP11" i="24"/>
  <c r="HQ11" i="24"/>
  <c r="HR11" i="24"/>
  <c r="HS11" i="24"/>
  <c r="HT11" i="24"/>
  <c r="HU11" i="24"/>
  <c r="HV11" i="24"/>
  <c r="HW11" i="24"/>
  <c r="HX11" i="24"/>
  <c r="HY11" i="24"/>
  <c r="HZ11" i="24"/>
  <c r="IA11" i="24"/>
  <c r="IB11" i="24"/>
  <c r="IC11" i="24"/>
  <c r="ID11" i="24"/>
  <c r="IE11" i="24"/>
  <c r="IF11" i="24"/>
  <c r="IG11" i="24"/>
  <c r="IH11" i="24"/>
  <c r="II11" i="24"/>
  <c r="IJ11" i="24"/>
  <c r="IK11" i="24"/>
  <c r="IL11" i="24"/>
  <c r="IM11" i="24"/>
  <c r="IN11" i="24"/>
  <c r="IO11" i="24"/>
  <c r="IP11" i="24"/>
  <c r="IQ11" i="24"/>
  <c r="IR11" i="24"/>
  <c r="IS11" i="24"/>
  <c r="IT11" i="24"/>
  <c r="IU11" i="24"/>
  <c r="IV11" i="24"/>
  <c r="IW11" i="24"/>
  <c r="AH9" i="24"/>
  <c r="AI9" i="24"/>
  <c r="AJ9" i="24"/>
  <c r="AK9" i="24"/>
  <c r="AK14" i="24" s="1"/>
  <c r="AL9" i="24"/>
  <c r="AM9" i="24"/>
  <c r="AN9" i="24"/>
  <c r="AO9" i="24"/>
  <c r="AO14" i="24" s="1"/>
  <c r="AP9" i="24"/>
  <c r="AQ9" i="24"/>
  <c r="AR9" i="24"/>
  <c r="AS9" i="24"/>
  <c r="AS14" i="24" s="1"/>
  <c r="AT9" i="24"/>
  <c r="AU9" i="24"/>
  <c r="AV9" i="24"/>
  <c r="AW9" i="24"/>
  <c r="AW14" i="24" s="1"/>
  <c r="AX9" i="24"/>
  <c r="AY9" i="24"/>
  <c r="AZ9" i="24"/>
  <c r="BA9" i="24"/>
  <c r="BA14" i="24" s="1"/>
  <c r="BB9" i="24"/>
  <c r="BC9" i="24"/>
  <c r="BD9" i="24"/>
  <c r="BE9" i="24"/>
  <c r="BE14" i="24" s="1"/>
  <c r="BF9" i="24"/>
  <c r="BG9" i="24"/>
  <c r="BH9" i="24"/>
  <c r="BI9" i="24"/>
  <c r="BI14" i="24" s="1"/>
  <c r="BJ9" i="24"/>
  <c r="BK9" i="24"/>
  <c r="BL9" i="24"/>
  <c r="BM9" i="24"/>
  <c r="BM14" i="24" s="1"/>
  <c r="BN9" i="24"/>
  <c r="BO9" i="24"/>
  <c r="BP9" i="24"/>
  <c r="BQ9" i="24"/>
  <c r="BQ14" i="24" s="1"/>
  <c r="BR9" i="24"/>
  <c r="BS9" i="24"/>
  <c r="BT9" i="24"/>
  <c r="BU9" i="24"/>
  <c r="BU14" i="24" s="1"/>
  <c r="BV9" i="24"/>
  <c r="BW9" i="24"/>
  <c r="BX9" i="24"/>
  <c r="BY9" i="24"/>
  <c r="BY14" i="24" s="1"/>
  <c r="BZ9" i="24"/>
  <c r="CA9" i="24"/>
  <c r="CB9" i="24"/>
  <c r="CC9" i="24"/>
  <c r="CC14" i="24" s="1"/>
  <c r="CD9" i="24"/>
  <c r="CE9" i="24"/>
  <c r="CF9" i="24"/>
  <c r="CG9" i="24"/>
  <c r="CG14" i="24" s="1"/>
  <c r="CH9" i="24"/>
  <c r="CI9" i="24"/>
  <c r="CJ9" i="24"/>
  <c r="CK9" i="24"/>
  <c r="CK14" i="24" s="1"/>
  <c r="CL9" i="24"/>
  <c r="CM9" i="24"/>
  <c r="CN9" i="24"/>
  <c r="CO9" i="24"/>
  <c r="CO14" i="24" s="1"/>
  <c r="CP9" i="24"/>
  <c r="CQ9" i="24"/>
  <c r="CR9" i="24"/>
  <c r="CS9" i="24"/>
  <c r="CT9" i="24"/>
  <c r="CU9" i="24"/>
  <c r="CV9" i="24"/>
  <c r="CW9" i="24"/>
  <c r="CX9" i="24"/>
  <c r="CY9" i="24"/>
  <c r="CZ9" i="24"/>
  <c r="DA9" i="24"/>
  <c r="DB9" i="24"/>
  <c r="DC9" i="24"/>
  <c r="DD9" i="24"/>
  <c r="DE9" i="24"/>
  <c r="DF9" i="24"/>
  <c r="DG9" i="24"/>
  <c r="DH9" i="24"/>
  <c r="DI9" i="24"/>
  <c r="DJ9" i="24"/>
  <c r="DK9" i="24"/>
  <c r="DL9" i="24"/>
  <c r="DM9" i="24"/>
  <c r="DN9" i="24"/>
  <c r="DO9" i="24"/>
  <c r="DP9" i="24"/>
  <c r="DQ9" i="24"/>
  <c r="DR9" i="24"/>
  <c r="DS9" i="24"/>
  <c r="DT9" i="24"/>
  <c r="DU9" i="24"/>
  <c r="DV9" i="24"/>
  <c r="DW9" i="24"/>
  <c r="DX9" i="24"/>
  <c r="DY9" i="24"/>
  <c r="DY14" i="24" s="1"/>
  <c r="DZ9" i="24"/>
  <c r="EA9" i="24"/>
  <c r="EB9" i="24"/>
  <c r="EC9" i="24"/>
  <c r="EC14" i="24" s="1"/>
  <c r="ED9" i="24"/>
  <c r="EE9" i="24"/>
  <c r="EF9" i="24"/>
  <c r="EG9" i="24"/>
  <c r="EG14" i="24" s="1"/>
  <c r="EH9" i="24"/>
  <c r="EI9" i="24"/>
  <c r="EJ9" i="24"/>
  <c r="EK9" i="24"/>
  <c r="EK14" i="24" s="1"/>
  <c r="EL9" i="24"/>
  <c r="EM9" i="24"/>
  <c r="EN9" i="24"/>
  <c r="EO9" i="24"/>
  <c r="EO14" i="24" s="1"/>
  <c r="EP9" i="24"/>
  <c r="EQ9" i="24"/>
  <c r="ER9" i="24"/>
  <c r="ES9" i="24"/>
  <c r="ES14" i="24" s="1"/>
  <c r="ET9" i="24"/>
  <c r="EU9" i="24"/>
  <c r="EV9" i="24"/>
  <c r="EW9" i="24"/>
  <c r="EW14" i="24" s="1"/>
  <c r="EX9" i="24"/>
  <c r="EY9" i="24"/>
  <c r="EZ9" i="24"/>
  <c r="FA9" i="24"/>
  <c r="FA14" i="24" s="1"/>
  <c r="FB9" i="24"/>
  <c r="FC9" i="24"/>
  <c r="FD9" i="24"/>
  <c r="FE9" i="24"/>
  <c r="FE14" i="24" s="1"/>
  <c r="FF9" i="24"/>
  <c r="FG9" i="24"/>
  <c r="FH9" i="24"/>
  <c r="FI9" i="24"/>
  <c r="FI14" i="24" s="1"/>
  <c r="FJ9" i="24"/>
  <c r="FK9" i="24"/>
  <c r="FL9" i="24"/>
  <c r="FM9" i="24"/>
  <c r="FM14" i="24" s="1"/>
  <c r="FN9" i="24"/>
  <c r="FO9" i="24"/>
  <c r="FP9" i="24"/>
  <c r="FQ9" i="24"/>
  <c r="FQ14" i="24" s="1"/>
  <c r="FR9" i="24"/>
  <c r="FS9" i="24"/>
  <c r="FT9" i="24"/>
  <c r="FU9" i="24"/>
  <c r="FU14" i="24" s="1"/>
  <c r="FV9" i="24"/>
  <c r="FW9" i="24"/>
  <c r="FX9" i="24"/>
  <c r="FY9" i="24"/>
  <c r="FY14" i="24" s="1"/>
  <c r="FZ9" i="24"/>
  <c r="GA9" i="24"/>
  <c r="GB9" i="24"/>
  <c r="GC9" i="24"/>
  <c r="GC14" i="24" s="1"/>
  <c r="GD9" i="24"/>
  <c r="GE9" i="24"/>
  <c r="GF9" i="24"/>
  <c r="GG9" i="24"/>
  <c r="GG14" i="24" s="1"/>
  <c r="GH9" i="24"/>
  <c r="GI9" i="24"/>
  <c r="GJ9" i="24"/>
  <c r="GK9" i="24"/>
  <c r="GK14" i="24" s="1"/>
  <c r="GL9" i="24"/>
  <c r="GM9" i="24"/>
  <c r="GN9" i="24"/>
  <c r="GO9" i="24"/>
  <c r="GO14" i="24" s="1"/>
  <c r="GP9" i="24"/>
  <c r="GQ9" i="24"/>
  <c r="GR9" i="24"/>
  <c r="GS9" i="24"/>
  <c r="GS14" i="24" s="1"/>
  <c r="GT9" i="24"/>
  <c r="GU9" i="24"/>
  <c r="GV9" i="24"/>
  <c r="GW9" i="24"/>
  <c r="GW14" i="24" s="1"/>
  <c r="GX9" i="24"/>
  <c r="GY9" i="24"/>
  <c r="GZ9" i="24"/>
  <c r="HA9" i="24"/>
  <c r="HA14" i="24" s="1"/>
  <c r="HB9" i="24"/>
  <c r="HC9" i="24"/>
  <c r="HD9" i="24"/>
  <c r="HE9" i="24"/>
  <c r="HE14" i="24" s="1"/>
  <c r="HF9" i="24"/>
  <c r="HG9" i="24"/>
  <c r="HH9" i="24"/>
  <c r="HI9" i="24"/>
  <c r="HI14" i="24" s="1"/>
  <c r="HJ9" i="24"/>
  <c r="HK9" i="24"/>
  <c r="HL9" i="24"/>
  <c r="HM9" i="24"/>
  <c r="HM14" i="24" s="1"/>
  <c r="HN9" i="24"/>
  <c r="HO9" i="24"/>
  <c r="HP9" i="24"/>
  <c r="HQ9" i="24"/>
  <c r="HQ14" i="24" s="1"/>
  <c r="HR9" i="24"/>
  <c r="HS9" i="24"/>
  <c r="HT9" i="24"/>
  <c r="HU9" i="24"/>
  <c r="HU14" i="24" s="1"/>
  <c r="HV9" i="24"/>
  <c r="HW9" i="24"/>
  <c r="HX9" i="24"/>
  <c r="HY9" i="24"/>
  <c r="HY12" i="24" s="1"/>
  <c r="HZ9" i="24"/>
  <c r="IA9" i="24"/>
  <c r="IB9" i="24"/>
  <c r="IC9" i="24"/>
  <c r="IC14" i="24" s="1"/>
  <c r="ID9" i="24"/>
  <c r="IE9" i="24"/>
  <c r="IF9" i="24"/>
  <c r="IG9" i="24"/>
  <c r="IG14" i="24" s="1"/>
  <c r="IH9" i="24"/>
  <c r="II9" i="24"/>
  <c r="IJ9" i="24"/>
  <c r="IK9" i="24"/>
  <c r="IK14" i="24" s="1"/>
  <c r="IL9" i="24"/>
  <c r="IM9" i="24"/>
  <c r="IN9" i="24"/>
  <c r="IO9" i="24"/>
  <c r="IO12" i="24" s="1"/>
  <c r="IP9" i="24"/>
  <c r="IQ9" i="24"/>
  <c r="IR9" i="24"/>
  <c r="IS9" i="24"/>
  <c r="IS12" i="24" s="1"/>
  <c r="IT9" i="24"/>
  <c r="IU9" i="24"/>
  <c r="IV9" i="24"/>
  <c r="IW9" i="24"/>
  <c r="IW14" i="24" s="1"/>
  <c r="AH10" i="24"/>
  <c r="AI10" i="24"/>
  <c r="AJ10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BU10" i="24"/>
  <c r="BV10" i="24"/>
  <c r="BW10" i="24"/>
  <c r="BX10" i="24"/>
  <c r="BY10" i="24"/>
  <c r="BZ10" i="24"/>
  <c r="CA10" i="24"/>
  <c r="CB10" i="24"/>
  <c r="CC10" i="24"/>
  <c r="CD10" i="24"/>
  <c r="CE10" i="24"/>
  <c r="CF10" i="24"/>
  <c r="CG10" i="24"/>
  <c r="CH10" i="24"/>
  <c r="CI10" i="24"/>
  <c r="CJ10" i="24"/>
  <c r="CK10" i="24"/>
  <c r="CL10" i="24"/>
  <c r="CM10" i="24"/>
  <c r="CN10" i="24"/>
  <c r="CO10" i="24"/>
  <c r="CP10" i="24"/>
  <c r="CQ10" i="24"/>
  <c r="CR10" i="24"/>
  <c r="CS10" i="24"/>
  <c r="CT10" i="24"/>
  <c r="CU10" i="24"/>
  <c r="CV10" i="24"/>
  <c r="CW10" i="24"/>
  <c r="CX10" i="24"/>
  <c r="CY10" i="24"/>
  <c r="CZ10" i="24"/>
  <c r="DA10" i="24"/>
  <c r="DB10" i="24"/>
  <c r="DC10" i="24"/>
  <c r="DD10" i="24"/>
  <c r="DE10" i="24"/>
  <c r="DF10" i="24"/>
  <c r="DG10" i="24"/>
  <c r="DH10" i="24"/>
  <c r="DI10" i="24"/>
  <c r="DJ10" i="24"/>
  <c r="DK10" i="24"/>
  <c r="DL10" i="24"/>
  <c r="DM10" i="24"/>
  <c r="DN10" i="24"/>
  <c r="DO10" i="24"/>
  <c r="DP10" i="24"/>
  <c r="DQ10" i="24"/>
  <c r="DR10" i="24"/>
  <c r="DS10" i="24"/>
  <c r="DT10" i="24"/>
  <c r="DU10" i="24"/>
  <c r="DV10" i="24"/>
  <c r="DW10" i="24"/>
  <c r="DX10" i="24"/>
  <c r="DY10" i="24"/>
  <c r="DZ10" i="24"/>
  <c r="EA10" i="24"/>
  <c r="EB10" i="24"/>
  <c r="EC10" i="24"/>
  <c r="ED10" i="24"/>
  <c r="EE10" i="24"/>
  <c r="EF10" i="24"/>
  <c r="EG10" i="24"/>
  <c r="EH10" i="24"/>
  <c r="EI10" i="24"/>
  <c r="EJ10" i="24"/>
  <c r="EK10" i="24"/>
  <c r="EL10" i="24"/>
  <c r="EM10" i="24"/>
  <c r="EN10" i="24"/>
  <c r="EO10" i="24"/>
  <c r="EP10" i="24"/>
  <c r="EQ10" i="24"/>
  <c r="ER10" i="24"/>
  <c r="ES10" i="24"/>
  <c r="ET10" i="24"/>
  <c r="EU10" i="24"/>
  <c r="EV10" i="24"/>
  <c r="EW10" i="24"/>
  <c r="EX10" i="24"/>
  <c r="EY10" i="24"/>
  <c r="EZ10" i="24"/>
  <c r="FA10" i="24"/>
  <c r="FB10" i="24"/>
  <c r="FC10" i="24"/>
  <c r="FD10" i="24"/>
  <c r="FE10" i="24"/>
  <c r="FF10" i="24"/>
  <c r="FG10" i="24"/>
  <c r="FH10" i="24"/>
  <c r="FI10" i="24"/>
  <c r="FJ10" i="24"/>
  <c r="FK10" i="24"/>
  <c r="FL10" i="24"/>
  <c r="FM10" i="24"/>
  <c r="FN10" i="24"/>
  <c r="FO10" i="24"/>
  <c r="FP10" i="24"/>
  <c r="FQ10" i="24"/>
  <c r="FR10" i="24"/>
  <c r="FS10" i="24"/>
  <c r="FT10" i="24"/>
  <c r="FU10" i="24"/>
  <c r="FV10" i="24"/>
  <c r="FW10" i="24"/>
  <c r="FX10" i="24"/>
  <c r="FY10" i="24"/>
  <c r="FZ10" i="24"/>
  <c r="GA10" i="24"/>
  <c r="GB10" i="24"/>
  <c r="GC10" i="24"/>
  <c r="GD10" i="24"/>
  <c r="GE10" i="24"/>
  <c r="GF10" i="24"/>
  <c r="GG10" i="24"/>
  <c r="IX10" i="24" s="1"/>
  <c r="GH10" i="24"/>
  <c r="GI10" i="24"/>
  <c r="GJ10" i="24"/>
  <c r="GK10" i="24"/>
  <c r="GL10" i="24"/>
  <c r="GM10" i="24"/>
  <c r="GN10" i="24"/>
  <c r="GO10" i="24"/>
  <c r="GP10" i="24"/>
  <c r="GQ10" i="24"/>
  <c r="GR10" i="24"/>
  <c r="GS10" i="24"/>
  <c r="GT10" i="24"/>
  <c r="GU10" i="24"/>
  <c r="GV10" i="24"/>
  <c r="GW10" i="24"/>
  <c r="GX10" i="24"/>
  <c r="GY10" i="24"/>
  <c r="GZ10" i="24"/>
  <c r="HA10" i="24"/>
  <c r="HB10" i="24"/>
  <c r="HC10" i="24"/>
  <c r="HD10" i="24"/>
  <c r="HE10" i="24"/>
  <c r="HF10" i="24"/>
  <c r="HG10" i="24"/>
  <c r="HH10" i="24"/>
  <c r="HI10" i="24"/>
  <c r="HJ10" i="24"/>
  <c r="HK10" i="24"/>
  <c r="HL10" i="24"/>
  <c r="HM10" i="24"/>
  <c r="HN10" i="24"/>
  <c r="HO10" i="24"/>
  <c r="HP10" i="24"/>
  <c r="HQ10" i="24"/>
  <c r="HR10" i="24"/>
  <c r="HS10" i="24"/>
  <c r="HT10" i="24"/>
  <c r="HU10" i="24"/>
  <c r="HV10" i="24"/>
  <c r="HW10" i="24"/>
  <c r="HX10" i="24"/>
  <c r="HY10" i="24"/>
  <c r="HZ10" i="24"/>
  <c r="IA10" i="24"/>
  <c r="IB10" i="24"/>
  <c r="IC10" i="24"/>
  <c r="ID10" i="24"/>
  <c r="IE10" i="24"/>
  <c r="IF10" i="24"/>
  <c r="IG10" i="24"/>
  <c r="IH10" i="24"/>
  <c r="II10" i="24"/>
  <c r="IJ10" i="24"/>
  <c r="IK10" i="24"/>
  <c r="IL10" i="24"/>
  <c r="IM10" i="24"/>
  <c r="IN10" i="24"/>
  <c r="IO10" i="24"/>
  <c r="IP10" i="24"/>
  <c r="IQ10" i="24"/>
  <c r="IR10" i="24"/>
  <c r="IS10" i="24"/>
  <c r="IT10" i="24"/>
  <c r="IU10" i="24"/>
  <c r="IV10" i="24"/>
  <c r="IW10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N16" i="24" s="1"/>
  <c r="BO8" i="24"/>
  <c r="BP8" i="24"/>
  <c r="BQ8" i="24"/>
  <c r="BR8" i="24"/>
  <c r="BR16" i="24" s="1"/>
  <c r="BS8" i="24"/>
  <c r="BT8" i="24"/>
  <c r="BU8" i="24"/>
  <c r="BV8" i="24"/>
  <c r="BV16" i="24" s="1"/>
  <c r="BW8" i="24"/>
  <c r="BX8" i="24"/>
  <c r="BY8" i="24"/>
  <c r="BZ8" i="24"/>
  <c r="BZ16" i="24" s="1"/>
  <c r="CA8" i="24"/>
  <c r="CB8" i="24"/>
  <c r="CC8" i="24"/>
  <c r="CD8" i="24"/>
  <c r="CD16" i="24" s="1"/>
  <c r="CE8" i="24"/>
  <c r="CF8" i="24"/>
  <c r="CG8" i="24"/>
  <c r="CH8" i="24"/>
  <c r="CH16" i="24" s="1"/>
  <c r="CI8" i="24"/>
  <c r="CJ8" i="24"/>
  <c r="CK8" i="24"/>
  <c r="CL8" i="24"/>
  <c r="CL16" i="24" s="1"/>
  <c r="CM8" i="24"/>
  <c r="CN8" i="24"/>
  <c r="CO8" i="24"/>
  <c r="CP8" i="24"/>
  <c r="CP16" i="24" s="1"/>
  <c r="CQ8" i="24"/>
  <c r="CR8" i="24"/>
  <c r="CS8" i="24"/>
  <c r="CT8" i="24"/>
  <c r="CU8" i="24"/>
  <c r="CV8" i="24"/>
  <c r="CW8" i="24"/>
  <c r="CX8" i="24"/>
  <c r="CY8" i="24"/>
  <c r="CZ8" i="24"/>
  <c r="DA8" i="24"/>
  <c r="DB8" i="24"/>
  <c r="DC8" i="24"/>
  <c r="DD8" i="24"/>
  <c r="DE8" i="24"/>
  <c r="DF8" i="24"/>
  <c r="DG8" i="24"/>
  <c r="DH8" i="24"/>
  <c r="DI8" i="24"/>
  <c r="DJ8" i="24"/>
  <c r="DK8" i="24"/>
  <c r="DL8" i="24"/>
  <c r="DM8" i="24"/>
  <c r="DN8" i="24"/>
  <c r="DO8" i="24"/>
  <c r="DP8" i="24"/>
  <c r="DQ8" i="24"/>
  <c r="DR8" i="24"/>
  <c r="DS8" i="24"/>
  <c r="DT8" i="24"/>
  <c r="DU8" i="24"/>
  <c r="DV8" i="24"/>
  <c r="DW8" i="24"/>
  <c r="DX8" i="24"/>
  <c r="DY8" i="24"/>
  <c r="DZ8" i="24"/>
  <c r="DZ16" i="24" s="1"/>
  <c r="EA8" i="24"/>
  <c r="EB8" i="24"/>
  <c r="EC8" i="24"/>
  <c r="ED8" i="24"/>
  <c r="ED16" i="24" s="1"/>
  <c r="EE8" i="24"/>
  <c r="EF8" i="24"/>
  <c r="EG8" i="24"/>
  <c r="EH8" i="24"/>
  <c r="EH16" i="24" s="1"/>
  <c r="EI8" i="24"/>
  <c r="EJ8" i="24"/>
  <c r="EK8" i="24"/>
  <c r="EL8" i="24"/>
  <c r="EL16" i="24" s="1"/>
  <c r="EM8" i="24"/>
  <c r="EN8" i="24"/>
  <c r="EO8" i="24"/>
  <c r="EP8" i="24"/>
  <c r="EP16" i="24" s="1"/>
  <c r="EQ8" i="24"/>
  <c r="ER8" i="24"/>
  <c r="ES8" i="24"/>
  <c r="ET8" i="24"/>
  <c r="ET16" i="24" s="1"/>
  <c r="EU8" i="24"/>
  <c r="EV8" i="24"/>
  <c r="EW8" i="24"/>
  <c r="EX8" i="24"/>
  <c r="EX16" i="24" s="1"/>
  <c r="EY8" i="24"/>
  <c r="EZ8" i="24"/>
  <c r="FA8" i="24"/>
  <c r="FB8" i="24"/>
  <c r="FC8" i="24"/>
  <c r="FD8" i="24"/>
  <c r="FE8" i="24"/>
  <c r="FF8" i="24"/>
  <c r="FG8" i="24"/>
  <c r="FH8" i="24"/>
  <c r="FI8" i="24"/>
  <c r="FJ8" i="24"/>
  <c r="FK8" i="24"/>
  <c r="FL8" i="24"/>
  <c r="FM8" i="24"/>
  <c r="FN8" i="24"/>
  <c r="FO8" i="24"/>
  <c r="FP8" i="24"/>
  <c r="FQ8" i="24"/>
  <c r="FR8" i="24"/>
  <c r="FS8" i="24"/>
  <c r="FT8" i="24"/>
  <c r="FU8" i="24"/>
  <c r="FV8" i="24"/>
  <c r="FW8" i="24"/>
  <c r="FX8" i="24"/>
  <c r="FY8" i="24"/>
  <c r="FZ8" i="24"/>
  <c r="GA8" i="24"/>
  <c r="GB8" i="24"/>
  <c r="GC8" i="24"/>
  <c r="GD8" i="24"/>
  <c r="GE8" i="24"/>
  <c r="GF8" i="24"/>
  <c r="GG8" i="24"/>
  <c r="GH8" i="24"/>
  <c r="GH16" i="24" s="1"/>
  <c r="GI8" i="24"/>
  <c r="GJ8" i="24"/>
  <c r="GK8" i="24"/>
  <c r="GL8" i="24"/>
  <c r="GL16" i="24" s="1"/>
  <c r="GM8" i="24"/>
  <c r="GN8" i="24"/>
  <c r="GO8" i="24"/>
  <c r="GP8" i="24"/>
  <c r="GP16" i="24" s="1"/>
  <c r="GQ8" i="24"/>
  <c r="GR8" i="24"/>
  <c r="GS8" i="24"/>
  <c r="GT8" i="24"/>
  <c r="GT16" i="24" s="1"/>
  <c r="GU8" i="24"/>
  <c r="GV8" i="24"/>
  <c r="GW8" i="24"/>
  <c r="GX8" i="24"/>
  <c r="GX16" i="24" s="1"/>
  <c r="GY8" i="24"/>
  <c r="GZ8" i="24"/>
  <c r="HA8" i="24"/>
  <c r="HB8" i="24"/>
  <c r="HB16" i="24" s="1"/>
  <c r="HC8" i="24"/>
  <c r="HD8" i="24"/>
  <c r="HE8" i="24"/>
  <c r="HF8" i="24"/>
  <c r="HF16" i="24" s="1"/>
  <c r="HG8" i="24"/>
  <c r="HH8" i="24"/>
  <c r="HI8" i="24"/>
  <c r="HJ8" i="24"/>
  <c r="HJ16" i="24" s="1"/>
  <c r="HK8" i="24"/>
  <c r="HL8" i="24"/>
  <c r="HM8" i="24"/>
  <c r="HN8" i="24"/>
  <c r="HN16" i="24" s="1"/>
  <c r="HO8" i="24"/>
  <c r="HP8" i="24"/>
  <c r="HQ8" i="24"/>
  <c r="HR8" i="24"/>
  <c r="HR16" i="24" s="1"/>
  <c r="HS8" i="24"/>
  <c r="HT8" i="24"/>
  <c r="HU8" i="24"/>
  <c r="HV8" i="24"/>
  <c r="HV16" i="24" s="1"/>
  <c r="HW8" i="24"/>
  <c r="HX8" i="24"/>
  <c r="HY8" i="24"/>
  <c r="HZ8" i="24"/>
  <c r="HZ16" i="24" s="1"/>
  <c r="IA8" i="24"/>
  <c r="IB8" i="24"/>
  <c r="IC8" i="24"/>
  <c r="ID8" i="24"/>
  <c r="ID16" i="24" s="1"/>
  <c r="IE8" i="24"/>
  <c r="IF8" i="24"/>
  <c r="IG8" i="24"/>
  <c r="IH8" i="24"/>
  <c r="IH16" i="24" s="1"/>
  <c r="II8" i="24"/>
  <c r="IJ8" i="24"/>
  <c r="IK8" i="24"/>
  <c r="IL8" i="24"/>
  <c r="IL16" i="24" s="1"/>
  <c r="IM8" i="24"/>
  <c r="IN8" i="24"/>
  <c r="IO8" i="24"/>
  <c r="IP8" i="24"/>
  <c r="IP16" i="24" s="1"/>
  <c r="IQ8" i="24"/>
  <c r="IR8" i="24"/>
  <c r="IS8" i="24"/>
  <c r="IT8" i="24"/>
  <c r="IT16" i="24" s="1"/>
  <c r="IU8" i="24"/>
  <c r="IV8" i="24"/>
  <c r="IW8" i="24"/>
  <c r="AH8" i="24"/>
  <c r="AH12" i="24" s="1"/>
  <c r="IP78" i="24"/>
  <c r="IH78" i="24"/>
  <c r="HZ78" i="24"/>
  <c r="HR78" i="24"/>
  <c r="HJ78" i="24"/>
  <c r="HB78" i="24"/>
  <c r="GT78" i="24"/>
  <c r="GL78" i="24"/>
  <c r="IS77" i="24"/>
  <c r="IS78" i="24" s="1"/>
  <c r="IR77" i="24"/>
  <c r="IR78" i="24" s="1"/>
  <c r="IQ77" i="24"/>
  <c r="IQ78" i="24" s="1"/>
  <c r="IP77" i="24"/>
  <c r="IO77" i="24"/>
  <c r="IO78" i="24" s="1"/>
  <c r="IN77" i="24"/>
  <c r="IN78" i="24" s="1"/>
  <c r="IM77" i="24"/>
  <c r="IM78" i="24" s="1"/>
  <c r="IL77" i="24"/>
  <c r="IL78" i="24" s="1"/>
  <c r="IK77" i="24"/>
  <c r="IK78" i="24" s="1"/>
  <c r="IJ77" i="24"/>
  <c r="IJ78" i="24" s="1"/>
  <c r="II77" i="24"/>
  <c r="II78" i="24" s="1"/>
  <c r="IH77" i="24"/>
  <c r="IG77" i="24"/>
  <c r="IG78" i="24" s="1"/>
  <c r="IF77" i="24"/>
  <c r="IF78" i="24" s="1"/>
  <c r="IE77" i="24"/>
  <c r="IE78" i="24" s="1"/>
  <c r="ID77" i="24"/>
  <c r="ID78" i="24" s="1"/>
  <c r="IC77" i="24"/>
  <c r="IC78" i="24" s="1"/>
  <c r="IB77" i="24"/>
  <c r="IB78" i="24" s="1"/>
  <c r="IA77" i="24"/>
  <c r="IA78" i="24" s="1"/>
  <c r="HZ77" i="24"/>
  <c r="HY77" i="24"/>
  <c r="HY78" i="24" s="1"/>
  <c r="HX77" i="24"/>
  <c r="HX78" i="24" s="1"/>
  <c r="HW77" i="24"/>
  <c r="HW78" i="24" s="1"/>
  <c r="HV77" i="24"/>
  <c r="HV78" i="24" s="1"/>
  <c r="HU77" i="24"/>
  <c r="HU78" i="24" s="1"/>
  <c r="HT77" i="24"/>
  <c r="HT78" i="24" s="1"/>
  <c r="HS77" i="24"/>
  <c r="HS78" i="24" s="1"/>
  <c r="HR77" i="24"/>
  <c r="HQ77" i="24"/>
  <c r="HQ78" i="24" s="1"/>
  <c r="HP77" i="24"/>
  <c r="HP78" i="24" s="1"/>
  <c r="HO77" i="24"/>
  <c r="HO78" i="24" s="1"/>
  <c r="HN77" i="24"/>
  <c r="HN78" i="24" s="1"/>
  <c r="HM77" i="24"/>
  <c r="HM78" i="24" s="1"/>
  <c r="HL77" i="24"/>
  <c r="HL78" i="24" s="1"/>
  <c r="HK77" i="24"/>
  <c r="HK78" i="24" s="1"/>
  <c r="HJ77" i="24"/>
  <c r="HI77" i="24"/>
  <c r="HI78" i="24" s="1"/>
  <c r="HH77" i="24"/>
  <c r="HH78" i="24" s="1"/>
  <c r="HG77" i="24"/>
  <c r="HG78" i="24" s="1"/>
  <c r="HF77" i="24"/>
  <c r="HF78" i="24" s="1"/>
  <c r="HE77" i="24"/>
  <c r="HE78" i="24" s="1"/>
  <c r="HD77" i="24"/>
  <c r="HD78" i="24" s="1"/>
  <c r="HC77" i="24"/>
  <c r="HC78" i="24" s="1"/>
  <c r="HB77" i="24"/>
  <c r="HA77" i="24"/>
  <c r="HA78" i="24" s="1"/>
  <c r="GZ77" i="24"/>
  <c r="GZ78" i="24" s="1"/>
  <c r="GY77" i="24"/>
  <c r="GY78" i="24" s="1"/>
  <c r="GX77" i="24"/>
  <c r="GX78" i="24" s="1"/>
  <c r="GW77" i="24"/>
  <c r="GW78" i="24" s="1"/>
  <c r="GV77" i="24"/>
  <c r="GV78" i="24" s="1"/>
  <c r="GU77" i="24"/>
  <c r="GU78" i="24" s="1"/>
  <c r="GT77" i="24"/>
  <c r="GS77" i="24"/>
  <c r="GS78" i="24" s="1"/>
  <c r="GR77" i="24"/>
  <c r="GR78" i="24" s="1"/>
  <c r="GQ77" i="24"/>
  <c r="GQ78" i="24" s="1"/>
  <c r="GP77" i="24"/>
  <c r="GP78" i="24" s="1"/>
  <c r="GO77" i="24"/>
  <c r="GO78" i="24" s="1"/>
  <c r="GN77" i="24"/>
  <c r="GN78" i="24" s="1"/>
  <c r="GM77" i="24"/>
  <c r="GM78" i="24" s="1"/>
  <c r="GL77" i="24"/>
  <c r="GK77" i="24"/>
  <c r="GK78" i="24" s="1"/>
  <c r="GJ77" i="24"/>
  <c r="GJ78" i="24" s="1"/>
  <c r="GI77" i="24"/>
  <c r="GI78" i="24" s="1"/>
  <c r="GH77" i="24"/>
  <c r="GH78" i="24" s="1"/>
  <c r="GG77" i="24"/>
  <c r="GG78" i="24" s="1"/>
  <c r="IX76" i="24"/>
  <c r="IS76" i="24"/>
  <c r="IR76" i="24"/>
  <c r="IQ76" i="24"/>
  <c r="IP76" i="24"/>
  <c r="IO76" i="24"/>
  <c r="IN76" i="24"/>
  <c r="IM76" i="24"/>
  <c r="IL76" i="24"/>
  <c r="IK76" i="24"/>
  <c r="IJ76" i="24"/>
  <c r="II76" i="24"/>
  <c r="IH76" i="24"/>
  <c r="IG76" i="24"/>
  <c r="IF76" i="24"/>
  <c r="IE76" i="24"/>
  <c r="ID76" i="24"/>
  <c r="IC76" i="24"/>
  <c r="IB76" i="24"/>
  <c r="IA76" i="24"/>
  <c r="HZ76" i="24"/>
  <c r="HY76" i="24"/>
  <c r="HX76" i="24"/>
  <c r="HW76" i="24"/>
  <c r="HV76" i="24"/>
  <c r="HU76" i="24"/>
  <c r="HT76" i="24"/>
  <c r="HS76" i="24"/>
  <c r="HR76" i="24"/>
  <c r="HQ76" i="24"/>
  <c r="HP76" i="24"/>
  <c r="HO76" i="24"/>
  <c r="HN76" i="24"/>
  <c r="HM76" i="24"/>
  <c r="HL76" i="24"/>
  <c r="HK76" i="24"/>
  <c r="HJ76" i="24"/>
  <c r="HI76" i="24"/>
  <c r="HH76" i="24"/>
  <c r="HG76" i="24"/>
  <c r="HF76" i="24"/>
  <c r="HE76" i="24"/>
  <c r="HD76" i="24"/>
  <c r="HC76" i="24"/>
  <c r="HB76" i="24"/>
  <c r="HA76" i="24"/>
  <c r="GZ76" i="24"/>
  <c r="GY76" i="24"/>
  <c r="GX76" i="24"/>
  <c r="GW76" i="24"/>
  <c r="GV76" i="24"/>
  <c r="GU76" i="24"/>
  <c r="GT76" i="24"/>
  <c r="GS76" i="24"/>
  <c r="GR76" i="24"/>
  <c r="GQ76" i="24"/>
  <c r="GP76" i="24"/>
  <c r="GO76" i="24"/>
  <c r="GN76" i="24"/>
  <c r="GM76" i="24"/>
  <c r="GL76" i="24"/>
  <c r="GK76" i="24"/>
  <c r="GJ76" i="24"/>
  <c r="GI76" i="24"/>
  <c r="GH76" i="24"/>
  <c r="GG76" i="24"/>
  <c r="IS75" i="24"/>
  <c r="IR75" i="24"/>
  <c r="IQ75" i="24"/>
  <c r="IP75" i="24"/>
  <c r="IO75" i="24"/>
  <c r="IN75" i="24"/>
  <c r="IM75" i="24"/>
  <c r="IL75" i="24"/>
  <c r="IK75" i="24"/>
  <c r="IJ75" i="24"/>
  <c r="II75" i="24"/>
  <c r="IH75" i="24"/>
  <c r="IG75" i="24"/>
  <c r="IF75" i="24"/>
  <c r="IE75" i="24"/>
  <c r="ID75" i="24"/>
  <c r="IC75" i="24"/>
  <c r="IB75" i="24"/>
  <c r="IA75" i="24"/>
  <c r="HZ75" i="24"/>
  <c r="HY75" i="24"/>
  <c r="HX75" i="24"/>
  <c r="HW75" i="24"/>
  <c r="HV75" i="24"/>
  <c r="HU75" i="24"/>
  <c r="HT75" i="24"/>
  <c r="HS75" i="24"/>
  <c r="HR75" i="24"/>
  <c r="HQ75" i="24"/>
  <c r="HP75" i="24"/>
  <c r="HO75" i="24"/>
  <c r="HN75" i="24"/>
  <c r="HM75" i="24"/>
  <c r="HL75" i="24"/>
  <c r="HK75" i="24"/>
  <c r="HJ75" i="24"/>
  <c r="HI75" i="24"/>
  <c r="HH75" i="24"/>
  <c r="HG75" i="24"/>
  <c r="HF75" i="24"/>
  <c r="HE75" i="24"/>
  <c r="HD75" i="24"/>
  <c r="HC75" i="24"/>
  <c r="HB75" i="24"/>
  <c r="HA75" i="24"/>
  <c r="GZ75" i="24"/>
  <c r="GY75" i="24"/>
  <c r="GX75" i="24"/>
  <c r="GW75" i="24"/>
  <c r="GV75" i="24"/>
  <c r="GU75" i="24"/>
  <c r="GT75" i="24"/>
  <c r="GS75" i="24"/>
  <c r="GR75" i="24"/>
  <c r="GQ75" i="24"/>
  <c r="GP75" i="24"/>
  <c r="GO75" i="24"/>
  <c r="GN75" i="24"/>
  <c r="GM75" i="24"/>
  <c r="GL75" i="24"/>
  <c r="GK75" i="24"/>
  <c r="GJ75" i="24"/>
  <c r="GI75" i="24"/>
  <c r="GH75" i="24"/>
  <c r="GG75" i="24"/>
  <c r="IX77" i="24"/>
  <c r="IX78" i="24" s="1"/>
  <c r="IX72" i="24"/>
  <c r="IX71" i="24"/>
  <c r="IS68" i="24"/>
  <c r="IK68" i="24"/>
  <c r="IC68" i="24"/>
  <c r="HU68" i="24"/>
  <c r="HM68" i="24"/>
  <c r="HE68" i="24"/>
  <c r="GW68" i="24"/>
  <c r="GO68" i="24"/>
  <c r="GG68" i="24"/>
  <c r="FY68" i="24"/>
  <c r="FQ68" i="24"/>
  <c r="FI68" i="24"/>
  <c r="FA68" i="24"/>
  <c r="EZ68" i="24"/>
  <c r="EY68" i="24"/>
  <c r="EX68" i="24"/>
  <c r="EW68" i="24"/>
  <c r="EV68" i="24"/>
  <c r="EU68" i="24"/>
  <c r="ET68" i="24"/>
  <c r="ES68" i="24"/>
  <c r="ER68" i="24"/>
  <c r="EQ68" i="24"/>
  <c r="EP68" i="24"/>
  <c r="EO68" i="24"/>
  <c r="EN68" i="24"/>
  <c r="EM68" i="24"/>
  <c r="EL68" i="24"/>
  <c r="EK68" i="24"/>
  <c r="EJ68" i="24"/>
  <c r="EI68" i="24"/>
  <c r="EH68" i="24"/>
  <c r="EG68" i="24"/>
  <c r="EF68" i="24"/>
  <c r="EE68" i="24"/>
  <c r="ED68" i="24"/>
  <c r="EC68" i="24"/>
  <c r="EB68" i="24"/>
  <c r="EA68" i="24"/>
  <c r="DZ68" i="24"/>
  <c r="DY68" i="24"/>
  <c r="DX68" i="24"/>
  <c r="DW68" i="24"/>
  <c r="DU68" i="24"/>
  <c r="DT68" i="24"/>
  <c r="DS68" i="24"/>
  <c r="DR68" i="24"/>
  <c r="DQ68" i="24"/>
  <c r="DP68" i="24"/>
  <c r="DO68" i="24"/>
  <c r="DN68" i="24"/>
  <c r="DM68" i="24"/>
  <c r="DL68" i="24"/>
  <c r="DK68" i="24"/>
  <c r="DJ68" i="24"/>
  <c r="DI68" i="24"/>
  <c r="DH68" i="24"/>
  <c r="DG68" i="24"/>
  <c r="DF68" i="24"/>
  <c r="DE68" i="24"/>
  <c r="DD68" i="24"/>
  <c r="DC68" i="24"/>
  <c r="DB68" i="24"/>
  <c r="DA68" i="24"/>
  <c r="CZ68" i="24"/>
  <c r="CY68" i="24"/>
  <c r="CX68" i="24"/>
  <c r="CW68" i="24"/>
  <c r="CV68" i="24"/>
  <c r="CU68" i="24"/>
  <c r="CT68" i="24"/>
  <c r="CS68" i="24"/>
  <c r="CR68" i="24"/>
  <c r="CP68" i="24"/>
  <c r="CO68" i="24"/>
  <c r="CN68" i="24"/>
  <c r="CM68" i="24"/>
  <c r="CL68" i="24"/>
  <c r="CK68" i="24"/>
  <c r="CJ68" i="24"/>
  <c r="CI68" i="24"/>
  <c r="CH68" i="24"/>
  <c r="CG68" i="24"/>
  <c r="CF68" i="24"/>
  <c r="CE68" i="24"/>
  <c r="CD68" i="24"/>
  <c r="CC68" i="24"/>
  <c r="CB68" i="24"/>
  <c r="CA68" i="24"/>
  <c r="BZ68" i="24"/>
  <c r="BY68" i="24"/>
  <c r="BX68" i="24"/>
  <c r="BW68" i="24"/>
  <c r="BV68" i="24"/>
  <c r="BU68" i="24"/>
  <c r="BT68" i="24"/>
  <c r="BS68" i="24"/>
  <c r="BR68" i="24"/>
  <c r="BQ68" i="24"/>
  <c r="BP68" i="24"/>
  <c r="BO68" i="24"/>
  <c r="BN68" i="24"/>
  <c r="BM68" i="24"/>
  <c r="BL68" i="24"/>
  <c r="BJ68" i="24"/>
  <c r="BI68" i="24"/>
  <c r="BH68" i="24"/>
  <c r="BG68" i="24"/>
  <c r="BF68" i="24"/>
  <c r="BE68" i="24"/>
  <c r="BD68" i="24"/>
  <c r="BC68" i="24"/>
  <c r="BB68" i="24"/>
  <c r="BA68" i="24"/>
  <c r="AZ68" i="24"/>
  <c r="AY68" i="24"/>
  <c r="AX68" i="24"/>
  <c r="AW68" i="24"/>
  <c r="AV68" i="24"/>
  <c r="AU68" i="24"/>
  <c r="AT68" i="24"/>
  <c r="AS68" i="24"/>
  <c r="AR68" i="24"/>
  <c r="AQ68" i="24"/>
  <c r="AP68" i="24"/>
  <c r="AO68" i="24"/>
  <c r="AN68" i="24"/>
  <c r="AM68" i="24"/>
  <c r="AL68" i="24"/>
  <c r="AK68" i="24"/>
  <c r="AJ68" i="24"/>
  <c r="AI68" i="24"/>
  <c r="IS67" i="24"/>
  <c r="IR67" i="24"/>
  <c r="IR68" i="24" s="1"/>
  <c r="IQ67" i="24"/>
  <c r="IQ68" i="24" s="1"/>
  <c r="IP67" i="24"/>
  <c r="IP68" i="24" s="1"/>
  <c r="IO67" i="24"/>
  <c r="IO68" i="24" s="1"/>
  <c r="IN67" i="24"/>
  <c r="IN68" i="24" s="1"/>
  <c r="IM67" i="24"/>
  <c r="IM68" i="24" s="1"/>
  <c r="IL67" i="24"/>
  <c r="IL68" i="24" s="1"/>
  <c r="IK67" i="24"/>
  <c r="IJ67" i="24"/>
  <c r="IJ68" i="24" s="1"/>
  <c r="II67" i="24"/>
  <c r="II68" i="24" s="1"/>
  <c r="IH67" i="24"/>
  <c r="IH68" i="24" s="1"/>
  <c r="IG67" i="24"/>
  <c r="IG68" i="24" s="1"/>
  <c r="IF67" i="24"/>
  <c r="IF68" i="24" s="1"/>
  <c r="IE67" i="24"/>
  <c r="IE68" i="24" s="1"/>
  <c r="ID67" i="24"/>
  <c r="ID68" i="24" s="1"/>
  <c r="IC67" i="24"/>
  <c r="IB67" i="24"/>
  <c r="IB68" i="24" s="1"/>
  <c r="IA67" i="24"/>
  <c r="IA68" i="24" s="1"/>
  <c r="HZ67" i="24"/>
  <c r="HZ68" i="24" s="1"/>
  <c r="HY67" i="24"/>
  <c r="HY68" i="24" s="1"/>
  <c r="HX67" i="24"/>
  <c r="HX68" i="24" s="1"/>
  <c r="HW67" i="24"/>
  <c r="HW68" i="24" s="1"/>
  <c r="HV67" i="24"/>
  <c r="HV68" i="24" s="1"/>
  <c r="HU67" i="24"/>
  <c r="HT67" i="24"/>
  <c r="HT68" i="24" s="1"/>
  <c r="HS67" i="24"/>
  <c r="HS68" i="24" s="1"/>
  <c r="HR67" i="24"/>
  <c r="HR68" i="24" s="1"/>
  <c r="HQ67" i="24"/>
  <c r="HQ68" i="24" s="1"/>
  <c r="HP67" i="24"/>
  <c r="HP68" i="24" s="1"/>
  <c r="HO67" i="24"/>
  <c r="HO68" i="24" s="1"/>
  <c r="HN67" i="24"/>
  <c r="HN68" i="24" s="1"/>
  <c r="HM67" i="24"/>
  <c r="HL67" i="24"/>
  <c r="HL68" i="24" s="1"/>
  <c r="HK67" i="24"/>
  <c r="HK68" i="24" s="1"/>
  <c r="HJ67" i="24"/>
  <c r="HJ68" i="24" s="1"/>
  <c r="HI67" i="24"/>
  <c r="HI68" i="24" s="1"/>
  <c r="HH67" i="24"/>
  <c r="HH68" i="24" s="1"/>
  <c r="HG67" i="24"/>
  <c r="HG68" i="24" s="1"/>
  <c r="HF67" i="24"/>
  <c r="HF68" i="24" s="1"/>
  <c r="HE67" i="24"/>
  <c r="HD67" i="24"/>
  <c r="HD68" i="24" s="1"/>
  <c r="HC67" i="24"/>
  <c r="HC68" i="24" s="1"/>
  <c r="HB67" i="24"/>
  <c r="HB68" i="24" s="1"/>
  <c r="HA67" i="24"/>
  <c r="HA68" i="24" s="1"/>
  <c r="GZ67" i="24"/>
  <c r="GZ68" i="24" s="1"/>
  <c r="GY67" i="24"/>
  <c r="GY68" i="24" s="1"/>
  <c r="GX67" i="24"/>
  <c r="GX68" i="24" s="1"/>
  <c r="GW67" i="24"/>
  <c r="GV67" i="24"/>
  <c r="GV68" i="24" s="1"/>
  <c r="GU67" i="24"/>
  <c r="GU68" i="24" s="1"/>
  <c r="GT67" i="24"/>
  <c r="GT68" i="24" s="1"/>
  <c r="GS67" i="24"/>
  <c r="GS68" i="24" s="1"/>
  <c r="GR67" i="24"/>
  <c r="GR68" i="24" s="1"/>
  <c r="GQ67" i="24"/>
  <c r="GQ68" i="24" s="1"/>
  <c r="GP67" i="24"/>
  <c r="GP68" i="24" s="1"/>
  <c r="GO67" i="24"/>
  <c r="GN67" i="24"/>
  <c r="GN68" i="24" s="1"/>
  <c r="GM67" i="24"/>
  <c r="GM68" i="24" s="1"/>
  <c r="GL67" i="24"/>
  <c r="GL68" i="24" s="1"/>
  <c r="GK67" i="24"/>
  <c r="GK68" i="24" s="1"/>
  <c r="GJ67" i="24"/>
  <c r="GJ68" i="24" s="1"/>
  <c r="GI67" i="24"/>
  <c r="GI68" i="24" s="1"/>
  <c r="GH67" i="24"/>
  <c r="GH68" i="24" s="1"/>
  <c r="GG67" i="24"/>
  <c r="GF67" i="24"/>
  <c r="GF68" i="24" s="1"/>
  <c r="GE67" i="24"/>
  <c r="GE68" i="24" s="1"/>
  <c r="GD67" i="24"/>
  <c r="GD68" i="24" s="1"/>
  <c r="GC67" i="24"/>
  <c r="GC68" i="24" s="1"/>
  <c r="GB67" i="24"/>
  <c r="GB68" i="24" s="1"/>
  <c r="GA67" i="24"/>
  <c r="GA68" i="24" s="1"/>
  <c r="FZ67" i="24"/>
  <c r="FZ68" i="24" s="1"/>
  <c r="FY67" i="24"/>
  <c r="FX67" i="24"/>
  <c r="FX68" i="24" s="1"/>
  <c r="FW67" i="24"/>
  <c r="FW68" i="24" s="1"/>
  <c r="FV67" i="24"/>
  <c r="FV68" i="24" s="1"/>
  <c r="FU67" i="24"/>
  <c r="FU68" i="24" s="1"/>
  <c r="FT67" i="24"/>
  <c r="FT68" i="24" s="1"/>
  <c r="FS67" i="24"/>
  <c r="FS68" i="24" s="1"/>
  <c r="FR67" i="24"/>
  <c r="FR68" i="24" s="1"/>
  <c r="FQ67" i="24"/>
  <c r="FP67" i="24"/>
  <c r="FP68" i="24" s="1"/>
  <c r="FO67" i="24"/>
  <c r="FO68" i="24" s="1"/>
  <c r="FN67" i="24"/>
  <c r="FN68" i="24" s="1"/>
  <c r="FM67" i="24"/>
  <c r="FM68" i="24" s="1"/>
  <c r="FL67" i="24"/>
  <c r="FL68" i="24" s="1"/>
  <c r="FK67" i="24"/>
  <c r="FK68" i="24" s="1"/>
  <c r="FJ67" i="24"/>
  <c r="FJ68" i="24" s="1"/>
  <c r="FI67" i="24"/>
  <c r="FH67" i="24"/>
  <c r="FH68" i="24" s="1"/>
  <c r="FG67" i="24"/>
  <c r="FG68" i="24" s="1"/>
  <c r="FF67" i="24"/>
  <c r="FF68" i="24" s="1"/>
  <c r="FE67" i="24"/>
  <c r="FE68" i="24" s="1"/>
  <c r="FD67" i="24"/>
  <c r="FD68" i="24" s="1"/>
  <c r="FC67" i="24"/>
  <c r="FC68" i="24" s="1"/>
  <c r="FB67" i="24"/>
  <c r="FB68" i="24" s="1"/>
  <c r="DV67" i="24"/>
  <c r="DV68" i="24" s="1"/>
  <c r="CQ67" i="24"/>
  <c r="CQ68" i="24" s="1"/>
  <c r="BK67" i="24"/>
  <c r="BK68" i="24" s="1"/>
  <c r="AH67" i="24"/>
  <c r="AH68" i="24" s="1"/>
  <c r="IS66" i="24"/>
  <c r="IR66" i="24"/>
  <c r="IQ66" i="24"/>
  <c r="IP66" i="24"/>
  <c r="IO66" i="24"/>
  <c r="IN66" i="24"/>
  <c r="IM66" i="24"/>
  <c r="IL66" i="24"/>
  <c r="IK66" i="24"/>
  <c r="IJ66" i="24"/>
  <c r="II66" i="24"/>
  <c r="IH66" i="24"/>
  <c r="IG66" i="24"/>
  <c r="IF66" i="24"/>
  <c r="IE66" i="24"/>
  <c r="ID66" i="24"/>
  <c r="IC66" i="24"/>
  <c r="IB66" i="24"/>
  <c r="IA66" i="24"/>
  <c r="HZ66" i="24"/>
  <c r="HY66" i="24"/>
  <c r="HX66" i="24"/>
  <c r="HW66" i="24"/>
  <c r="HV66" i="24"/>
  <c r="HU66" i="24"/>
  <c r="HT66" i="24"/>
  <c r="HS66" i="24"/>
  <c r="HR66" i="24"/>
  <c r="HQ66" i="24"/>
  <c r="HP66" i="24"/>
  <c r="HO66" i="24"/>
  <c r="HN66" i="24"/>
  <c r="HM66" i="24"/>
  <c r="HL66" i="24"/>
  <c r="HK66" i="24"/>
  <c r="HJ66" i="24"/>
  <c r="HI66" i="24"/>
  <c r="HH66" i="24"/>
  <c r="HG66" i="24"/>
  <c r="HF66" i="24"/>
  <c r="HE66" i="24"/>
  <c r="HD66" i="24"/>
  <c r="HC66" i="24"/>
  <c r="HB66" i="24"/>
  <c r="HA66" i="24"/>
  <c r="GZ66" i="24"/>
  <c r="GY66" i="24"/>
  <c r="GX66" i="24"/>
  <c r="GW66" i="24"/>
  <c r="GV66" i="24"/>
  <c r="GU66" i="24"/>
  <c r="GT66" i="24"/>
  <c r="GS66" i="24"/>
  <c r="GR66" i="24"/>
  <c r="GQ66" i="24"/>
  <c r="GP66" i="24"/>
  <c r="GO66" i="24"/>
  <c r="GN66" i="24"/>
  <c r="GM66" i="24"/>
  <c r="GL66" i="24"/>
  <c r="GK66" i="24"/>
  <c r="GJ66" i="24"/>
  <c r="GI66" i="24"/>
  <c r="GH66" i="24"/>
  <c r="GG66" i="24"/>
  <c r="GF66" i="24"/>
  <c r="GE66" i="24"/>
  <c r="GD66" i="24"/>
  <c r="GC66" i="24"/>
  <c r="GB66" i="24"/>
  <c r="GA66" i="24"/>
  <c r="FZ66" i="24"/>
  <c r="FY66" i="24"/>
  <c r="FX66" i="24"/>
  <c r="FW66" i="24"/>
  <c r="FV66" i="24"/>
  <c r="FU66" i="24"/>
  <c r="FT66" i="24"/>
  <c r="FS66" i="24"/>
  <c r="FR66" i="24"/>
  <c r="FQ66" i="24"/>
  <c r="FP66" i="24"/>
  <c r="FO66" i="24"/>
  <c r="FN66" i="24"/>
  <c r="FM66" i="24"/>
  <c r="FL66" i="24"/>
  <c r="FK66" i="24"/>
  <c r="FJ66" i="24"/>
  <c r="FI66" i="24"/>
  <c r="FH66" i="24"/>
  <c r="FG66" i="24"/>
  <c r="FF66" i="24"/>
  <c r="FE66" i="24"/>
  <c r="FD66" i="24"/>
  <c r="FC66" i="24"/>
  <c r="FB66" i="24"/>
  <c r="DV66" i="24"/>
  <c r="CQ66" i="24"/>
  <c r="BK66" i="24"/>
  <c r="AH66" i="24"/>
  <c r="IS65" i="24"/>
  <c r="IR65" i="24"/>
  <c r="IQ65" i="24"/>
  <c r="IP65" i="24"/>
  <c r="IO65" i="24"/>
  <c r="IN65" i="24"/>
  <c r="IM65" i="24"/>
  <c r="IL65" i="24"/>
  <c r="IK65" i="24"/>
  <c r="IJ65" i="24"/>
  <c r="II65" i="24"/>
  <c r="IH65" i="24"/>
  <c r="IG65" i="24"/>
  <c r="IF65" i="24"/>
  <c r="IE65" i="24"/>
  <c r="ID65" i="24"/>
  <c r="IC65" i="24"/>
  <c r="IB65" i="24"/>
  <c r="IA65" i="24"/>
  <c r="HZ65" i="24"/>
  <c r="HY65" i="24"/>
  <c r="HX65" i="24"/>
  <c r="HW65" i="24"/>
  <c r="HV65" i="24"/>
  <c r="HU65" i="24"/>
  <c r="HT65" i="24"/>
  <c r="HS65" i="24"/>
  <c r="HR65" i="24"/>
  <c r="HQ65" i="24"/>
  <c r="HP65" i="24"/>
  <c r="HO65" i="24"/>
  <c r="HN65" i="24"/>
  <c r="HM65" i="24"/>
  <c r="HL65" i="24"/>
  <c r="HK65" i="24"/>
  <c r="HJ65" i="24"/>
  <c r="HI65" i="24"/>
  <c r="HH65" i="24"/>
  <c r="HG65" i="24"/>
  <c r="HF65" i="24"/>
  <c r="HE65" i="24"/>
  <c r="HD65" i="24"/>
  <c r="HC65" i="24"/>
  <c r="HB65" i="24"/>
  <c r="HA65" i="24"/>
  <c r="GZ65" i="24"/>
  <c r="GY65" i="24"/>
  <c r="GX65" i="24"/>
  <c r="GW65" i="24"/>
  <c r="GV65" i="24"/>
  <c r="GU65" i="24"/>
  <c r="GT65" i="24"/>
  <c r="GS65" i="24"/>
  <c r="GR65" i="24"/>
  <c r="GQ65" i="24"/>
  <c r="GP65" i="24"/>
  <c r="GO65" i="24"/>
  <c r="GN65" i="24"/>
  <c r="GM65" i="24"/>
  <c r="GL65" i="24"/>
  <c r="GK65" i="24"/>
  <c r="GJ65" i="24"/>
  <c r="GI65" i="24"/>
  <c r="GH65" i="24"/>
  <c r="GG65" i="24"/>
  <c r="GF65" i="24"/>
  <c r="GE65" i="24"/>
  <c r="GD65" i="24"/>
  <c r="GC65" i="24"/>
  <c r="GB65" i="24"/>
  <c r="GA65" i="24"/>
  <c r="FZ65" i="24"/>
  <c r="FY65" i="24"/>
  <c r="FX65" i="24"/>
  <c r="FW65" i="24"/>
  <c r="FV65" i="24"/>
  <c r="FU65" i="24"/>
  <c r="FT65" i="24"/>
  <c r="FS65" i="24"/>
  <c r="FR65" i="24"/>
  <c r="FQ65" i="24"/>
  <c r="FP65" i="24"/>
  <c r="FO65" i="24"/>
  <c r="FN65" i="24"/>
  <c r="FM65" i="24"/>
  <c r="FL65" i="24"/>
  <c r="FK65" i="24"/>
  <c r="FJ65" i="24"/>
  <c r="FI65" i="24"/>
  <c r="FH65" i="24"/>
  <c r="FG65" i="24"/>
  <c r="FF65" i="24"/>
  <c r="FE65" i="24"/>
  <c r="FD65" i="24"/>
  <c r="FC65" i="24"/>
  <c r="FB65" i="24"/>
  <c r="DV65" i="24"/>
  <c r="CQ65" i="24"/>
  <c r="BK65" i="24"/>
  <c r="AH65" i="24"/>
  <c r="IX66" i="24"/>
  <c r="ID54" i="24"/>
  <c r="HN54" i="24"/>
  <c r="GX54" i="24"/>
  <c r="FR54" i="24"/>
  <c r="IW52" i="24"/>
  <c r="IW53" i="24" s="1"/>
  <c r="IV52" i="24"/>
  <c r="IV53" i="24" s="1"/>
  <c r="IR52" i="24"/>
  <c r="IR53" i="24" s="1"/>
  <c r="IQ52" i="24"/>
  <c r="IQ53" i="24" s="1"/>
  <c r="IN52" i="24"/>
  <c r="IN53" i="24" s="1"/>
  <c r="IM52" i="24"/>
  <c r="IM53" i="24" s="1"/>
  <c r="IJ52" i="24"/>
  <c r="IJ53" i="24" s="1"/>
  <c r="II52" i="24"/>
  <c r="II53" i="24" s="1"/>
  <c r="IF52" i="24"/>
  <c r="IF53" i="24" s="1"/>
  <c r="IE52" i="24"/>
  <c r="IE53" i="24" s="1"/>
  <c r="IB52" i="24"/>
  <c r="IB53" i="24" s="1"/>
  <c r="IA52" i="24"/>
  <c r="IA53" i="24" s="1"/>
  <c r="HX52" i="24"/>
  <c r="HX53" i="24" s="1"/>
  <c r="HW52" i="24"/>
  <c r="HW53" i="24" s="1"/>
  <c r="HT52" i="24"/>
  <c r="HT53" i="24" s="1"/>
  <c r="HS52" i="24"/>
  <c r="HS53" i="24" s="1"/>
  <c r="HP52" i="24"/>
  <c r="HP53" i="24" s="1"/>
  <c r="HO52" i="24"/>
  <c r="HO53" i="24" s="1"/>
  <c r="HL52" i="24"/>
  <c r="HL53" i="24" s="1"/>
  <c r="HK52" i="24"/>
  <c r="HK53" i="24" s="1"/>
  <c r="HH52" i="24"/>
  <c r="HH53" i="24" s="1"/>
  <c r="HG52" i="24"/>
  <c r="HG53" i="24" s="1"/>
  <c r="HD52" i="24"/>
  <c r="HD53" i="24" s="1"/>
  <c r="HC52" i="24"/>
  <c r="HC53" i="24" s="1"/>
  <c r="GZ52" i="24"/>
  <c r="GZ53" i="24" s="1"/>
  <c r="GY52" i="24"/>
  <c r="GY53" i="24" s="1"/>
  <c r="GV52" i="24"/>
  <c r="GV53" i="24" s="1"/>
  <c r="GU52" i="24"/>
  <c r="GU53" i="24" s="1"/>
  <c r="GR52" i="24"/>
  <c r="GR53" i="24" s="1"/>
  <c r="GQ52" i="24"/>
  <c r="GQ53" i="24" s="1"/>
  <c r="GN52" i="24"/>
  <c r="GN53" i="24" s="1"/>
  <c r="GM52" i="24"/>
  <c r="GM53" i="24" s="1"/>
  <c r="GJ52" i="24"/>
  <c r="GJ53" i="24" s="1"/>
  <c r="GI52" i="24"/>
  <c r="GI53" i="24" s="1"/>
  <c r="GF52" i="24"/>
  <c r="GF53" i="24" s="1"/>
  <c r="GE52" i="24"/>
  <c r="GE53" i="24" s="1"/>
  <c r="GB52" i="24"/>
  <c r="GB53" i="24" s="1"/>
  <c r="GA52" i="24"/>
  <c r="GA53" i="24" s="1"/>
  <c r="FY52" i="24"/>
  <c r="FY53" i="24" s="1"/>
  <c r="FW52" i="24"/>
  <c r="FW53" i="24" s="1"/>
  <c r="FU52" i="24"/>
  <c r="FU53" i="24" s="1"/>
  <c r="FT52" i="24"/>
  <c r="FT53" i="24" s="1"/>
  <c r="FS52" i="24"/>
  <c r="FS53" i="24" s="1"/>
  <c r="FP52" i="24"/>
  <c r="FP53" i="24" s="1"/>
  <c r="FO52" i="24"/>
  <c r="FO53" i="24" s="1"/>
  <c r="FL52" i="24"/>
  <c r="FL53" i="24" s="1"/>
  <c r="FK52" i="24"/>
  <c r="FK53" i="24" s="1"/>
  <c r="FI52" i="24"/>
  <c r="FI53" i="24" s="1"/>
  <c r="FG52" i="24"/>
  <c r="FG53" i="24" s="1"/>
  <c r="FE52" i="24"/>
  <c r="FE53" i="24" s="1"/>
  <c r="FD52" i="24"/>
  <c r="FD53" i="24" s="1"/>
  <c r="FC52" i="24"/>
  <c r="FC53" i="24" s="1"/>
  <c r="CQ52" i="24"/>
  <c r="CQ53" i="24" s="1"/>
  <c r="BK52" i="24"/>
  <c r="BK53" i="24" s="1"/>
  <c r="AH52" i="24"/>
  <c r="AH53" i="24" s="1"/>
  <c r="IR51" i="24"/>
  <c r="IQ51" i="24"/>
  <c r="IN51" i="24"/>
  <c r="IM51" i="24"/>
  <c r="IJ51" i="24"/>
  <c r="II51" i="24"/>
  <c r="IF51" i="24"/>
  <c r="IE51" i="24"/>
  <c r="IB51" i="24"/>
  <c r="IA51" i="24"/>
  <c r="HZ51" i="24"/>
  <c r="HW51" i="24"/>
  <c r="HS51" i="24"/>
  <c r="HO51" i="24"/>
  <c r="HK51" i="24"/>
  <c r="HI51" i="24"/>
  <c r="HG51" i="24"/>
  <c r="HC51" i="24"/>
  <c r="GY51" i="24"/>
  <c r="GW51" i="24"/>
  <c r="GU51" i="24"/>
  <c r="GQ51" i="24"/>
  <c r="GO51" i="24"/>
  <c r="GN51" i="24"/>
  <c r="GM51" i="24"/>
  <c r="GJ51" i="24"/>
  <c r="GI51" i="24"/>
  <c r="IR50" i="24"/>
  <c r="IQ50" i="24"/>
  <c r="IO50" i="24"/>
  <c r="IN50" i="24"/>
  <c r="IM50" i="24"/>
  <c r="IK50" i="24"/>
  <c r="IJ50" i="24"/>
  <c r="II50" i="24"/>
  <c r="IG50" i="24"/>
  <c r="IF50" i="24"/>
  <c r="IE50" i="24"/>
  <c r="IC50" i="24"/>
  <c r="IB50" i="24"/>
  <c r="IA50" i="24"/>
  <c r="HY50" i="24"/>
  <c r="HX50" i="24"/>
  <c r="HW50" i="24"/>
  <c r="HU50" i="24"/>
  <c r="HT50" i="24"/>
  <c r="HS50" i="24"/>
  <c r="HQ50" i="24"/>
  <c r="HP50" i="24"/>
  <c r="HO50" i="24"/>
  <c r="HL50" i="24"/>
  <c r="HK50" i="24"/>
  <c r="HI50" i="24"/>
  <c r="HH50" i="24"/>
  <c r="HG50" i="24"/>
  <c r="HE50" i="24"/>
  <c r="HD50" i="24"/>
  <c r="HC50" i="24"/>
  <c r="HA50" i="24"/>
  <c r="GZ50" i="24"/>
  <c r="GY50" i="24"/>
  <c r="GW50" i="24"/>
  <c r="GV50" i="24"/>
  <c r="GU50" i="24"/>
  <c r="GS50" i="24"/>
  <c r="GR50" i="24"/>
  <c r="GQ50" i="24"/>
  <c r="GO50" i="24"/>
  <c r="GN50" i="24"/>
  <c r="GM50" i="24"/>
  <c r="GK50" i="24"/>
  <c r="GJ50" i="24"/>
  <c r="GI50" i="24"/>
  <c r="IR49" i="24"/>
  <c r="IQ49" i="24"/>
  <c r="IN49" i="24"/>
  <c r="IM49" i="24"/>
  <c r="IJ49" i="24"/>
  <c r="II49" i="24"/>
  <c r="IF49" i="24"/>
  <c r="IE49" i="24"/>
  <c r="IB49" i="24"/>
  <c r="IA49" i="24"/>
  <c r="HX49" i="24"/>
  <c r="HW49" i="24"/>
  <c r="HT49" i="24"/>
  <c r="HS49" i="24"/>
  <c r="HP49" i="24"/>
  <c r="HO49" i="24"/>
  <c r="HL49" i="24"/>
  <c r="HK49" i="24"/>
  <c r="HG49" i="24"/>
  <c r="HC49" i="24"/>
  <c r="GY49" i="24"/>
  <c r="GU49" i="24"/>
  <c r="GQ49" i="24"/>
  <c r="GN49" i="24"/>
  <c r="GM49" i="24"/>
  <c r="GL49" i="24"/>
  <c r="GI49" i="24"/>
  <c r="IR48" i="24"/>
  <c r="IQ48" i="24"/>
  <c r="IN48" i="24"/>
  <c r="IM48" i="24"/>
  <c r="IJ48" i="24"/>
  <c r="II48" i="24"/>
  <c r="IF48" i="24"/>
  <c r="IE48" i="24"/>
  <c r="IB48" i="24"/>
  <c r="IA48" i="24"/>
  <c r="HX48" i="24"/>
  <c r="HW48" i="24"/>
  <c r="HT48" i="24"/>
  <c r="HS48" i="24"/>
  <c r="HP48" i="24"/>
  <c r="HO48" i="24"/>
  <c r="HL48" i="24"/>
  <c r="HK48" i="24"/>
  <c r="HH48" i="24"/>
  <c r="HG48" i="24"/>
  <c r="HD48" i="24"/>
  <c r="HC48" i="24"/>
  <c r="HB48" i="24"/>
  <c r="GZ48" i="24"/>
  <c r="GY48" i="24"/>
  <c r="GV48" i="24"/>
  <c r="GU48" i="24"/>
  <c r="GR48" i="24"/>
  <c r="GQ48" i="24"/>
  <c r="GN48" i="24"/>
  <c r="GM48" i="24"/>
  <c r="GL48" i="24"/>
  <c r="GJ48" i="24"/>
  <c r="GI48" i="24"/>
  <c r="IX35" i="24"/>
  <c r="IV48" i="24"/>
  <c r="IU48" i="24"/>
  <c r="FH49" i="24"/>
  <c r="FD51" i="24"/>
  <c r="CQ49" i="24"/>
  <c r="IR28" i="24"/>
  <c r="IR54" i="24" s="1"/>
  <c r="IQ28" i="24"/>
  <c r="IQ54" i="24" s="1"/>
  <c r="IP28" i="24"/>
  <c r="IP54" i="24" s="1"/>
  <c r="IO28" i="24"/>
  <c r="IO54" i="24" s="1"/>
  <c r="IN28" i="24"/>
  <c r="IN54" i="24" s="1"/>
  <c r="IM28" i="24"/>
  <c r="IM54" i="24" s="1"/>
  <c r="IL28" i="24"/>
  <c r="IL54" i="24" s="1"/>
  <c r="IK28" i="24"/>
  <c r="IK54" i="24" s="1"/>
  <c r="IJ28" i="24"/>
  <c r="IJ54" i="24" s="1"/>
  <c r="II28" i="24"/>
  <c r="II54" i="24" s="1"/>
  <c r="IH28" i="24"/>
  <c r="IH54" i="24" s="1"/>
  <c r="IG28" i="24"/>
  <c r="IG54" i="24" s="1"/>
  <c r="IF28" i="24"/>
  <c r="IF54" i="24" s="1"/>
  <c r="IE28" i="24"/>
  <c r="IE54" i="24" s="1"/>
  <c r="ID28" i="24"/>
  <c r="IC28" i="24"/>
  <c r="IC54" i="24" s="1"/>
  <c r="IB28" i="24"/>
  <c r="IB54" i="24" s="1"/>
  <c r="IA28" i="24"/>
  <c r="IA54" i="24" s="1"/>
  <c r="HZ28" i="24"/>
  <c r="HZ54" i="24" s="1"/>
  <c r="HY28" i="24"/>
  <c r="HY54" i="24" s="1"/>
  <c r="HX28" i="24"/>
  <c r="HX54" i="24" s="1"/>
  <c r="HW28" i="24"/>
  <c r="HW54" i="24" s="1"/>
  <c r="HV28" i="24"/>
  <c r="HV54" i="24" s="1"/>
  <c r="HU28" i="24"/>
  <c r="HU54" i="24" s="1"/>
  <c r="HT28" i="24"/>
  <c r="HT54" i="24" s="1"/>
  <c r="HS28" i="24"/>
  <c r="HS54" i="24" s="1"/>
  <c r="HR28" i="24"/>
  <c r="HR54" i="24" s="1"/>
  <c r="HQ28" i="24"/>
  <c r="HQ54" i="24" s="1"/>
  <c r="HP28" i="24"/>
  <c r="HP54" i="24" s="1"/>
  <c r="HO28" i="24"/>
  <c r="HO54" i="24" s="1"/>
  <c r="HN28" i="24"/>
  <c r="HL28" i="24"/>
  <c r="HL54" i="24" s="1"/>
  <c r="HK28" i="24"/>
  <c r="HK54" i="24" s="1"/>
  <c r="HJ28" i="24"/>
  <c r="HJ54" i="24" s="1"/>
  <c r="HI28" i="24"/>
  <c r="HI54" i="24" s="1"/>
  <c r="HH28" i="24"/>
  <c r="HH54" i="24" s="1"/>
  <c r="HG28" i="24"/>
  <c r="HG54" i="24" s="1"/>
  <c r="HF28" i="24"/>
  <c r="HF54" i="24" s="1"/>
  <c r="HE28" i="24"/>
  <c r="HE54" i="24" s="1"/>
  <c r="HD28" i="24"/>
  <c r="HD54" i="24" s="1"/>
  <c r="HC28" i="24"/>
  <c r="HC54" i="24" s="1"/>
  <c r="HB28" i="24"/>
  <c r="HB54" i="24" s="1"/>
  <c r="HA28" i="24"/>
  <c r="HA54" i="24" s="1"/>
  <c r="GZ28" i="24"/>
  <c r="GZ54" i="24" s="1"/>
  <c r="GY28" i="24"/>
  <c r="GY54" i="24" s="1"/>
  <c r="GX28" i="24"/>
  <c r="GW28" i="24"/>
  <c r="GW54" i="24" s="1"/>
  <c r="GV28" i="24"/>
  <c r="GV54" i="24" s="1"/>
  <c r="GU28" i="24"/>
  <c r="GU54" i="24" s="1"/>
  <c r="GT28" i="24"/>
  <c r="GT54" i="24" s="1"/>
  <c r="GS28" i="24"/>
  <c r="GS54" i="24" s="1"/>
  <c r="GR28" i="24"/>
  <c r="GR54" i="24" s="1"/>
  <c r="GQ28" i="24"/>
  <c r="GQ54" i="24" s="1"/>
  <c r="GP28" i="24"/>
  <c r="GP54" i="24" s="1"/>
  <c r="GO28" i="24"/>
  <c r="GO54" i="24" s="1"/>
  <c r="GN28" i="24"/>
  <c r="GN54" i="24" s="1"/>
  <c r="GM28" i="24"/>
  <c r="GM54" i="24" s="1"/>
  <c r="GL28" i="24"/>
  <c r="GL54" i="24" s="1"/>
  <c r="GK28" i="24"/>
  <c r="GK54" i="24" s="1"/>
  <c r="GJ28" i="24"/>
  <c r="GJ54" i="24" s="1"/>
  <c r="GI28" i="24"/>
  <c r="GI54" i="24" s="1"/>
  <c r="GH28" i="24"/>
  <c r="GH54" i="24" s="1"/>
  <c r="GF28" i="24"/>
  <c r="GF54" i="24" s="1"/>
  <c r="GE28" i="24"/>
  <c r="GE54" i="24" s="1"/>
  <c r="GD28" i="24"/>
  <c r="GD54" i="24" s="1"/>
  <c r="GC28" i="24"/>
  <c r="GC54" i="24" s="1"/>
  <c r="GB28" i="24"/>
  <c r="GB54" i="24" s="1"/>
  <c r="GA28" i="24"/>
  <c r="GA54" i="24" s="1"/>
  <c r="FZ28" i="24"/>
  <c r="FZ54" i="24" s="1"/>
  <c r="FY28" i="24"/>
  <c r="FY54" i="24" s="1"/>
  <c r="FX28" i="24"/>
  <c r="FX54" i="24" s="1"/>
  <c r="FW28" i="24"/>
  <c r="FW54" i="24" s="1"/>
  <c r="FV28" i="24"/>
  <c r="FV54" i="24" s="1"/>
  <c r="FU28" i="24"/>
  <c r="FU54" i="24" s="1"/>
  <c r="FT28" i="24"/>
  <c r="FT54" i="24" s="1"/>
  <c r="FS28" i="24"/>
  <c r="FS54" i="24" s="1"/>
  <c r="FR28" i="24"/>
  <c r="FQ28" i="24"/>
  <c r="FQ54" i="24" s="1"/>
  <c r="FP28" i="24"/>
  <c r="FP54" i="24" s="1"/>
  <c r="FO28" i="24"/>
  <c r="FO54" i="24" s="1"/>
  <c r="FN28" i="24"/>
  <c r="FN54" i="24" s="1"/>
  <c r="FM28" i="24"/>
  <c r="FM54" i="24" s="1"/>
  <c r="FL28" i="24"/>
  <c r="FL54" i="24" s="1"/>
  <c r="FK28" i="24"/>
  <c r="FK54" i="24" s="1"/>
  <c r="FJ28" i="24"/>
  <c r="FJ54" i="24" s="1"/>
  <c r="FI28" i="24"/>
  <c r="FI54" i="24" s="1"/>
  <c r="FH28" i="24"/>
  <c r="FH54" i="24" s="1"/>
  <c r="FG28" i="24"/>
  <c r="FG54" i="24" s="1"/>
  <c r="FF28" i="24"/>
  <c r="FF54" i="24" s="1"/>
  <c r="FE28" i="24"/>
  <c r="FE54" i="24" s="1"/>
  <c r="FD28" i="24"/>
  <c r="FD54" i="24" s="1"/>
  <c r="FC28" i="24"/>
  <c r="FC54" i="24" s="1"/>
  <c r="FA28" i="24"/>
  <c r="EZ28" i="24"/>
  <c r="EY28" i="24"/>
  <c r="EX28" i="24"/>
  <c r="EW28" i="24"/>
  <c r="EV28" i="24"/>
  <c r="EU28" i="24"/>
  <c r="ET28" i="24"/>
  <c r="ES28" i="24"/>
  <c r="ER28" i="24"/>
  <c r="EQ28" i="24"/>
  <c r="EP28" i="24"/>
  <c r="EO28" i="24"/>
  <c r="EN28" i="24"/>
  <c r="EM28" i="24"/>
  <c r="EL28" i="24"/>
  <c r="EK28" i="24"/>
  <c r="EJ28" i="24"/>
  <c r="EI28" i="24"/>
  <c r="EH28" i="24"/>
  <c r="EG28" i="24"/>
  <c r="EF28" i="24"/>
  <c r="EE28" i="24"/>
  <c r="ED28" i="24"/>
  <c r="EC28" i="24"/>
  <c r="EB28" i="24"/>
  <c r="EA28" i="24"/>
  <c r="DZ28" i="24"/>
  <c r="DY28" i="24"/>
  <c r="DX28" i="24"/>
  <c r="DW28" i="24"/>
  <c r="DU28" i="24"/>
  <c r="DT28" i="24"/>
  <c r="DS28" i="24"/>
  <c r="DR28" i="24"/>
  <c r="DQ28" i="24"/>
  <c r="DP28" i="24"/>
  <c r="DO28" i="24"/>
  <c r="DN28" i="24"/>
  <c r="DM28" i="24"/>
  <c r="DL28" i="24"/>
  <c r="DK28" i="24"/>
  <c r="DJ28" i="24"/>
  <c r="DI28" i="24"/>
  <c r="DH28" i="24"/>
  <c r="DG28" i="24"/>
  <c r="DF28" i="24"/>
  <c r="DE28" i="24"/>
  <c r="DD28" i="24"/>
  <c r="DC28" i="24"/>
  <c r="DB28" i="24"/>
  <c r="DA28" i="24"/>
  <c r="CZ28" i="24"/>
  <c r="CY28" i="24"/>
  <c r="CX28" i="24"/>
  <c r="CW28" i="24"/>
  <c r="CV28" i="24"/>
  <c r="CU28" i="24"/>
  <c r="CT28" i="24"/>
  <c r="CS28" i="24"/>
  <c r="CR28" i="24"/>
  <c r="CP28" i="24"/>
  <c r="CO28" i="24"/>
  <c r="CN28" i="24"/>
  <c r="CM28" i="24"/>
  <c r="CL28" i="24"/>
  <c r="CK28" i="24"/>
  <c r="CJ28" i="24"/>
  <c r="CI28" i="24"/>
  <c r="CH28" i="24"/>
  <c r="CG28" i="24"/>
  <c r="CF28" i="24"/>
  <c r="CE28" i="24"/>
  <c r="CD28" i="24"/>
  <c r="CC28" i="24"/>
  <c r="CB28" i="24"/>
  <c r="CA28" i="24"/>
  <c r="BZ28" i="24"/>
  <c r="BY28" i="24"/>
  <c r="BX28" i="24"/>
  <c r="BW28" i="24"/>
  <c r="BV28" i="24"/>
  <c r="BU28" i="24"/>
  <c r="BT28" i="24"/>
  <c r="BS28" i="24"/>
  <c r="BR28" i="24"/>
  <c r="BQ28" i="24"/>
  <c r="BP28" i="24"/>
  <c r="BO28" i="24"/>
  <c r="BN28" i="24"/>
  <c r="BM28" i="24"/>
  <c r="BL28" i="24"/>
  <c r="BJ28" i="24"/>
  <c r="BI28" i="24"/>
  <c r="BH28" i="24"/>
  <c r="BG28" i="24"/>
  <c r="BF28" i="24"/>
  <c r="BE28" i="24"/>
  <c r="BD28" i="24"/>
  <c r="BC28" i="24"/>
  <c r="BB28" i="24"/>
  <c r="BA28" i="24"/>
  <c r="AZ28" i="24"/>
  <c r="AY28" i="24"/>
  <c r="AX28" i="24"/>
  <c r="AW28" i="24"/>
  <c r="AV28" i="24"/>
  <c r="AU28" i="24"/>
  <c r="AT28" i="24"/>
  <c r="AS28" i="24"/>
  <c r="AR28" i="24"/>
  <c r="AQ28" i="24"/>
  <c r="AP28" i="24"/>
  <c r="AO28" i="24"/>
  <c r="AN28" i="24"/>
  <c r="AM28" i="24"/>
  <c r="AL28" i="24"/>
  <c r="AK28" i="24"/>
  <c r="AJ28" i="24"/>
  <c r="AI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IX27" i="24"/>
  <c r="IS27" i="24"/>
  <c r="HM27" i="24"/>
  <c r="HM28" i="24" s="1"/>
  <c r="HM54" i="24" s="1"/>
  <c r="GG27" i="24"/>
  <c r="FB27" i="24"/>
  <c r="DV27" i="24"/>
  <c r="CQ27" i="24"/>
  <c r="CQ28" i="24" s="1"/>
  <c r="CQ54" i="24" s="1"/>
  <c r="BK27" i="24"/>
  <c r="AH27" i="24"/>
  <c r="HL26" i="24"/>
  <c r="HK26" i="24"/>
  <c r="HJ26" i="24"/>
  <c r="HI26" i="24"/>
  <c r="HH26" i="24"/>
  <c r="HG26" i="24"/>
  <c r="HF26" i="24"/>
  <c r="HF21" i="24" s="1"/>
  <c r="HE26" i="24"/>
  <c r="HE21" i="24" s="1"/>
  <c r="HD26" i="24"/>
  <c r="HD21" i="24" s="1"/>
  <c r="HC26" i="24"/>
  <c r="HB26" i="24"/>
  <c r="HB21" i="24" s="1"/>
  <c r="HA26" i="24"/>
  <c r="HA21" i="24" s="1"/>
  <c r="GZ26" i="24"/>
  <c r="GY26" i="24"/>
  <c r="GX26" i="24"/>
  <c r="GX21" i="24" s="1"/>
  <c r="GW26" i="24"/>
  <c r="GV26" i="24"/>
  <c r="GU26" i="24"/>
  <c r="GT26" i="24"/>
  <c r="GT21" i="24" s="1"/>
  <c r="GS26" i="24"/>
  <c r="GS21" i="24" s="1"/>
  <c r="GR26" i="24"/>
  <c r="GQ26" i="24"/>
  <c r="GP26" i="24"/>
  <c r="GP21" i="24" s="1"/>
  <c r="GO26" i="24"/>
  <c r="GO21" i="24" s="1"/>
  <c r="GN26" i="24"/>
  <c r="GN21" i="24" s="1"/>
  <c r="GM26" i="24"/>
  <c r="GL26" i="24"/>
  <c r="GL21" i="24" s="1"/>
  <c r="GK26" i="24"/>
  <c r="GK21" i="24" s="1"/>
  <c r="GJ26" i="24"/>
  <c r="GI26" i="24"/>
  <c r="GH26" i="24"/>
  <c r="GH21" i="24" s="1"/>
  <c r="GF26" i="24"/>
  <c r="GE26" i="24"/>
  <c r="GD26" i="24"/>
  <c r="GD21" i="24" s="1"/>
  <c r="GC26" i="24"/>
  <c r="GC21" i="24" s="1"/>
  <c r="GB26" i="24"/>
  <c r="GA26" i="24"/>
  <c r="FZ26" i="24"/>
  <c r="FZ21" i="24" s="1"/>
  <c r="FY26" i="24"/>
  <c r="FY21" i="24" s="1"/>
  <c r="FX26" i="24"/>
  <c r="FX21" i="24" s="1"/>
  <c r="FW26" i="24"/>
  <c r="FV26" i="24"/>
  <c r="FV21" i="24" s="1"/>
  <c r="FU26" i="24"/>
  <c r="FU21" i="24" s="1"/>
  <c r="FT26" i="24"/>
  <c r="FS26" i="24"/>
  <c r="FR26" i="24"/>
  <c r="FR21" i="24" s="1"/>
  <c r="FQ26" i="24"/>
  <c r="GG26" i="24" s="1"/>
  <c r="GG21" i="24" s="1"/>
  <c r="FP26" i="24"/>
  <c r="FO26" i="24"/>
  <c r="FN26" i="24"/>
  <c r="FN21" i="24" s="1"/>
  <c r="FM26" i="24"/>
  <c r="FM21" i="24" s="1"/>
  <c r="FL26" i="24"/>
  <c r="FK26" i="24"/>
  <c r="FJ26" i="24"/>
  <c r="FJ21" i="24" s="1"/>
  <c r="FI26" i="24"/>
  <c r="FI21" i="24" s="1"/>
  <c r="FH26" i="24"/>
  <c r="FH21" i="24" s="1"/>
  <c r="FG26" i="24"/>
  <c r="FF26" i="24"/>
  <c r="FF21" i="24" s="1"/>
  <c r="FE26" i="24"/>
  <c r="FE21" i="24" s="1"/>
  <c r="FD26" i="24"/>
  <c r="FC26" i="24"/>
  <c r="FA26" i="24"/>
  <c r="EZ26" i="24"/>
  <c r="EY26" i="24"/>
  <c r="EX26" i="24"/>
  <c r="EX21" i="24" s="1"/>
  <c r="EW26" i="24"/>
  <c r="EW21" i="24" s="1"/>
  <c r="EV26" i="24"/>
  <c r="FB26" i="24" s="1"/>
  <c r="FB21" i="24" s="1"/>
  <c r="EU26" i="24"/>
  <c r="ET26" i="24"/>
  <c r="ES26" i="24"/>
  <c r="ES21" i="24" s="1"/>
  <c r="ER26" i="24"/>
  <c r="EQ26" i="24"/>
  <c r="EP26" i="24"/>
  <c r="EO26" i="24"/>
  <c r="EO21" i="24" s="1"/>
  <c r="EN26" i="24"/>
  <c r="EM26" i="24"/>
  <c r="EL26" i="24"/>
  <c r="EK26" i="24"/>
  <c r="EK21" i="24" s="1"/>
  <c r="EJ26" i="24"/>
  <c r="EI26" i="24"/>
  <c r="EH26" i="24"/>
  <c r="EG26" i="24"/>
  <c r="EG21" i="24" s="1"/>
  <c r="EF26" i="24"/>
  <c r="EE26" i="24"/>
  <c r="ED26" i="24"/>
  <c r="EC26" i="24"/>
  <c r="EC21" i="24" s="1"/>
  <c r="EB26" i="24"/>
  <c r="EA26" i="24"/>
  <c r="DZ26" i="24"/>
  <c r="DY26" i="24"/>
  <c r="DY21" i="24" s="1"/>
  <c r="DX26" i="24"/>
  <c r="DW26" i="24"/>
  <c r="DU26" i="24"/>
  <c r="DU21" i="24" s="1"/>
  <c r="DT26" i="24"/>
  <c r="DS26" i="24"/>
  <c r="DR26" i="24"/>
  <c r="DV26" i="24" s="1"/>
  <c r="DV21" i="24" s="1"/>
  <c r="DQ26" i="24"/>
  <c r="DQ21" i="24" s="1"/>
  <c r="DP26" i="24"/>
  <c r="DO26" i="24"/>
  <c r="DN26" i="24"/>
  <c r="DM26" i="24"/>
  <c r="DM21" i="24" s="1"/>
  <c r="DL26" i="24"/>
  <c r="DK26" i="24"/>
  <c r="DJ26" i="24"/>
  <c r="DI26" i="24"/>
  <c r="DI21" i="24" s="1"/>
  <c r="DH26" i="24"/>
  <c r="DG26" i="24"/>
  <c r="DF26" i="24"/>
  <c r="DE26" i="24"/>
  <c r="DE21" i="24" s="1"/>
  <c r="DD26" i="24"/>
  <c r="DC26" i="24"/>
  <c r="DB26" i="24"/>
  <c r="DA26" i="24"/>
  <c r="DA21" i="24" s="1"/>
  <c r="CZ26" i="24"/>
  <c r="CY26" i="24"/>
  <c r="CX26" i="24"/>
  <c r="CW26" i="24"/>
  <c r="CW21" i="24" s="1"/>
  <c r="CV26" i="24"/>
  <c r="CU26" i="24"/>
  <c r="CT26" i="24"/>
  <c r="CS26" i="24"/>
  <c r="CS21" i="24" s="1"/>
  <c r="CR26" i="24"/>
  <c r="CP26" i="24"/>
  <c r="CO26" i="24"/>
  <c r="CN26" i="24"/>
  <c r="CM26" i="24"/>
  <c r="CL26" i="24"/>
  <c r="CK26" i="24"/>
  <c r="CJ26" i="24"/>
  <c r="CI26" i="24"/>
  <c r="CH26" i="24"/>
  <c r="CG26" i="24"/>
  <c r="CF26" i="24"/>
  <c r="CE26" i="24"/>
  <c r="CD26" i="24"/>
  <c r="CC26" i="24"/>
  <c r="CB26" i="24"/>
  <c r="CA26" i="24"/>
  <c r="BZ26" i="24"/>
  <c r="BY26" i="24"/>
  <c r="BX26" i="24"/>
  <c r="BW26" i="24"/>
  <c r="BV26" i="24"/>
  <c r="BU26" i="24"/>
  <c r="BT26" i="24"/>
  <c r="BS26" i="24"/>
  <c r="BR26" i="24"/>
  <c r="BQ26" i="24"/>
  <c r="BP26" i="24"/>
  <c r="BO26" i="24"/>
  <c r="BN26" i="24"/>
  <c r="BM26" i="24"/>
  <c r="BL26" i="24"/>
  <c r="BJ26" i="24"/>
  <c r="BI26" i="24"/>
  <c r="BH26" i="24"/>
  <c r="BG26" i="24"/>
  <c r="BF26" i="24"/>
  <c r="BE26" i="24"/>
  <c r="BD26" i="24"/>
  <c r="BC26" i="24"/>
  <c r="BB26" i="24"/>
  <c r="BA26" i="24"/>
  <c r="AZ26" i="24"/>
  <c r="AY26" i="24"/>
  <c r="AX26" i="24"/>
  <c r="AW26" i="24"/>
  <c r="AV26" i="24"/>
  <c r="AU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G26" i="24"/>
  <c r="AF26" i="24"/>
  <c r="AE26" i="24"/>
  <c r="AD26" i="24"/>
  <c r="AH26" i="24" s="1"/>
  <c r="AH21" i="24" s="1"/>
  <c r="AC26" i="24"/>
  <c r="AB26" i="24"/>
  <c r="IX26" i="24" s="1"/>
  <c r="IX21" i="24" s="1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IX25" i="24"/>
  <c r="IS25" i="24"/>
  <c r="HM25" i="24"/>
  <c r="GG25" i="24"/>
  <c r="DV25" i="24"/>
  <c r="IX24" i="24"/>
  <c r="IX28" i="24" s="1"/>
  <c r="IS24" i="24"/>
  <c r="IS28" i="24" s="1"/>
  <c r="IS54" i="24" s="1"/>
  <c r="HM24" i="24"/>
  <c r="GG24" i="24"/>
  <c r="GG28" i="24" s="1"/>
  <c r="GG54" i="24" s="1"/>
  <c r="FB24" i="24"/>
  <c r="FB28" i="24" s="1"/>
  <c r="FB54" i="24" s="1"/>
  <c r="DV24" i="24"/>
  <c r="DV28" i="24" s="1"/>
  <c r="DV54" i="24" s="1"/>
  <c r="CQ24" i="24"/>
  <c r="BK24" i="24"/>
  <c r="BK28" i="24" s="1"/>
  <c r="BK54" i="24" s="1"/>
  <c r="AH24" i="24"/>
  <c r="AH28" i="24" s="1"/>
  <c r="AH54" i="24" s="1"/>
  <c r="HL21" i="24"/>
  <c r="HK21" i="24"/>
  <c r="HH21" i="24"/>
  <c r="HG21" i="24"/>
  <c r="HC21" i="24"/>
  <c r="GZ21" i="24"/>
  <c r="GY21" i="24"/>
  <c r="GW21" i="24"/>
  <c r="GV21" i="24"/>
  <c r="GU21" i="24"/>
  <c r="GR21" i="24"/>
  <c r="GQ21" i="24"/>
  <c r="GM21" i="24"/>
  <c r="GJ21" i="24"/>
  <c r="GI21" i="24"/>
  <c r="GF21" i="24"/>
  <c r="GE21" i="24"/>
  <c r="GB21" i="24"/>
  <c r="GA21" i="24"/>
  <c r="FW21" i="24"/>
  <c r="FT21" i="24"/>
  <c r="FS21" i="24"/>
  <c r="FQ21" i="24"/>
  <c r="FP21" i="24"/>
  <c r="FO21" i="24"/>
  <c r="FL21" i="24"/>
  <c r="FK21" i="24"/>
  <c r="FG21" i="24"/>
  <c r="FD21" i="24"/>
  <c r="FC21" i="24"/>
  <c r="FA21" i="24"/>
  <c r="EZ21" i="24"/>
  <c r="EY21" i="24"/>
  <c r="EV21" i="24"/>
  <c r="EU21" i="24"/>
  <c r="ET21" i="24"/>
  <c r="ER21" i="24"/>
  <c r="EQ21" i="24"/>
  <c r="EP21" i="24"/>
  <c r="EN21" i="24"/>
  <c r="EM21" i="24"/>
  <c r="EL21" i="24"/>
  <c r="EJ21" i="24"/>
  <c r="EI21" i="24"/>
  <c r="EH21" i="24"/>
  <c r="EF21" i="24"/>
  <c r="EE21" i="24"/>
  <c r="ED21" i="24"/>
  <c r="EB21" i="24"/>
  <c r="EA21" i="24"/>
  <c r="DZ21" i="24"/>
  <c r="DX21" i="24"/>
  <c r="DW21" i="24"/>
  <c r="DT21" i="24"/>
  <c r="DS21" i="24"/>
  <c r="DR21" i="24"/>
  <c r="DP21" i="24"/>
  <c r="DO21" i="24"/>
  <c r="DN21" i="24"/>
  <c r="DL21" i="24"/>
  <c r="DK21" i="24"/>
  <c r="DJ21" i="24"/>
  <c r="DH21" i="24"/>
  <c r="DG21" i="24"/>
  <c r="DF21" i="24"/>
  <c r="DD21" i="24"/>
  <c r="DC21" i="24"/>
  <c r="DB21" i="24"/>
  <c r="CZ21" i="24"/>
  <c r="CY21" i="24"/>
  <c r="CX21" i="24"/>
  <c r="CV21" i="24"/>
  <c r="CU21" i="24"/>
  <c r="CT21" i="24"/>
  <c r="CR21" i="24"/>
  <c r="CP21" i="24"/>
  <c r="CO21" i="24"/>
  <c r="CN21" i="24"/>
  <c r="CM21" i="24"/>
  <c r="CL21" i="24"/>
  <c r="CK21" i="24"/>
  <c r="CJ21" i="24"/>
  <c r="CI21" i="24"/>
  <c r="CH21" i="24"/>
  <c r="CG21" i="24"/>
  <c r="CF21" i="24"/>
  <c r="CE21" i="24"/>
  <c r="CD21" i="24"/>
  <c r="CC21" i="24"/>
  <c r="CB21" i="24"/>
  <c r="CA21" i="24"/>
  <c r="BZ21" i="24"/>
  <c r="BY21" i="24"/>
  <c r="BX21" i="24"/>
  <c r="BW21" i="24"/>
  <c r="BV21" i="24"/>
  <c r="BU21" i="24"/>
  <c r="BT21" i="24"/>
  <c r="BS21" i="24"/>
  <c r="BR21" i="24"/>
  <c r="BQ21" i="24"/>
  <c r="BP21" i="24"/>
  <c r="BO21" i="24"/>
  <c r="BN21" i="24"/>
  <c r="BM21" i="24"/>
  <c r="BL21" i="24"/>
  <c r="BJ21" i="24"/>
  <c r="BI21" i="24"/>
  <c r="BH21" i="24"/>
  <c r="BG21" i="24"/>
  <c r="BF21" i="24"/>
  <c r="BE21" i="24"/>
  <c r="BD21" i="24"/>
  <c r="BC21" i="24"/>
  <c r="BB21" i="24"/>
  <c r="BA21" i="24"/>
  <c r="AZ21" i="24"/>
  <c r="AY21" i="24"/>
  <c r="AX21" i="24"/>
  <c r="AW21" i="24"/>
  <c r="AV21" i="24"/>
  <c r="AU21" i="24"/>
  <c r="AT21" i="24"/>
  <c r="AS21" i="24"/>
  <c r="AR21" i="24"/>
  <c r="AQ21" i="24"/>
  <c r="AP21" i="24"/>
  <c r="AO21" i="24"/>
  <c r="AN21" i="24"/>
  <c r="AM21" i="24"/>
  <c r="AL21" i="24"/>
  <c r="AK21" i="24"/>
  <c r="AJ21" i="24"/>
  <c r="AI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IX20" i="24"/>
  <c r="IS20" i="24"/>
  <c r="HM20" i="24"/>
  <c r="GG20" i="24"/>
  <c r="FB20" i="24"/>
  <c r="DV20" i="24"/>
  <c r="CQ20" i="24"/>
  <c r="BK20" i="24"/>
  <c r="AH20" i="24"/>
  <c r="IX19" i="24"/>
  <c r="IS19" i="24"/>
  <c r="HM19" i="24"/>
  <c r="GG19" i="24"/>
  <c r="FB19" i="24"/>
  <c r="DV19" i="24"/>
  <c r="CQ19" i="24"/>
  <c r="BK19" i="24"/>
  <c r="AH19" i="24"/>
  <c r="IW16" i="24"/>
  <c r="IV16" i="24"/>
  <c r="IU16" i="24"/>
  <c r="IR16" i="24"/>
  <c r="IQ16" i="24"/>
  <c r="IO16" i="24"/>
  <c r="IN16" i="24"/>
  <c r="IM16" i="24"/>
  <c r="IK16" i="24"/>
  <c r="IJ16" i="24"/>
  <c r="II16" i="24"/>
  <c r="IG16" i="24"/>
  <c r="IF16" i="24"/>
  <c r="IE16" i="24"/>
  <c r="IC16" i="24"/>
  <c r="IB16" i="24"/>
  <c r="IA16" i="24"/>
  <c r="HY16" i="24"/>
  <c r="HX16" i="24"/>
  <c r="HW16" i="24"/>
  <c r="HU16" i="24"/>
  <c r="HT16" i="24"/>
  <c r="HS16" i="24"/>
  <c r="HQ16" i="24"/>
  <c r="HP16" i="24"/>
  <c r="HO16" i="24"/>
  <c r="HL16" i="24"/>
  <c r="HK16" i="24"/>
  <c r="HI16" i="24"/>
  <c r="HH16" i="24"/>
  <c r="HG16" i="24"/>
  <c r="HE16" i="24"/>
  <c r="HD16" i="24"/>
  <c r="HC16" i="24"/>
  <c r="HA16" i="24"/>
  <c r="GZ16" i="24"/>
  <c r="GY16" i="24"/>
  <c r="GW16" i="24"/>
  <c r="GV16" i="24"/>
  <c r="GU16" i="24"/>
  <c r="GS16" i="24"/>
  <c r="GR16" i="24"/>
  <c r="GQ16" i="24"/>
  <c r="GO16" i="24"/>
  <c r="GN16" i="24"/>
  <c r="GM16" i="24"/>
  <c r="GK16" i="24"/>
  <c r="GJ16" i="24"/>
  <c r="GI16" i="24"/>
  <c r="FA16" i="24"/>
  <c r="EZ16" i="24"/>
  <c r="EY16" i="24"/>
  <c r="EW16" i="24"/>
  <c r="EV16" i="24"/>
  <c r="EU16" i="24"/>
  <c r="ES16" i="24"/>
  <c r="ER16" i="24"/>
  <c r="EQ16" i="24"/>
  <c r="EO16" i="24"/>
  <c r="EN16" i="24"/>
  <c r="EM16" i="24"/>
  <c r="EK16" i="24"/>
  <c r="EJ16" i="24"/>
  <c r="EI16" i="24"/>
  <c r="EG16" i="24"/>
  <c r="EF16" i="24"/>
  <c r="EE16" i="24"/>
  <c r="EC16" i="24"/>
  <c r="EB16" i="24"/>
  <c r="EA16" i="24"/>
  <c r="DY16" i="24"/>
  <c r="DX16" i="24"/>
  <c r="DW16" i="24"/>
  <c r="DU16" i="24"/>
  <c r="DT16" i="24"/>
  <c r="DS16" i="24"/>
  <c r="DR16" i="24"/>
  <c r="DQ16" i="24"/>
  <c r="DP16" i="24"/>
  <c r="DO16" i="24"/>
  <c r="DN16" i="24"/>
  <c r="DM16" i="24"/>
  <c r="DL16" i="24"/>
  <c r="DK16" i="24"/>
  <c r="DJ16" i="24"/>
  <c r="DI16" i="24"/>
  <c r="DH16" i="24"/>
  <c r="DG16" i="24"/>
  <c r="DF16" i="24"/>
  <c r="DE16" i="24"/>
  <c r="DD16" i="24"/>
  <c r="DC16" i="24"/>
  <c r="DB16" i="24"/>
  <c r="DA16" i="24"/>
  <c r="CZ16" i="24"/>
  <c r="CY16" i="24"/>
  <c r="CX16" i="24"/>
  <c r="CW16" i="24"/>
  <c r="CV16" i="24"/>
  <c r="CU16" i="24"/>
  <c r="CT16" i="24"/>
  <c r="CS16" i="24"/>
  <c r="CR16" i="24"/>
  <c r="CO16" i="24"/>
  <c r="CN16" i="24"/>
  <c r="CM16" i="24"/>
  <c r="CK16" i="24"/>
  <c r="CJ16" i="24"/>
  <c r="CI16" i="24"/>
  <c r="CG16" i="24"/>
  <c r="CF16" i="24"/>
  <c r="CE16" i="24"/>
  <c r="CC16" i="24"/>
  <c r="CB16" i="24"/>
  <c r="CA16" i="24"/>
  <c r="BY16" i="24"/>
  <c r="BX16" i="24"/>
  <c r="BW16" i="24"/>
  <c r="BU16" i="24"/>
  <c r="BT16" i="24"/>
  <c r="BS16" i="24"/>
  <c r="BQ16" i="24"/>
  <c r="BP16" i="24"/>
  <c r="BO16" i="24"/>
  <c r="BM16" i="24"/>
  <c r="BL16" i="24"/>
  <c r="IW15" i="24"/>
  <c r="IV15" i="24"/>
  <c r="IU15" i="24"/>
  <c r="IR15" i="24"/>
  <c r="IQ15" i="24"/>
  <c r="IP15" i="24"/>
  <c r="IO15" i="24"/>
  <c r="IN15" i="24"/>
  <c r="IM15" i="24"/>
  <c r="IL15" i="24"/>
  <c r="IK15" i="24"/>
  <c r="IJ15" i="24"/>
  <c r="II15" i="24"/>
  <c r="IH15" i="24"/>
  <c r="IG15" i="24"/>
  <c r="IF15" i="24"/>
  <c r="IE15" i="24"/>
  <c r="ID15" i="24"/>
  <c r="IC15" i="24"/>
  <c r="IB15" i="24"/>
  <c r="IA15" i="24"/>
  <c r="HZ15" i="24"/>
  <c r="HY15" i="24"/>
  <c r="HX15" i="24"/>
  <c r="HW15" i="24"/>
  <c r="HV15" i="24"/>
  <c r="HU15" i="24"/>
  <c r="HT15" i="24"/>
  <c r="HS15" i="24"/>
  <c r="HR15" i="24"/>
  <c r="HQ15" i="24"/>
  <c r="HP15" i="24"/>
  <c r="HO15" i="24"/>
  <c r="HN15" i="24"/>
  <c r="HM15" i="24"/>
  <c r="HL15" i="24"/>
  <c r="HK15" i="24"/>
  <c r="HJ15" i="24"/>
  <c r="HI15" i="24"/>
  <c r="HH15" i="24"/>
  <c r="HG15" i="24"/>
  <c r="HF15" i="24"/>
  <c r="HE15" i="24"/>
  <c r="HD15" i="24"/>
  <c r="HC15" i="24"/>
  <c r="HB15" i="24"/>
  <c r="HA15" i="24"/>
  <c r="GZ15" i="24"/>
  <c r="GY15" i="24"/>
  <c r="GX15" i="24"/>
  <c r="GW15" i="24"/>
  <c r="GV15" i="24"/>
  <c r="GU15" i="24"/>
  <c r="GT15" i="24"/>
  <c r="GS15" i="24"/>
  <c r="GR15" i="24"/>
  <c r="GQ15" i="24"/>
  <c r="GP15" i="24"/>
  <c r="GO15" i="24"/>
  <c r="GN15" i="24"/>
  <c r="GM15" i="24"/>
  <c r="GL15" i="24"/>
  <c r="GK15" i="24"/>
  <c r="GJ15" i="24"/>
  <c r="GI15" i="24"/>
  <c r="GH15" i="24"/>
  <c r="GG15" i="24"/>
  <c r="GF15" i="24"/>
  <c r="GE15" i="24"/>
  <c r="GD15" i="24"/>
  <c r="GC15" i="24"/>
  <c r="GB15" i="24"/>
  <c r="GA15" i="24"/>
  <c r="FZ15" i="24"/>
  <c r="FY15" i="24"/>
  <c r="FX15" i="24"/>
  <c r="FW15" i="24"/>
  <c r="FV15" i="24"/>
  <c r="FU15" i="24"/>
  <c r="FT15" i="24"/>
  <c r="FS15" i="24"/>
  <c r="FR15" i="24"/>
  <c r="FQ15" i="24"/>
  <c r="FP15" i="24"/>
  <c r="FO15" i="24"/>
  <c r="FN15" i="24"/>
  <c r="FM15" i="24"/>
  <c r="FL15" i="24"/>
  <c r="FK15" i="24"/>
  <c r="FJ15" i="24"/>
  <c r="FI15" i="24"/>
  <c r="FH15" i="24"/>
  <c r="FG15" i="24"/>
  <c r="FF15" i="24"/>
  <c r="FE15" i="24"/>
  <c r="FD15" i="24"/>
  <c r="FC15" i="24"/>
  <c r="FA15" i="24"/>
  <c r="EZ15" i="24"/>
  <c r="EY15" i="24"/>
  <c r="EW15" i="24"/>
  <c r="EV15" i="24"/>
  <c r="EU15" i="24"/>
  <c r="ES15" i="24"/>
  <c r="ER15" i="24"/>
  <c r="EQ15" i="24"/>
  <c r="EO15" i="24"/>
  <c r="EN15" i="24"/>
  <c r="EM15" i="24"/>
  <c r="EK15" i="24"/>
  <c r="EJ15" i="24"/>
  <c r="EI15" i="24"/>
  <c r="EG15" i="24"/>
  <c r="EF15" i="24"/>
  <c r="EE15" i="24"/>
  <c r="EC15" i="24"/>
  <c r="EB15" i="24"/>
  <c r="EA15" i="24"/>
  <c r="DY15" i="24"/>
  <c r="DX15" i="24"/>
  <c r="DW15" i="24"/>
  <c r="DU15" i="24"/>
  <c r="DT15" i="24"/>
  <c r="DS15" i="24"/>
  <c r="DQ15" i="24"/>
  <c r="DP15" i="24"/>
  <c r="DO15" i="24"/>
  <c r="DM15" i="24"/>
  <c r="DL15" i="24"/>
  <c r="DK15" i="24"/>
  <c r="DI15" i="24"/>
  <c r="DH15" i="24"/>
  <c r="DG15" i="24"/>
  <c r="DE15" i="24"/>
  <c r="DD15" i="24"/>
  <c r="DC15" i="24"/>
  <c r="DA15" i="24"/>
  <c r="CZ15" i="24"/>
  <c r="CY15" i="24"/>
  <c r="CW15" i="24"/>
  <c r="CV15" i="24"/>
  <c r="CU15" i="24"/>
  <c r="CS15" i="24"/>
  <c r="CR15" i="24"/>
  <c r="CO15" i="24"/>
  <c r="CN15" i="24"/>
  <c r="CM15" i="24"/>
  <c r="CK15" i="24"/>
  <c r="CJ15" i="24"/>
  <c r="CI15" i="24"/>
  <c r="CG15" i="24"/>
  <c r="CF15" i="24"/>
  <c r="CE15" i="24"/>
  <c r="CC15" i="24"/>
  <c r="CB15" i="24"/>
  <c r="CA15" i="24"/>
  <c r="BY15" i="24"/>
  <c r="BX15" i="24"/>
  <c r="BW15" i="24"/>
  <c r="BU15" i="24"/>
  <c r="BT15" i="24"/>
  <c r="BS15" i="24"/>
  <c r="BQ15" i="24"/>
  <c r="BP15" i="24"/>
  <c r="BO15" i="24"/>
  <c r="BM15" i="24"/>
  <c r="BL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IV14" i="24"/>
  <c r="IU14" i="24"/>
  <c r="IT14" i="24"/>
  <c r="IR14" i="24"/>
  <c r="IQ14" i="24"/>
  <c r="IP14" i="24"/>
  <c r="IN14" i="24"/>
  <c r="IM14" i="24"/>
  <c r="IL14" i="24"/>
  <c r="IJ14" i="24"/>
  <c r="II14" i="24"/>
  <c r="IH14" i="24"/>
  <c r="IF14" i="24"/>
  <c r="IE14" i="24"/>
  <c r="ID14" i="24"/>
  <c r="IB14" i="24"/>
  <c r="IA14" i="24"/>
  <c r="HZ14" i="24"/>
  <c r="HX14" i="24"/>
  <c r="HW14" i="24"/>
  <c r="HV14" i="24"/>
  <c r="HT14" i="24"/>
  <c r="HS14" i="24"/>
  <c r="HR14" i="24"/>
  <c r="HP14" i="24"/>
  <c r="HO14" i="24"/>
  <c r="HN14" i="24"/>
  <c r="HL14" i="24"/>
  <c r="HK14" i="24"/>
  <c r="HJ14" i="24"/>
  <c r="HH14" i="24"/>
  <c r="HG14" i="24"/>
  <c r="HF14" i="24"/>
  <c r="HD14" i="24"/>
  <c r="HC14" i="24"/>
  <c r="HB14" i="24"/>
  <c r="GZ14" i="24"/>
  <c r="GY14" i="24"/>
  <c r="GX14" i="24"/>
  <c r="GV14" i="24"/>
  <c r="GU14" i="24"/>
  <c r="GT14" i="24"/>
  <c r="GR14" i="24"/>
  <c r="GQ14" i="24"/>
  <c r="GP14" i="24"/>
  <c r="GN14" i="24"/>
  <c r="GM14" i="24"/>
  <c r="GL14" i="24"/>
  <c r="GJ14" i="24"/>
  <c r="GI14" i="24"/>
  <c r="GH14" i="24"/>
  <c r="GF14" i="24"/>
  <c r="GE14" i="24"/>
  <c r="GD14" i="24"/>
  <c r="GB14" i="24"/>
  <c r="GA14" i="24"/>
  <c r="FZ14" i="24"/>
  <c r="FX14" i="24"/>
  <c r="FW14" i="24"/>
  <c r="FV14" i="24"/>
  <c r="FT14" i="24"/>
  <c r="FS14" i="24"/>
  <c r="FR14" i="24"/>
  <c r="FP14" i="24"/>
  <c r="FO14" i="24"/>
  <c r="FN14" i="24"/>
  <c r="FL14" i="24"/>
  <c r="FK14" i="24"/>
  <c r="FJ14" i="24"/>
  <c r="FH14" i="24"/>
  <c r="FG14" i="24"/>
  <c r="FF14" i="24"/>
  <c r="FD14" i="24"/>
  <c r="FC14" i="24"/>
  <c r="EZ14" i="24"/>
  <c r="EY14" i="24"/>
  <c r="EX14" i="24"/>
  <c r="EV14" i="24"/>
  <c r="EU14" i="24"/>
  <c r="ET14" i="24"/>
  <c r="ER14" i="24"/>
  <c r="EQ14" i="24"/>
  <c r="EP14" i="24"/>
  <c r="EN14" i="24"/>
  <c r="EM14" i="24"/>
  <c r="EL14" i="24"/>
  <c r="EJ14" i="24"/>
  <c r="EI14" i="24"/>
  <c r="EH14" i="24"/>
  <c r="EF14" i="24"/>
  <c r="EE14" i="24"/>
  <c r="ED14" i="24"/>
  <c r="EB14" i="24"/>
  <c r="EA14" i="24"/>
  <c r="DZ14" i="24"/>
  <c r="DX14" i="24"/>
  <c r="DW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P14" i="24"/>
  <c r="CN14" i="24"/>
  <c r="CM14" i="24"/>
  <c r="CL14" i="24"/>
  <c r="CJ14" i="24"/>
  <c r="CI14" i="24"/>
  <c r="CH14" i="24"/>
  <c r="CF14" i="24"/>
  <c r="CE14" i="24"/>
  <c r="CD14" i="24"/>
  <c r="CB14" i="24"/>
  <c r="CA14" i="24"/>
  <c r="BZ14" i="24"/>
  <c r="BX14" i="24"/>
  <c r="BW14" i="24"/>
  <c r="BV14" i="24"/>
  <c r="BT14" i="24"/>
  <c r="BS14" i="24"/>
  <c r="BR14" i="24"/>
  <c r="BP14" i="24"/>
  <c r="BO14" i="24"/>
  <c r="BN14" i="24"/>
  <c r="BL14" i="24"/>
  <c r="BJ14" i="24"/>
  <c r="BH14" i="24"/>
  <c r="BG14" i="24"/>
  <c r="BF14" i="24"/>
  <c r="BD14" i="24"/>
  <c r="BC14" i="24"/>
  <c r="BB14" i="24"/>
  <c r="AZ14" i="24"/>
  <c r="AY14" i="24"/>
  <c r="AX14" i="24"/>
  <c r="AV14" i="24"/>
  <c r="AU14" i="24"/>
  <c r="AT14" i="24"/>
  <c r="AR14" i="24"/>
  <c r="AQ14" i="24"/>
  <c r="AP14" i="24"/>
  <c r="AN14" i="24"/>
  <c r="AM14" i="24"/>
  <c r="AL14" i="24"/>
  <c r="AJ14" i="24"/>
  <c r="AI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IW12" i="24"/>
  <c r="IV12" i="24"/>
  <c r="IU12" i="24"/>
  <c r="IR12" i="24"/>
  <c r="IQ12" i="24"/>
  <c r="IN12" i="24"/>
  <c r="IM12" i="24"/>
  <c r="IK12" i="24"/>
  <c r="IJ12" i="24"/>
  <c r="II12" i="24"/>
  <c r="IF12" i="24"/>
  <c r="IE12" i="24"/>
  <c r="IB12" i="24"/>
  <c r="IA12" i="24"/>
  <c r="HX12" i="24"/>
  <c r="HW12" i="24"/>
  <c r="HU12" i="24"/>
  <c r="HT12" i="24"/>
  <c r="HS12" i="24"/>
  <c r="HP12" i="24"/>
  <c r="HO12" i="24"/>
  <c r="HL12" i="24"/>
  <c r="HK12" i="24"/>
  <c r="HI12" i="24"/>
  <c r="HH12" i="24"/>
  <c r="HF12" i="24"/>
  <c r="HD12" i="24"/>
  <c r="HC12" i="24"/>
  <c r="HB12" i="24"/>
  <c r="GZ12" i="24"/>
  <c r="GY12" i="24"/>
  <c r="GX12" i="24"/>
  <c r="GV12" i="24"/>
  <c r="GU12" i="24"/>
  <c r="GT12" i="24"/>
  <c r="GR12" i="24"/>
  <c r="GQ12" i="24"/>
  <c r="GP12" i="24"/>
  <c r="GN12" i="24"/>
  <c r="GM12" i="24"/>
  <c r="GL12" i="24"/>
  <c r="GJ12" i="24"/>
  <c r="GI12" i="24"/>
  <c r="GH12" i="24"/>
  <c r="FA12" i="24"/>
  <c r="EZ12" i="24"/>
  <c r="EY12" i="24"/>
  <c r="EV12" i="24"/>
  <c r="EU12" i="24"/>
  <c r="ER12" i="24"/>
  <c r="EQ12" i="24"/>
  <c r="EN12" i="24"/>
  <c r="EM12" i="24"/>
  <c r="EK12" i="24"/>
  <c r="EJ12" i="24"/>
  <c r="EI12" i="24"/>
  <c r="EF12" i="24"/>
  <c r="EE12" i="24"/>
  <c r="EB12" i="24"/>
  <c r="EA12" i="24"/>
  <c r="DX12" i="24"/>
  <c r="DW12" i="24"/>
  <c r="DU12" i="24"/>
  <c r="DT12" i="24"/>
  <c r="DS12" i="24"/>
  <c r="DR12" i="24"/>
  <c r="DQ12" i="24"/>
  <c r="DP12" i="24"/>
  <c r="DO12" i="24"/>
  <c r="DN12" i="24"/>
  <c r="DM12" i="24"/>
  <c r="DL12" i="24"/>
  <c r="DK12" i="24"/>
  <c r="DJ12" i="24"/>
  <c r="DI12" i="24"/>
  <c r="DH12" i="24"/>
  <c r="DG12" i="24"/>
  <c r="DF12" i="24"/>
  <c r="DE12" i="24"/>
  <c r="DD12" i="24"/>
  <c r="DC12" i="24"/>
  <c r="DB12" i="24"/>
  <c r="DA12" i="24"/>
  <c r="CZ12" i="24"/>
  <c r="CY12" i="24"/>
  <c r="CX12" i="24"/>
  <c r="CW12" i="24"/>
  <c r="CV12" i="24"/>
  <c r="CU12" i="24"/>
  <c r="CT12" i="24"/>
  <c r="CS12" i="24"/>
  <c r="CR12" i="24"/>
  <c r="CQ12" i="24"/>
  <c r="CP12" i="24"/>
  <c r="CO12" i="24"/>
  <c r="CN12" i="24"/>
  <c r="CM12" i="24"/>
  <c r="CL12" i="24"/>
  <c r="CK12" i="24"/>
  <c r="CJ12" i="24"/>
  <c r="CI12" i="24"/>
  <c r="CH12" i="24"/>
  <c r="CG12" i="24"/>
  <c r="CF12" i="24"/>
  <c r="CE12" i="24"/>
  <c r="CD12" i="24"/>
  <c r="CC12" i="24"/>
  <c r="CB12" i="24"/>
  <c r="CA12" i="24"/>
  <c r="BZ12" i="24"/>
  <c r="BY12" i="24"/>
  <c r="BX12" i="24"/>
  <c r="BW12" i="24"/>
  <c r="BV12" i="24"/>
  <c r="BU12" i="24"/>
  <c r="BT12" i="24"/>
  <c r="BS12" i="24"/>
  <c r="BR12" i="24"/>
  <c r="BQ12" i="24"/>
  <c r="BP12" i="24"/>
  <c r="BO12" i="24"/>
  <c r="BN12" i="24"/>
  <c r="BM12" i="24"/>
  <c r="BL12" i="24"/>
  <c r="BK12" i="24"/>
  <c r="BJ12" i="24"/>
  <c r="BI12" i="24"/>
  <c r="BH12" i="24"/>
  <c r="BG12" i="24"/>
  <c r="BF12" i="24"/>
  <c r="BE12" i="24"/>
  <c r="BD12" i="24"/>
  <c r="BC12" i="24"/>
  <c r="BB12" i="24"/>
  <c r="BA12" i="24"/>
  <c r="AZ12" i="24"/>
  <c r="AY12" i="24"/>
  <c r="AX12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HM12" i="24"/>
  <c r="CQ14" i="24"/>
  <c r="BK14" i="24"/>
  <c r="AH14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IX5" i="24"/>
  <c r="GG4" i="24"/>
  <c r="FB4" i="24"/>
  <c r="DV4" i="24"/>
  <c r="CQ4" i="24"/>
  <c r="BK4" i="24"/>
  <c r="AH4" i="24"/>
  <c r="IX4" i="24" s="1"/>
  <c r="IX53" i="9"/>
  <c r="IX54" i="9" s="1"/>
  <c r="IX43" i="9"/>
  <c r="IX42" i="9"/>
  <c r="IX41" i="9"/>
  <c r="IX40" i="9"/>
  <c r="IX39" i="9"/>
  <c r="IX36" i="9"/>
  <c r="IX35" i="9"/>
  <c r="IX34" i="9"/>
  <c r="IX33" i="9"/>
  <c r="IX32" i="9"/>
  <c r="IX51" i="9"/>
  <c r="IX49" i="9"/>
  <c r="IX58" i="4"/>
  <c r="IX57" i="4"/>
  <c r="IX52" i="4"/>
  <c r="IX51" i="4"/>
  <c r="IX50" i="4"/>
  <c r="IX34" i="4"/>
  <c r="IX36" i="4"/>
  <c r="IX37" i="4"/>
  <c r="IX44" i="4"/>
  <c r="IX46" i="4"/>
  <c r="IX47" i="4"/>
  <c r="IX54" i="4"/>
  <c r="IX55" i="4"/>
  <c r="IX56" i="4"/>
  <c r="IX56" i="8"/>
  <c r="IX55" i="8"/>
  <c r="IX54" i="8"/>
  <c r="IX50" i="8"/>
  <c r="IX48" i="8"/>
  <c r="IX45" i="8"/>
  <c r="IX52" i="8" s="1"/>
  <c r="IX53" i="8" s="1"/>
  <c r="IX44" i="8"/>
  <c r="IX42" i="8"/>
  <c r="IX35" i="8"/>
  <c r="IX34" i="8"/>
  <c r="IX32" i="8"/>
  <c r="IX56" i="10"/>
  <c r="IX55" i="10"/>
  <c r="IX50" i="10"/>
  <c r="IX48" i="10"/>
  <c r="IX42" i="10"/>
  <c r="IX35" i="10"/>
  <c r="IX34" i="10"/>
  <c r="IX32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GA14" i="10"/>
  <c r="GB14" i="10"/>
  <c r="GC14" i="10"/>
  <c r="GD14" i="10"/>
  <c r="GE14" i="10"/>
  <c r="GF14" i="10"/>
  <c r="GG14" i="10"/>
  <c r="GH14" i="10"/>
  <c r="GI14" i="10"/>
  <c r="GJ14" i="10"/>
  <c r="GK14" i="10"/>
  <c r="GL14" i="10"/>
  <c r="GM14" i="10"/>
  <c r="GN14" i="10"/>
  <c r="GO14" i="10"/>
  <c r="GP14" i="10"/>
  <c r="GQ14" i="10"/>
  <c r="GR14" i="10"/>
  <c r="GS14" i="10"/>
  <c r="GT14" i="10"/>
  <c r="GU14" i="10"/>
  <c r="GV14" i="10"/>
  <c r="GW14" i="10"/>
  <c r="GX14" i="10"/>
  <c r="GY14" i="10"/>
  <c r="GZ14" i="10"/>
  <c r="HA14" i="10"/>
  <c r="HB14" i="10"/>
  <c r="HC14" i="10"/>
  <c r="HD14" i="10"/>
  <c r="HE14" i="10"/>
  <c r="HF14" i="10"/>
  <c r="HG14" i="10"/>
  <c r="HH14" i="10"/>
  <c r="HI14" i="10"/>
  <c r="HJ14" i="10"/>
  <c r="HK14" i="10"/>
  <c r="HL14" i="10"/>
  <c r="HM14" i="10"/>
  <c r="HN14" i="10"/>
  <c r="HO14" i="10"/>
  <c r="HP14" i="10"/>
  <c r="HQ14" i="10"/>
  <c r="HR14" i="10"/>
  <c r="HS14" i="10"/>
  <c r="HT14" i="10"/>
  <c r="HU14" i="10"/>
  <c r="HV14" i="10"/>
  <c r="HW14" i="10"/>
  <c r="HX14" i="10"/>
  <c r="HY14" i="10"/>
  <c r="HZ14" i="10"/>
  <c r="IA14" i="10"/>
  <c r="IB14" i="10"/>
  <c r="IC14" i="10"/>
  <c r="ID14" i="10"/>
  <c r="IE14" i="10"/>
  <c r="IF14" i="10"/>
  <c r="IG14" i="10"/>
  <c r="IH14" i="10"/>
  <c r="II14" i="10"/>
  <c r="IJ14" i="10"/>
  <c r="IK14" i="10"/>
  <c r="IL14" i="10"/>
  <c r="IM14" i="10"/>
  <c r="IN14" i="10"/>
  <c r="IO14" i="10"/>
  <c r="IP14" i="10"/>
  <c r="IQ14" i="10"/>
  <c r="IR14" i="10"/>
  <c r="IS14" i="10"/>
  <c r="IT14" i="10"/>
  <c r="IU14" i="10"/>
  <c r="IV14" i="10"/>
  <c r="IW14" i="10"/>
  <c r="IX14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GA15" i="10"/>
  <c r="GB15" i="10"/>
  <c r="GC15" i="10"/>
  <c r="GD15" i="10"/>
  <c r="GE15" i="10"/>
  <c r="GF15" i="10"/>
  <c r="GG15" i="10"/>
  <c r="GH15" i="10"/>
  <c r="GI15" i="10"/>
  <c r="GJ15" i="10"/>
  <c r="GK15" i="10"/>
  <c r="GL15" i="10"/>
  <c r="GM15" i="10"/>
  <c r="GN15" i="10"/>
  <c r="GO15" i="10"/>
  <c r="GP15" i="10"/>
  <c r="GQ15" i="10"/>
  <c r="GR15" i="10"/>
  <c r="GS15" i="10"/>
  <c r="GT15" i="10"/>
  <c r="GU15" i="10"/>
  <c r="GV15" i="10"/>
  <c r="GW15" i="10"/>
  <c r="GX15" i="10"/>
  <c r="GY15" i="10"/>
  <c r="GZ15" i="10"/>
  <c r="HA15" i="10"/>
  <c r="HB15" i="10"/>
  <c r="HC15" i="10"/>
  <c r="HD15" i="10"/>
  <c r="HE15" i="10"/>
  <c r="HF15" i="10"/>
  <c r="HG15" i="10"/>
  <c r="HH15" i="10"/>
  <c r="HI15" i="10"/>
  <c r="HJ15" i="10"/>
  <c r="HK15" i="10"/>
  <c r="HL15" i="10"/>
  <c r="HM15" i="10"/>
  <c r="HN15" i="10"/>
  <c r="HO15" i="10"/>
  <c r="HP15" i="10"/>
  <c r="HQ15" i="10"/>
  <c r="HR15" i="10"/>
  <c r="HS15" i="10"/>
  <c r="HT15" i="10"/>
  <c r="HU15" i="10"/>
  <c r="HV15" i="10"/>
  <c r="HW15" i="10"/>
  <c r="HX15" i="10"/>
  <c r="HY15" i="10"/>
  <c r="HZ15" i="10"/>
  <c r="IA15" i="10"/>
  <c r="IB15" i="10"/>
  <c r="IC15" i="10"/>
  <c r="ID15" i="10"/>
  <c r="IE15" i="10"/>
  <c r="IF15" i="10"/>
  <c r="IG15" i="10"/>
  <c r="IH15" i="10"/>
  <c r="II15" i="10"/>
  <c r="IJ15" i="10"/>
  <c r="IK15" i="10"/>
  <c r="IL15" i="10"/>
  <c r="IM15" i="10"/>
  <c r="IN15" i="10"/>
  <c r="IO15" i="10"/>
  <c r="IP15" i="10"/>
  <c r="IQ15" i="10"/>
  <c r="IR15" i="10"/>
  <c r="IS15" i="10"/>
  <c r="IT15" i="10"/>
  <c r="IU15" i="10"/>
  <c r="IV15" i="10"/>
  <c r="IW15" i="10"/>
  <c r="IX15" i="10"/>
  <c r="AH15" i="10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AH15" i="4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IS15" i="8"/>
  <c r="IT15" i="8"/>
  <c r="IU15" i="8"/>
  <c r="IV15" i="8"/>
  <c r="IW15" i="8"/>
  <c r="IX15" i="8"/>
  <c r="AH15" i="8"/>
  <c r="AH14" i="10"/>
  <c r="IW50" i="4"/>
  <c r="IW51" i="4"/>
  <c r="IW52" i="4"/>
  <c r="IW54" i="4"/>
  <c r="IW55" i="4" s="1"/>
  <c r="IX52" i="10"/>
  <c r="IX45" i="10"/>
  <c r="IX44" i="10"/>
  <c r="IW48" i="8"/>
  <c r="IW50" i="8"/>
  <c r="IW52" i="8"/>
  <c r="IW53" i="8" s="1"/>
  <c r="IX13" i="8"/>
  <c r="IX12" i="8"/>
  <c r="IX11" i="8"/>
  <c r="IX9" i="8"/>
  <c r="IX8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HM14" i="8"/>
  <c r="HN14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IP14" i="8"/>
  <c r="IQ14" i="8"/>
  <c r="IR14" i="8"/>
  <c r="IS14" i="8"/>
  <c r="IT14" i="8"/>
  <c r="IU14" i="8"/>
  <c r="IV14" i="8"/>
  <c r="IW14" i="8"/>
  <c r="IX14" i="8"/>
  <c r="AH14" i="8"/>
  <c r="IX5" i="10"/>
  <c r="IX4" i="10"/>
  <c r="IX5" i="8"/>
  <c r="IX4" i="8"/>
  <c r="GJ49" i="24" l="1"/>
  <c r="GZ49" i="24"/>
  <c r="HD51" i="24"/>
  <c r="HT51" i="24"/>
  <c r="FX52" i="24"/>
  <c r="FX53" i="24" s="1"/>
  <c r="GV51" i="24"/>
  <c r="FP49" i="24"/>
  <c r="GV49" i="24"/>
  <c r="HD49" i="24"/>
  <c r="IP51" i="24"/>
  <c r="GX52" i="24"/>
  <c r="GX53" i="24" s="1"/>
  <c r="GX49" i="24"/>
  <c r="GH52" i="24"/>
  <c r="GH53" i="24" s="1"/>
  <c r="GH49" i="24"/>
  <c r="GG52" i="24"/>
  <c r="GG53" i="24" s="1"/>
  <c r="IG51" i="24"/>
  <c r="IG52" i="24"/>
  <c r="IG53" i="24" s="1"/>
  <c r="HY51" i="24"/>
  <c r="HY52" i="24"/>
  <c r="HY53" i="24" s="1"/>
  <c r="HA51" i="24"/>
  <c r="HA52" i="24"/>
  <c r="HA53" i="24" s="1"/>
  <c r="GK51" i="24"/>
  <c r="GK52" i="24"/>
  <c r="GK53" i="24" s="1"/>
  <c r="HB49" i="24"/>
  <c r="HE51" i="24"/>
  <c r="HR51" i="24"/>
  <c r="IH51" i="24"/>
  <c r="FQ52" i="24"/>
  <c r="FQ53" i="24" s="1"/>
  <c r="IX52" i="24"/>
  <c r="IX53" i="24" s="1"/>
  <c r="GT49" i="24"/>
  <c r="HF49" i="24"/>
  <c r="HV51" i="24"/>
  <c r="IL51" i="24"/>
  <c r="IO51" i="24"/>
  <c r="IO52" i="24"/>
  <c r="IO53" i="24" s="1"/>
  <c r="IK51" i="24"/>
  <c r="IK52" i="24"/>
  <c r="IK53" i="24" s="1"/>
  <c r="IC51" i="24"/>
  <c r="IC52" i="24"/>
  <c r="IC53" i="24" s="1"/>
  <c r="HU51" i="24"/>
  <c r="HU52" i="24"/>
  <c r="HU53" i="24" s="1"/>
  <c r="HQ51" i="24"/>
  <c r="HQ52" i="24"/>
  <c r="HQ53" i="24" s="1"/>
  <c r="GW52" i="24"/>
  <c r="GW53" i="24" s="1"/>
  <c r="FN49" i="24"/>
  <c r="GP49" i="24"/>
  <c r="HJ49" i="24"/>
  <c r="GS51" i="24"/>
  <c r="HN51" i="24"/>
  <c r="ID51" i="24"/>
  <c r="FM52" i="24"/>
  <c r="FM53" i="24" s="1"/>
  <c r="FL51" i="24"/>
  <c r="GR49" i="24"/>
  <c r="HH49" i="24"/>
  <c r="HJ51" i="24"/>
  <c r="HF51" i="24"/>
  <c r="HB51" i="24"/>
  <c r="GX51" i="24"/>
  <c r="GT51" i="24"/>
  <c r="GP51" i="24"/>
  <c r="GL51" i="24"/>
  <c r="GH51" i="24"/>
  <c r="HJ50" i="24"/>
  <c r="HF50" i="24"/>
  <c r="HB50" i="24"/>
  <c r="GX50" i="24"/>
  <c r="GT50" i="24"/>
  <c r="GP50" i="24"/>
  <c r="GL50" i="24"/>
  <c r="GH50" i="24"/>
  <c r="FF48" i="24"/>
  <c r="AH35" i="24"/>
  <c r="GD48" i="24"/>
  <c r="FZ48" i="24"/>
  <c r="FV48" i="24"/>
  <c r="FR48" i="24"/>
  <c r="FN48" i="24"/>
  <c r="HR50" i="24"/>
  <c r="HZ50" i="24"/>
  <c r="IH50" i="24"/>
  <c r="IP50" i="24"/>
  <c r="HQ48" i="24"/>
  <c r="HU48" i="24"/>
  <c r="HY48" i="24"/>
  <c r="IC48" i="24"/>
  <c r="IG48" i="24"/>
  <c r="IK48" i="24"/>
  <c r="IO48" i="24"/>
  <c r="HN50" i="24"/>
  <c r="HV50" i="24"/>
  <c r="ID50" i="24"/>
  <c r="IL50" i="24"/>
  <c r="GK48" i="24"/>
  <c r="GO48" i="24"/>
  <c r="GS48" i="24"/>
  <c r="GW48" i="24"/>
  <c r="HA48" i="24"/>
  <c r="HE48" i="24"/>
  <c r="HI48" i="24"/>
  <c r="HN48" i="24"/>
  <c r="HR48" i="24"/>
  <c r="HV48" i="24"/>
  <c r="HZ48" i="24"/>
  <c r="ID48" i="24"/>
  <c r="IH48" i="24"/>
  <c r="IL48" i="24"/>
  <c r="IP48" i="24"/>
  <c r="IT48" i="24"/>
  <c r="CQ48" i="24"/>
  <c r="FH48" i="24"/>
  <c r="FP48" i="24"/>
  <c r="FX48" i="24"/>
  <c r="GF48" i="24"/>
  <c r="FB48" i="24"/>
  <c r="FJ48" i="24"/>
  <c r="HM50" i="24"/>
  <c r="FC51" i="24"/>
  <c r="FU51" i="24"/>
  <c r="IU50" i="24"/>
  <c r="FD50" i="24"/>
  <c r="FL50" i="24"/>
  <c r="DZ15" i="24"/>
  <c r="ED15" i="24"/>
  <c r="EH15" i="24"/>
  <c r="EL15" i="24"/>
  <c r="EP15" i="24"/>
  <c r="ET15" i="24"/>
  <c r="EX15" i="24"/>
  <c r="EG12" i="24"/>
  <c r="EW12" i="24"/>
  <c r="GG12" i="24"/>
  <c r="GK12" i="24"/>
  <c r="GO12" i="24"/>
  <c r="GS12" i="24"/>
  <c r="GW12" i="24"/>
  <c r="HA12" i="24"/>
  <c r="HE12" i="24"/>
  <c r="HQ12" i="24"/>
  <c r="IG12" i="24"/>
  <c r="EC12" i="24"/>
  <c r="ES12" i="24"/>
  <c r="IC12" i="24"/>
  <c r="HY14" i="24"/>
  <c r="IO14" i="24"/>
  <c r="DY12" i="24"/>
  <c r="EO12" i="24"/>
  <c r="DV12" i="24"/>
  <c r="IT12" i="24"/>
  <c r="FB12" i="24"/>
  <c r="HN12" i="24"/>
  <c r="HR12" i="24"/>
  <c r="HV12" i="24"/>
  <c r="HZ12" i="24"/>
  <c r="ID12" i="24"/>
  <c r="IH12" i="24"/>
  <c r="IL12" i="24"/>
  <c r="IP12" i="24"/>
  <c r="DZ12" i="24"/>
  <c r="ED12" i="24"/>
  <c r="EH12" i="24"/>
  <c r="EL12" i="24"/>
  <c r="EP12" i="24"/>
  <c r="ET12" i="24"/>
  <c r="EX12" i="24"/>
  <c r="HJ12" i="24"/>
  <c r="FO50" i="24"/>
  <c r="FO51" i="24"/>
  <c r="IX9" i="24"/>
  <c r="IX13" i="24"/>
  <c r="DV14" i="24"/>
  <c r="FB14" i="24"/>
  <c r="AH15" i="24"/>
  <c r="DV15" i="24"/>
  <c r="FB15" i="24"/>
  <c r="HI21" i="24"/>
  <c r="CQ26" i="24"/>
  <c r="CQ21" i="24" s="1"/>
  <c r="HJ21" i="24"/>
  <c r="DV48" i="24"/>
  <c r="DV49" i="24"/>
  <c r="FE48" i="24"/>
  <c r="FI48" i="24"/>
  <c r="FI49" i="24"/>
  <c r="FM48" i="24"/>
  <c r="FQ48" i="24"/>
  <c r="FQ49" i="24"/>
  <c r="FU48" i="24"/>
  <c r="FY48" i="24"/>
  <c r="FY49" i="24"/>
  <c r="GC48" i="24"/>
  <c r="GG48" i="24"/>
  <c r="GG49" i="24"/>
  <c r="IX8" i="24"/>
  <c r="IS14" i="24"/>
  <c r="IS15" i="24"/>
  <c r="BK50" i="24"/>
  <c r="BK51" i="24"/>
  <c r="BK15" i="24"/>
  <c r="CQ15" i="24"/>
  <c r="AH16" i="24"/>
  <c r="DV16" i="24"/>
  <c r="FB16" i="24"/>
  <c r="IX54" i="24"/>
  <c r="BK26" i="24"/>
  <c r="BK21" i="24" s="1"/>
  <c r="FC50" i="24"/>
  <c r="FK50" i="24"/>
  <c r="FK51" i="24"/>
  <c r="HM26" i="24"/>
  <c r="FG50" i="24"/>
  <c r="FG51" i="24"/>
  <c r="GC51" i="24"/>
  <c r="BK16" i="24"/>
  <c r="CQ16" i="24"/>
  <c r="GG16" i="24"/>
  <c r="HM16" i="24"/>
  <c r="IS16" i="24"/>
  <c r="FR49" i="24"/>
  <c r="FV49" i="24"/>
  <c r="FZ49" i="24"/>
  <c r="GD49" i="24"/>
  <c r="IS50" i="24"/>
  <c r="HM48" i="24"/>
  <c r="IV50" i="24"/>
  <c r="BK49" i="24"/>
  <c r="BK48" i="24"/>
  <c r="FC49" i="24"/>
  <c r="FC48" i="24"/>
  <c r="FG49" i="24"/>
  <c r="FG48" i="24"/>
  <c r="FK49" i="24"/>
  <c r="FK48" i="24"/>
  <c r="FO49" i="24"/>
  <c r="FO48" i="24"/>
  <c r="FS49" i="24"/>
  <c r="FS48" i="24"/>
  <c r="FW49" i="24"/>
  <c r="FW48" i="24"/>
  <c r="GA49" i="24"/>
  <c r="GA48" i="24"/>
  <c r="GE49" i="24"/>
  <c r="GE48" i="24"/>
  <c r="HM49" i="24"/>
  <c r="IS49" i="24"/>
  <c r="IW50" i="24"/>
  <c r="IX50" i="24" s="1"/>
  <c r="FT48" i="24"/>
  <c r="GB48" i="24"/>
  <c r="FD49" i="24"/>
  <c r="FL49" i="24"/>
  <c r="FT49" i="24"/>
  <c r="GB49" i="24"/>
  <c r="IX67" i="24"/>
  <c r="IX68" i="24" s="1"/>
  <c r="IX65" i="24"/>
  <c r="IX75" i="24"/>
  <c r="FL48" i="24" l="1"/>
  <c r="IS48" i="24"/>
  <c r="GC50" i="24"/>
  <c r="FD48" i="24"/>
  <c r="FU50" i="24"/>
  <c r="CQ50" i="24"/>
  <c r="CQ51" i="24"/>
  <c r="FX50" i="24"/>
  <c r="FX51" i="24"/>
  <c r="FH50" i="24"/>
  <c r="FH51" i="24"/>
  <c r="GF50" i="24"/>
  <c r="GF51" i="24"/>
  <c r="FP50" i="24"/>
  <c r="FP51" i="24"/>
  <c r="GA50" i="24"/>
  <c r="GA51" i="24"/>
  <c r="GD51" i="24"/>
  <c r="GD50" i="24"/>
  <c r="FQ51" i="24"/>
  <c r="FQ50" i="24"/>
  <c r="FJ51" i="24"/>
  <c r="FJ50" i="24"/>
  <c r="GE50" i="24"/>
  <c r="GE51" i="24"/>
  <c r="HM21" i="24"/>
  <c r="FN51" i="24"/>
  <c r="FN50" i="24"/>
  <c r="FF51" i="24"/>
  <c r="FF50" i="24"/>
  <c r="FZ51" i="24"/>
  <c r="FZ50" i="24"/>
  <c r="FR51" i="24"/>
  <c r="FR50" i="24"/>
  <c r="FY51" i="24"/>
  <c r="FY50" i="24"/>
  <c r="FE51" i="24"/>
  <c r="FE50" i="24"/>
  <c r="DV51" i="24"/>
  <c r="DV50" i="24"/>
  <c r="IX16" i="24"/>
  <c r="IX15" i="24"/>
  <c r="HN26" i="24"/>
  <c r="HO26" i="24" s="1"/>
  <c r="AH51" i="24"/>
  <c r="FV51" i="24"/>
  <c r="FV50" i="24"/>
  <c r="GG51" i="24"/>
  <c r="GG50" i="24"/>
  <c r="GB51" i="24"/>
  <c r="GB50" i="24"/>
  <c r="FS50" i="24"/>
  <c r="FS51" i="24"/>
  <c r="FT51" i="24"/>
  <c r="FT50" i="24"/>
  <c r="FB51" i="24"/>
  <c r="FB50" i="24"/>
  <c r="FW50" i="24"/>
  <c r="FW51" i="24"/>
  <c r="FM51" i="24"/>
  <c r="FM50" i="24"/>
  <c r="FI51" i="24"/>
  <c r="FI50" i="24"/>
  <c r="IX12" i="24"/>
  <c r="IX14" i="24"/>
  <c r="HP26" i="24" l="1"/>
  <c r="HQ26" i="24" s="1"/>
  <c r="HS26" i="24" l="1"/>
  <c r="HR26" i="24"/>
  <c r="HT26" i="24" l="1"/>
  <c r="HU26" i="24" l="1"/>
  <c r="HV26" i="24" l="1"/>
  <c r="HW26" i="24" l="1"/>
  <c r="HX26" i="24" l="1"/>
  <c r="HY26" i="24" l="1"/>
  <c r="HZ26" i="24" l="1"/>
  <c r="IA26" i="24" l="1"/>
  <c r="IB26" i="24" l="1"/>
  <c r="IC26" i="24" l="1"/>
  <c r="ID26" i="24" l="1"/>
  <c r="IE26" i="24" l="1"/>
  <c r="IF26" i="24" l="1"/>
  <c r="IG26" i="24" l="1"/>
  <c r="IH26" i="24" l="1"/>
  <c r="II26" i="24" l="1"/>
  <c r="IJ26" i="24" l="1"/>
  <c r="IK26" i="24" l="1"/>
  <c r="IM26" i="24" l="1"/>
  <c r="IL26" i="24"/>
  <c r="IN26" i="24" l="1"/>
  <c r="IO26" i="24" l="1"/>
  <c r="IP26" i="24" l="1"/>
  <c r="IQ26" i="24" s="1"/>
  <c r="IR26" i="24" s="1"/>
  <c r="IS26" i="24" s="1"/>
  <c r="IS21" i="24" s="1"/>
  <c r="IX46" i="9" l="1"/>
  <c r="IX45" i="9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T14" i="4"/>
  <c r="IU14" i="4"/>
  <c r="IV14" i="4"/>
  <c r="IW14" i="4"/>
  <c r="IX5" i="9"/>
  <c r="IW16" i="9"/>
  <c r="IW12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T14" i="9"/>
  <c r="IU14" i="9"/>
  <c r="IV14" i="9"/>
  <c r="IW14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T15" i="9"/>
  <c r="IU15" i="9"/>
  <c r="IV15" i="9"/>
  <c r="IW15" i="9"/>
  <c r="IV67" i="9" l="1"/>
  <c r="IV68" i="9" s="1"/>
  <c r="IV66" i="9"/>
  <c r="IV65" i="9"/>
  <c r="IU67" i="9"/>
  <c r="IU68" i="9" s="1"/>
  <c r="IU66" i="9"/>
  <c r="IU65" i="9"/>
  <c r="IT67" i="9"/>
  <c r="IT68" i="9" s="1"/>
  <c r="IT66" i="9"/>
  <c r="IT65" i="9"/>
  <c r="IW53" i="9" l="1"/>
  <c r="IW54" i="9" s="1"/>
  <c r="IW34" i="9"/>
  <c r="IW43" i="9" s="1"/>
  <c r="IW51" i="9" s="1"/>
  <c r="IW49" i="9" l="1"/>
  <c r="IW52" i="10" l="1"/>
  <c r="IW53" i="10" s="1"/>
  <c r="IW34" i="10"/>
  <c r="IW50" i="10" s="1"/>
  <c r="IW34" i="8"/>
  <c r="IW36" i="4"/>
  <c r="IW16" i="4"/>
  <c r="IW12" i="4"/>
  <c r="IW16" i="10"/>
  <c r="IW12" i="10"/>
  <c r="IW16" i="8"/>
  <c r="IW12" i="8"/>
  <c r="IW48" i="10" l="1"/>
  <c r="IV52" i="10" l="1"/>
  <c r="IU52" i="10"/>
  <c r="IT52" i="10"/>
  <c r="IS52" i="10"/>
  <c r="HM52" i="10"/>
  <c r="GG52" i="10"/>
  <c r="FB52" i="10"/>
  <c r="DV52" i="10"/>
  <c r="CQ52" i="10"/>
  <c r="BK52" i="10"/>
  <c r="IV52" i="8"/>
  <c r="IU52" i="8"/>
  <c r="IT52" i="8"/>
  <c r="IS52" i="8"/>
  <c r="HM52" i="8"/>
  <c r="GG52" i="8"/>
  <c r="DV52" i="8"/>
  <c r="CQ52" i="8"/>
  <c r="BK52" i="8"/>
  <c r="IV53" i="9"/>
  <c r="IU53" i="9"/>
  <c r="IT53" i="9"/>
  <c r="IS53" i="9"/>
  <c r="HM53" i="9"/>
  <c r="GG53" i="9"/>
  <c r="FB53" i="9"/>
  <c r="DV53" i="9"/>
  <c r="CQ53" i="9"/>
  <c r="BK53" i="9"/>
  <c r="IV54" i="4" l="1"/>
  <c r="IU54" i="4"/>
  <c r="IT54" i="4"/>
  <c r="IS54" i="4"/>
  <c r="HM54" i="4"/>
  <c r="GG54" i="4"/>
  <c r="FB54" i="4"/>
  <c r="DV54" i="4"/>
  <c r="CQ54" i="4"/>
  <c r="IC37" i="4" l="1"/>
  <c r="IS37" i="4"/>
  <c r="IT36" i="4"/>
  <c r="IT37" i="4" s="1"/>
  <c r="IU36" i="4"/>
  <c r="IU37" i="4" s="1"/>
  <c r="IV36" i="4"/>
  <c r="HN36" i="4"/>
  <c r="HN37" i="4" s="1"/>
  <c r="HO36" i="4"/>
  <c r="HO37" i="4" s="1"/>
  <c r="HP36" i="4"/>
  <c r="HP37" i="4" s="1"/>
  <c r="HQ36" i="4"/>
  <c r="HQ37" i="4" s="1"/>
  <c r="HR36" i="4"/>
  <c r="HR37" i="4" s="1"/>
  <c r="HS36" i="4"/>
  <c r="HS37" i="4" s="1"/>
  <c r="HT36" i="4"/>
  <c r="HT37" i="4" s="1"/>
  <c r="HU36" i="4"/>
  <c r="HU37" i="4" s="1"/>
  <c r="HV36" i="4"/>
  <c r="HV37" i="4" s="1"/>
  <c r="HW36" i="4"/>
  <c r="HW37" i="4" s="1"/>
  <c r="HX36" i="4"/>
  <c r="HX37" i="4" s="1"/>
  <c r="HY36" i="4"/>
  <c r="HY37" i="4" s="1"/>
  <c r="HZ36" i="4"/>
  <c r="HZ37" i="4" s="1"/>
  <c r="IA36" i="4"/>
  <c r="IA37" i="4" s="1"/>
  <c r="IB36" i="4"/>
  <c r="IB37" i="4" s="1"/>
  <c r="IC36" i="4"/>
  <c r="ID36" i="4"/>
  <c r="ID37" i="4" s="1"/>
  <c r="IE36" i="4"/>
  <c r="IE37" i="4" s="1"/>
  <c r="IF36" i="4"/>
  <c r="IF37" i="4" s="1"/>
  <c r="IG36" i="4"/>
  <c r="IG37" i="4" s="1"/>
  <c r="IH36" i="4"/>
  <c r="IH37" i="4" s="1"/>
  <c r="II36" i="4"/>
  <c r="II37" i="4" s="1"/>
  <c r="IJ36" i="4"/>
  <c r="IJ37" i="4" s="1"/>
  <c r="IK36" i="4"/>
  <c r="IK37" i="4" s="1"/>
  <c r="IL36" i="4"/>
  <c r="IL37" i="4" s="1"/>
  <c r="IM36" i="4"/>
  <c r="IM37" i="4" s="1"/>
  <c r="IN36" i="4"/>
  <c r="IN37" i="4" s="1"/>
  <c r="IO36" i="4"/>
  <c r="IO37" i="4" s="1"/>
  <c r="IP36" i="4"/>
  <c r="IP37" i="4" s="1"/>
  <c r="IQ36" i="4"/>
  <c r="IQ37" i="4" s="1"/>
  <c r="IR36" i="4"/>
  <c r="IR37" i="4" s="1"/>
  <c r="IS36" i="4"/>
  <c r="IV12" i="10" l="1"/>
  <c r="IV16" i="9" l="1"/>
  <c r="IV12" i="9"/>
  <c r="IV16" i="4" l="1"/>
  <c r="IV12" i="4"/>
  <c r="IU16" i="4" l="1"/>
  <c r="IU12" i="4"/>
  <c r="IT16" i="4"/>
  <c r="IT12" i="4"/>
  <c r="IU16" i="9" l="1"/>
  <c r="IU12" i="9"/>
  <c r="IT16" i="9" l="1"/>
  <c r="IT12" i="9"/>
  <c r="IV16" i="10" l="1"/>
  <c r="IV16" i="8"/>
  <c r="IV12" i="8"/>
  <c r="IU12" i="10" l="1"/>
  <c r="IU16" i="10"/>
  <c r="IU16" i="8"/>
  <c r="IU12" i="8"/>
  <c r="GH16" i="10" l="1"/>
  <c r="GI16" i="10"/>
  <c r="GJ16" i="10"/>
  <c r="GK16" i="10"/>
  <c r="GL16" i="10"/>
  <c r="GM16" i="10"/>
  <c r="GN16" i="10"/>
  <c r="GO16" i="10"/>
  <c r="GP16" i="10"/>
  <c r="GQ16" i="10"/>
  <c r="GR16" i="10"/>
  <c r="GS16" i="10"/>
  <c r="GT16" i="10"/>
  <c r="GU16" i="10"/>
  <c r="GV16" i="10"/>
  <c r="GW16" i="10"/>
  <c r="GX16" i="10"/>
  <c r="GY16" i="10"/>
  <c r="GZ16" i="10"/>
  <c r="HA16" i="10"/>
  <c r="HB16" i="10"/>
  <c r="HC16" i="10"/>
  <c r="HD16" i="10"/>
  <c r="HE16" i="10"/>
  <c r="HF16" i="10"/>
  <c r="HG16" i="10"/>
  <c r="HH16" i="10"/>
  <c r="HI16" i="10"/>
  <c r="HJ16" i="10"/>
  <c r="HK16" i="10"/>
  <c r="HL16" i="10"/>
  <c r="HN16" i="10"/>
  <c r="HO16" i="10"/>
  <c r="HP16" i="10"/>
  <c r="HQ16" i="10"/>
  <c r="HR16" i="10"/>
  <c r="HS16" i="10"/>
  <c r="HT16" i="10"/>
  <c r="HU16" i="10"/>
  <c r="HV16" i="10"/>
  <c r="HW16" i="10"/>
  <c r="HX16" i="10"/>
  <c r="HY16" i="10"/>
  <c r="HZ16" i="10"/>
  <c r="IA16" i="10"/>
  <c r="IB16" i="10"/>
  <c r="IC16" i="10"/>
  <c r="ID16" i="10"/>
  <c r="IE16" i="10"/>
  <c r="IF16" i="10"/>
  <c r="IG16" i="10"/>
  <c r="IH16" i="10"/>
  <c r="II16" i="10"/>
  <c r="IJ16" i="10"/>
  <c r="IK16" i="10"/>
  <c r="IL16" i="10"/>
  <c r="IM16" i="10"/>
  <c r="IN16" i="10"/>
  <c r="IO16" i="10"/>
  <c r="IP16" i="10"/>
  <c r="IQ16" i="10"/>
  <c r="IR16" i="10"/>
  <c r="IT16" i="10"/>
  <c r="IT12" i="8"/>
  <c r="IT16" i="8"/>
  <c r="IT12" i="10"/>
  <c r="IT54" i="9" l="1"/>
  <c r="IU54" i="9"/>
  <c r="IV54" i="9"/>
  <c r="IV34" i="9"/>
  <c r="IV49" i="9" s="1"/>
  <c r="IV43" i="9" l="1"/>
  <c r="IV51" i="9" s="1"/>
  <c r="IU34" i="9"/>
  <c r="IU43" i="9" l="1"/>
  <c r="IU51" i="9" s="1"/>
  <c r="IU49" i="9"/>
  <c r="IV55" i="4" l="1"/>
  <c r="IV51" i="4"/>
  <c r="IV50" i="4"/>
  <c r="IV52" i="4"/>
  <c r="IT55" i="4" l="1"/>
  <c r="IU55" i="4"/>
  <c r="IT51" i="4"/>
  <c r="IU51" i="4"/>
  <c r="IT50" i="4"/>
  <c r="IU50" i="4"/>
  <c r="IU44" i="4"/>
  <c r="IU52" i="4" s="1"/>
  <c r="IV53" i="8" l="1"/>
  <c r="IV53" i="10"/>
  <c r="IV34" i="10"/>
  <c r="IV48" i="10" s="1"/>
  <c r="IV50" i="10" l="1"/>
  <c r="IU53" i="10"/>
  <c r="IU34" i="10"/>
  <c r="IU48" i="10" s="1"/>
  <c r="IT53" i="10"/>
  <c r="IU42" i="10" l="1"/>
  <c r="IU50" i="10" s="1"/>
  <c r="IV34" i="8"/>
  <c r="IV48" i="8" s="1"/>
  <c r="IV50" i="8" l="1"/>
  <c r="IT53" i="8"/>
  <c r="IU53" i="8"/>
  <c r="IU34" i="8"/>
  <c r="IU48" i="8" s="1"/>
  <c r="IU42" i="8" l="1"/>
  <c r="IU50" i="8" s="1"/>
  <c r="IT34" i="10"/>
  <c r="IT42" i="10" l="1"/>
  <c r="IT50" i="10" s="1"/>
  <c r="IT48" i="10"/>
  <c r="IT34" i="8"/>
  <c r="IT42" i="8" l="1"/>
  <c r="IT50" i="8" s="1"/>
  <c r="IT48" i="8"/>
  <c r="IT44" i="4" l="1"/>
  <c r="IT52" i="4" s="1"/>
  <c r="IT34" i="9"/>
  <c r="IT43" i="9" l="1"/>
  <c r="IT51" i="9" s="1"/>
  <c r="IT49" i="9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AH39" i="11"/>
  <c r="BK39" i="11"/>
  <c r="CQ39" i="11"/>
  <c r="DV39" i="11"/>
  <c r="FB39" i="11"/>
  <c r="GG39" i="11"/>
  <c r="HM39" i="11"/>
  <c r="IS39" i="11"/>
  <c r="AH40" i="11"/>
  <c r="BK40" i="11"/>
  <c r="CQ40" i="11"/>
  <c r="DV40" i="11"/>
  <c r="FB40" i="11"/>
  <c r="GG40" i="11"/>
  <c r="HM40" i="11"/>
  <c r="IS40" i="11"/>
  <c r="AH41" i="11"/>
  <c r="BK41" i="11"/>
  <c r="CQ41" i="11"/>
  <c r="DV41" i="11"/>
  <c r="FB41" i="11"/>
  <c r="GG41" i="11"/>
  <c r="HM41" i="11"/>
  <c r="IS41" i="11"/>
  <c r="GG82" i="11" l="1"/>
  <c r="GH82" i="11"/>
  <c r="GI82" i="11"/>
  <c r="GJ82" i="11"/>
  <c r="GK82" i="11"/>
  <c r="GL82" i="11"/>
  <c r="GM82" i="11"/>
  <c r="GN82" i="11"/>
  <c r="GO82" i="11"/>
  <c r="GP82" i="11"/>
  <c r="GQ82" i="11"/>
  <c r="GR82" i="11"/>
  <c r="GS82" i="11"/>
  <c r="GT82" i="11"/>
  <c r="GU82" i="11"/>
  <c r="GV82" i="11"/>
  <c r="GW82" i="11"/>
  <c r="GX82" i="11"/>
  <c r="GY82" i="11"/>
  <c r="GZ82" i="11"/>
  <c r="HA82" i="11"/>
  <c r="HB82" i="11"/>
  <c r="HC82" i="11"/>
  <c r="HD82" i="11"/>
  <c r="HE82" i="11"/>
  <c r="HF82" i="11"/>
  <c r="HG82" i="11"/>
  <c r="HH82" i="11"/>
  <c r="HI82" i="11"/>
  <c r="HJ82" i="11"/>
  <c r="HK82" i="11"/>
  <c r="HL82" i="11"/>
  <c r="HM82" i="11"/>
  <c r="HN82" i="11"/>
  <c r="HO82" i="11"/>
  <c r="HP82" i="11"/>
  <c r="HQ82" i="11"/>
  <c r="HR82" i="11"/>
  <c r="HS82" i="11"/>
  <c r="HT82" i="11"/>
  <c r="HU82" i="11"/>
  <c r="HV82" i="11"/>
  <c r="HW82" i="11"/>
  <c r="HX82" i="11"/>
  <c r="HY82" i="11"/>
  <c r="HZ82" i="11"/>
  <c r="IA82" i="11"/>
  <c r="IB82" i="11"/>
  <c r="IC82" i="11"/>
  <c r="ID82" i="11"/>
  <c r="IE82" i="11"/>
  <c r="IF82" i="11"/>
  <c r="IG82" i="11"/>
  <c r="IH82" i="11"/>
  <c r="II82" i="11"/>
  <c r="IJ82" i="11"/>
  <c r="IK82" i="11"/>
  <c r="IL82" i="11"/>
  <c r="IM82" i="11"/>
  <c r="IN82" i="11"/>
  <c r="IO82" i="11"/>
  <c r="IP82" i="11"/>
  <c r="IQ82" i="11"/>
  <c r="IR82" i="11"/>
  <c r="IS82" i="11"/>
  <c r="GH81" i="11"/>
  <c r="GI81" i="11"/>
  <c r="GJ81" i="11"/>
  <c r="GK81" i="11"/>
  <c r="GL81" i="11"/>
  <c r="GM81" i="11"/>
  <c r="GN81" i="11"/>
  <c r="GO81" i="11"/>
  <c r="GP81" i="11"/>
  <c r="GQ81" i="11"/>
  <c r="GR81" i="11"/>
  <c r="GS81" i="11"/>
  <c r="GT81" i="11"/>
  <c r="GU81" i="11"/>
  <c r="GV81" i="11"/>
  <c r="GW81" i="11"/>
  <c r="GX81" i="11"/>
  <c r="GY81" i="11"/>
  <c r="GZ81" i="11"/>
  <c r="HA81" i="11"/>
  <c r="HB81" i="11"/>
  <c r="HC81" i="11"/>
  <c r="HD81" i="11"/>
  <c r="HE81" i="11"/>
  <c r="HF81" i="11"/>
  <c r="HG81" i="11"/>
  <c r="HH81" i="11"/>
  <c r="HI81" i="11"/>
  <c r="HJ81" i="11"/>
  <c r="HK81" i="11"/>
  <c r="HL81" i="11"/>
  <c r="HM81" i="11"/>
  <c r="HN81" i="11"/>
  <c r="HO81" i="11"/>
  <c r="HP81" i="11"/>
  <c r="HQ81" i="11"/>
  <c r="HR81" i="11"/>
  <c r="HS81" i="11"/>
  <c r="HT81" i="11"/>
  <c r="HU81" i="11"/>
  <c r="HV81" i="11"/>
  <c r="HW81" i="11"/>
  <c r="HX81" i="11"/>
  <c r="HY81" i="11"/>
  <c r="HZ81" i="11"/>
  <c r="IA81" i="11"/>
  <c r="IB81" i="11"/>
  <c r="IC81" i="11"/>
  <c r="ID81" i="11"/>
  <c r="IE81" i="11"/>
  <c r="IF81" i="11"/>
  <c r="IG81" i="11"/>
  <c r="IH81" i="11"/>
  <c r="II81" i="11"/>
  <c r="IJ81" i="11"/>
  <c r="IK81" i="11"/>
  <c r="IL81" i="11"/>
  <c r="IM81" i="11"/>
  <c r="IN81" i="11"/>
  <c r="IO81" i="11"/>
  <c r="IP81" i="11"/>
  <c r="IQ81" i="11"/>
  <c r="IR81" i="11"/>
  <c r="IS81" i="11"/>
  <c r="GG81" i="11"/>
  <c r="IX81" i="11" l="1"/>
  <c r="IX82" i="11"/>
  <c r="IX73" i="10" l="1"/>
  <c r="IX72" i="10"/>
  <c r="IX71" i="10"/>
  <c r="IX74" i="10"/>
  <c r="IX63" i="10"/>
  <c r="IX62" i="10"/>
  <c r="IX61" i="10"/>
  <c r="IX64" i="10"/>
  <c r="IX53" i="10"/>
  <c r="IX73" i="8"/>
  <c r="IX72" i="8"/>
  <c r="IX71" i="8"/>
  <c r="IX74" i="8"/>
  <c r="IX70" i="8"/>
  <c r="IX63" i="8"/>
  <c r="IX62" i="8"/>
  <c r="IX61" i="8"/>
  <c r="IX64" i="8"/>
  <c r="IX60" i="8"/>
  <c r="IX61" i="9"/>
  <c r="IX62" i="9"/>
  <c r="IX63" i="9"/>
  <c r="IX64" i="9"/>
  <c r="IX57" i="9"/>
  <c r="IX56" i="9"/>
  <c r="IX5" i="11"/>
  <c r="IX73" i="4"/>
  <c r="IX74" i="4"/>
  <c r="IX75" i="4"/>
  <c r="IX77" i="4" s="1"/>
  <c r="IX76" i="4"/>
  <c r="IX63" i="4"/>
  <c r="IX64" i="4"/>
  <c r="IX69" i="4" s="1"/>
  <c r="IX70" i="4" s="1"/>
  <c r="J12" i="20" s="1"/>
  <c r="J24" i="21" s="1"/>
  <c r="IX66" i="4"/>
  <c r="IX65" i="4"/>
  <c r="HN57" i="10"/>
  <c r="HO57" i="10"/>
  <c r="HP57" i="10"/>
  <c r="HQ57" i="10"/>
  <c r="HR57" i="10"/>
  <c r="HS57" i="10"/>
  <c r="HT57" i="10"/>
  <c r="HU57" i="10"/>
  <c r="HV57" i="10"/>
  <c r="HW57" i="10"/>
  <c r="HX57" i="10"/>
  <c r="HY57" i="10"/>
  <c r="HZ57" i="10"/>
  <c r="IA57" i="10"/>
  <c r="IB57" i="10"/>
  <c r="IC57" i="10"/>
  <c r="ID57" i="10"/>
  <c r="IE57" i="10"/>
  <c r="IF57" i="10"/>
  <c r="IG57" i="10"/>
  <c r="IH57" i="10"/>
  <c r="II57" i="10"/>
  <c r="IJ57" i="10"/>
  <c r="IK57" i="10"/>
  <c r="IL57" i="10"/>
  <c r="IM57" i="10"/>
  <c r="IN57" i="10"/>
  <c r="IO57" i="10"/>
  <c r="IP57" i="10"/>
  <c r="IQ57" i="10"/>
  <c r="IR57" i="10"/>
  <c r="IS73" i="11"/>
  <c r="IS72" i="11"/>
  <c r="IS71" i="11"/>
  <c r="IS74" i="11"/>
  <c r="IS64" i="11"/>
  <c r="IS63" i="11"/>
  <c r="IS62" i="11"/>
  <c r="IS61" i="11"/>
  <c r="IS37" i="11"/>
  <c r="IS36" i="11"/>
  <c r="IS33" i="11"/>
  <c r="IS32" i="11"/>
  <c r="IS56" i="11"/>
  <c r="IX56" i="11" s="1"/>
  <c r="IS55" i="11"/>
  <c r="IX55" i="11" s="1"/>
  <c r="IS45" i="11"/>
  <c r="IS44" i="11"/>
  <c r="IX44" i="11" s="1"/>
  <c r="HN48" i="10"/>
  <c r="HO48" i="10"/>
  <c r="HP48" i="10"/>
  <c r="HQ48" i="10"/>
  <c r="HR48" i="10"/>
  <c r="HS48" i="10"/>
  <c r="HT48" i="10"/>
  <c r="HU48" i="10"/>
  <c r="HV48" i="10"/>
  <c r="HW48" i="10"/>
  <c r="HX48" i="10"/>
  <c r="HY48" i="10"/>
  <c r="HZ48" i="10"/>
  <c r="IA48" i="10"/>
  <c r="IB48" i="10"/>
  <c r="IC48" i="10"/>
  <c r="ID48" i="10"/>
  <c r="IE48" i="10"/>
  <c r="IF48" i="10"/>
  <c r="IG48" i="10"/>
  <c r="IH48" i="10"/>
  <c r="II48" i="10"/>
  <c r="IJ48" i="10"/>
  <c r="IK48" i="10"/>
  <c r="IL48" i="10"/>
  <c r="IM48" i="10"/>
  <c r="IN48" i="10"/>
  <c r="IO48" i="10"/>
  <c r="IP48" i="10"/>
  <c r="IQ48" i="10"/>
  <c r="IR48" i="10"/>
  <c r="HN49" i="10"/>
  <c r="HO49" i="10"/>
  <c r="HP49" i="10"/>
  <c r="HQ49" i="10"/>
  <c r="HR49" i="10"/>
  <c r="HS49" i="10"/>
  <c r="HT49" i="10"/>
  <c r="HU49" i="10"/>
  <c r="HV49" i="10"/>
  <c r="HW49" i="10"/>
  <c r="HX49" i="10"/>
  <c r="HY49" i="10"/>
  <c r="HZ49" i="10"/>
  <c r="IA49" i="10"/>
  <c r="IB49" i="10"/>
  <c r="IC49" i="10"/>
  <c r="ID49" i="10"/>
  <c r="IE49" i="10"/>
  <c r="IF49" i="10"/>
  <c r="IG49" i="10"/>
  <c r="IH49" i="10"/>
  <c r="II49" i="10"/>
  <c r="IJ49" i="10"/>
  <c r="IK49" i="10"/>
  <c r="IL49" i="10"/>
  <c r="IM49" i="10"/>
  <c r="IN49" i="10"/>
  <c r="IO49" i="10"/>
  <c r="IP49" i="10"/>
  <c r="IQ49" i="10"/>
  <c r="IR49" i="10"/>
  <c r="HN50" i="10"/>
  <c r="HO50" i="10"/>
  <c r="HP50" i="10"/>
  <c r="HQ50" i="10"/>
  <c r="HR50" i="10"/>
  <c r="HS50" i="10"/>
  <c r="HT50" i="10"/>
  <c r="HU50" i="10"/>
  <c r="HV50" i="10"/>
  <c r="HW50" i="10"/>
  <c r="HX50" i="10"/>
  <c r="HY50" i="10"/>
  <c r="HZ50" i="10"/>
  <c r="IA50" i="10"/>
  <c r="IB50" i="10"/>
  <c r="IC50" i="10"/>
  <c r="ID50" i="10"/>
  <c r="IE50" i="10"/>
  <c r="IF50" i="10"/>
  <c r="IG50" i="10"/>
  <c r="IH50" i="10"/>
  <c r="II50" i="10"/>
  <c r="IJ50" i="10"/>
  <c r="IK50" i="10"/>
  <c r="IL50" i="10"/>
  <c r="IM50" i="10"/>
  <c r="IN50" i="10"/>
  <c r="IO50" i="10"/>
  <c r="IP50" i="10"/>
  <c r="IQ50" i="10"/>
  <c r="IR50" i="10"/>
  <c r="HN51" i="10"/>
  <c r="HO51" i="10"/>
  <c r="HP51" i="10"/>
  <c r="HQ51" i="10"/>
  <c r="HR51" i="10"/>
  <c r="HS51" i="10"/>
  <c r="HT51" i="10"/>
  <c r="HU51" i="10"/>
  <c r="HV51" i="10"/>
  <c r="HW51" i="10"/>
  <c r="HX51" i="10"/>
  <c r="HY51" i="10"/>
  <c r="HZ51" i="10"/>
  <c r="IA51" i="10"/>
  <c r="IB51" i="10"/>
  <c r="IC51" i="10"/>
  <c r="ID51" i="10"/>
  <c r="IE51" i="10"/>
  <c r="IF51" i="10"/>
  <c r="IG51" i="10"/>
  <c r="IH51" i="10"/>
  <c r="II51" i="10"/>
  <c r="IJ51" i="10"/>
  <c r="IK51" i="10"/>
  <c r="IL51" i="10"/>
  <c r="IM51" i="10"/>
  <c r="IN51" i="10"/>
  <c r="IO51" i="10"/>
  <c r="IP51" i="10"/>
  <c r="IQ51" i="10"/>
  <c r="IR51" i="10"/>
  <c r="HN52" i="10"/>
  <c r="HN53" i="10" s="1"/>
  <c r="HO52" i="10"/>
  <c r="HP52" i="10"/>
  <c r="HQ52" i="10"/>
  <c r="HR52" i="10"/>
  <c r="HR53" i="10" s="1"/>
  <c r="HS52" i="10"/>
  <c r="HT52" i="10"/>
  <c r="HU52" i="10"/>
  <c r="HV52" i="10"/>
  <c r="HV53" i="10" s="1"/>
  <c r="HW52" i="10"/>
  <c r="HX52" i="10"/>
  <c r="HY52" i="10"/>
  <c r="HZ52" i="10"/>
  <c r="HZ53" i="10" s="1"/>
  <c r="IA52" i="10"/>
  <c r="IB52" i="10"/>
  <c r="IC52" i="10"/>
  <c r="ID52" i="10"/>
  <c r="ID53" i="10" s="1"/>
  <c r="IE52" i="10"/>
  <c r="IF52" i="10"/>
  <c r="IG52" i="10"/>
  <c r="IH52" i="10"/>
  <c r="IH53" i="10" s="1"/>
  <c r="II52" i="10"/>
  <c r="IJ52" i="10"/>
  <c r="IK52" i="10"/>
  <c r="IL52" i="10"/>
  <c r="IL53" i="10" s="1"/>
  <c r="IM52" i="10"/>
  <c r="IN52" i="10"/>
  <c r="IO52" i="10"/>
  <c r="IP52" i="10"/>
  <c r="IP53" i="10" s="1"/>
  <c r="IQ52" i="10"/>
  <c r="IR52" i="10"/>
  <c r="HO53" i="10"/>
  <c r="HP53" i="10"/>
  <c r="HQ53" i="10"/>
  <c r="HS53" i="10"/>
  <c r="HT53" i="10"/>
  <c r="HU53" i="10"/>
  <c r="HW53" i="10"/>
  <c r="HX53" i="10"/>
  <c r="HY53" i="10"/>
  <c r="IA53" i="10"/>
  <c r="IB53" i="10"/>
  <c r="IC53" i="10"/>
  <c r="IE53" i="10"/>
  <c r="IF53" i="10"/>
  <c r="IG53" i="10"/>
  <c r="II53" i="10"/>
  <c r="IJ53" i="10"/>
  <c r="IK53" i="10"/>
  <c r="IM53" i="10"/>
  <c r="IN53" i="10"/>
  <c r="IO53" i="10"/>
  <c r="IQ53" i="10"/>
  <c r="IR53" i="10"/>
  <c r="IS53" i="10"/>
  <c r="IS34" i="10"/>
  <c r="IS35" i="10" s="1"/>
  <c r="IS53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IJ57" i="8"/>
  <c r="IK57" i="8"/>
  <c r="IL57" i="8"/>
  <c r="IM57" i="8"/>
  <c r="IN57" i="8"/>
  <c r="IO57" i="8"/>
  <c r="IP57" i="8"/>
  <c r="IQ57" i="8"/>
  <c r="IR57" i="8"/>
  <c r="IS34" i="8"/>
  <c r="IS42" i="8" s="1"/>
  <c r="HN75" i="8"/>
  <c r="HO75" i="8"/>
  <c r="HP75" i="8"/>
  <c r="HQ75" i="8"/>
  <c r="HR75" i="8"/>
  <c r="HS75" i="8"/>
  <c r="HT75" i="8"/>
  <c r="HU75" i="8"/>
  <c r="HV75" i="8"/>
  <c r="HW75" i="8"/>
  <c r="HX75" i="8"/>
  <c r="HY75" i="8"/>
  <c r="HZ75" i="8"/>
  <c r="IA75" i="8"/>
  <c r="IB75" i="8"/>
  <c r="IC75" i="8"/>
  <c r="ID75" i="8"/>
  <c r="IE75" i="8"/>
  <c r="IF75" i="8"/>
  <c r="IG75" i="8"/>
  <c r="IH75" i="8"/>
  <c r="II75" i="8"/>
  <c r="IJ75" i="8"/>
  <c r="IK75" i="8"/>
  <c r="IL75" i="8"/>
  <c r="IM75" i="8"/>
  <c r="IN75" i="8"/>
  <c r="IO75" i="8"/>
  <c r="IP75" i="8"/>
  <c r="IQ75" i="8"/>
  <c r="IR75" i="8"/>
  <c r="IS75" i="8"/>
  <c r="HN76" i="8"/>
  <c r="HO76" i="8"/>
  <c r="HP76" i="8"/>
  <c r="HQ76" i="8"/>
  <c r="HR76" i="8"/>
  <c r="HS76" i="8"/>
  <c r="HT76" i="8"/>
  <c r="HU76" i="8"/>
  <c r="HV76" i="8"/>
  <c r="HW76" i="8"/>
  <c r="HX76" i="8"/>
  <c r="HY76" i="8"/>
  <c r="HZ76" i="8"/>
  <c r="IA76" i="8"/>
  <c r="IB76" i="8"/>
  <c r="IC76" i="8"/>
  <c r="ID76" i="8"/>
  <c r="IE76" i="8"/>
  <c r="IF76" i="8"/>
  <c r="IG76" i="8"/>
  <c r="IH76" i="8"/>
  <c r="II76" i="8"/>
  <c r="IJ76" i="8"/>
  <c r="IK76" i="8"/>
  <c r="IL76" i="8"/>
  <c r="IM76" i="8"/>
  <c r="IN76" i="8"/>
  <c r="IO76" i="8"/>
  <c r="IP76" i="8"/>
  <c r="IQ76" i="8"/>
  <c r="IR76" i="8"/>
  <c r="IS76" i="8"/>
  <c r="HN77" i="8"/>
  <c r="HO77" i="8"/>
  <c r="HP77" i="8"/>
  <c r="HQ77" i="8"/>
  <c r="HR77" i="8"/>
  <c r="HS77" i="8"/>
  <c r="HT77" i="8"/>
  <c r="HU77" i="8"/>
  <c r="HV77" i="8"/>
  <c r="HW77" i="8"/>
  <c r="HX77" i="8"/>
  <c r="HY77" i="8"/>
  <c r="HZ77" i="8"/>
  <c r="IA77" i="8"/>
  <c r="IB77" i="8"/>
  <c r="IC77" i="8"/>
  <c r="ID77" i="8"/>
  <c r="IE77" i="8"/>
  <c r="IF77" i="8"/>
  <c r="IG77" i="8"/>
  <c r="IH77" i="8"/>
  <c r="II77" i="8"/>
  <c r="IJ77" i="8"/>
  <c r="IK77" i="8"/>
  <c r="IL77" i="8"/>
  <c r="IM77" i="8"/>
  <c r="IN77" i="8"/>
  <c r="IO77" i="8"/>
  <c r="IP77" i="8"/>
  <c r="IQ77" i="8"/>
  <c r="IR77" i="8"/>
  <c r="IS77" i="8"/>
  <c r="HN78" i="8"/>
  <c r="HO78" i="8"/>
  <c r="HP78" i="8"/>
  <c r="HQ78" i="8"/>
  <c r="HR78" i="8"/>
  <c r="HS78" i="8"/>
  <c r="HT78" i="8"/>
  <c r="HU78" i="8"/>
  <c r="HV78" i="8"/>
  <c r="HW78" i="8"/>
  <c r="HX78" i="8"/>
  <c r="HY78" i="8"/>
  <c r="HZ78" i="8"/>
  <c r="IA78" i="8"/>
  <c r="IB78" i="8"/>
  <c r="IC78" i="8"/>
  <c r="ID78" i="8"/>
  <c r="IE78" i="8"/>
  <c r="IF78" i="8"/>
  <c r="IG78" i="8"/>
  <c r="IH78" i="8"/>
  <c r="II78" i="8"/>
  <c r="IJ78" i="8"/>
  <c r="IK78" i="8"/>
  <c r="IL78" i="8"/>
  <c r="IM78" i="8"/>
  <c r="IN78" i="8"/>
  <c r="IO78" i="8"/>
  <c r="IP78" i="8"/>
  <c r="IQ78" i="8"/>
  <c r="IR78" i="8"/>
  <c r="IS78" i="8"/>
  <c r="HN65" i="8"/>
  <c r="HO65" i="8"/>
  <c r="HP65" i="8"/>
  <c r="HQ65" i="8"/>
  <c r="HR65" i="8"/>
  <c r="HS65" i="8"/>
  <c r="HT65" i="8"/>
  <c r="HU65" i="8"/>
  <c r="HV65" i="8"/>
  <c r="HW65" i="8"/>
  <c r="HX65" i="8"/>
  <c r="HY65" i="8"/>
  <c r="HZ65" i="8"/>
  <c r="IA65" i="8"/>
  <c r="IB65" i="8"/>
  <c r="IC65" i="8"/>
  <c r="ID65" i="8"/>
  <c r="IE65" i="8"/>
  <c r="IF65" i="8"/>
  <c r="IG65" i="8"/>
  <c r="IH65" i="8"/>
  <c r="II65" i="8"/>
  <c r="IJ65" i="8"/>
  <c r="IK65" i="8"/>
  <c r="IL65" i="8"/>
  <c r="IM65" i="8"/>
  <c r="IN65" i="8"/>
  <c r="IO65" i="8"/>
  <c r="IP65" i="8"/>
  <c r="IQ65" i="8"/>
  <c r="IR65" i="8"/>
  <c r="IS65" i="8"/>
  <c r="HN66" i="8"/>
  <c r="HO66" i="8"/>
  <c r="HP66" i="8"/>
  <c r="HQ66" i="8"/>
  <c r="HR66" i="8"/>
  <c r="HS66" i="8"/>
  <c r="HT66" i="8"/>
  <c r="HU66" i="8"/>
  <c r="HV66" i="8"/>
  <c r="HW66" i="8"/>
  <c r="HX66" i="8"/>
  <c r="HY66" i="8"/>
  <c r="HZ66" i="8"/>
  <c r="IA66" i="8"/>
  <c r="IB66" i="8"/>
  <c r="IC66" i="8"/>
  <c r="ID66" i="8"/>
  <c r="IE66" i="8"/>
  <c r="IF66" i="8"/>
  <c r="IG66" i="8"/>
  <c r="IH66" i="8"/>
  <c r="II66" i="8"/>
  <c r="IJ66" i="8"/>
  <c r="IK66" i="8"/>
  <c r="IL66" i="8"/>
  <c r="IM66" i="8"/>
  <c r="IN66" i="8"/>
  <c r="IO66" i="8"/>
  <c r="IP66" i="8"/>
  <c r="IQ66" i="8"/>
  <c r="IR66" i="8"/>
  <c r="IS66" i="8"/>
  <c r="HN67" i="8"/>
  <c r="HO67" i="8"/>
  <c r="HP67" i="8"/>
  <c r="HQ67" i="8"/>
  <c r="HR67" i="8"/>
  <c r="HS67" i="8"/>
  <c r="HT67" i="8"/>
  <c r="HU67" i="8"/>
  <c r="HV67" i="8"/>
  <c r="HW67" i="8"/>
  <c r="HX67" i="8"/>
  <c r="HY67" i="8"/>
  <c r="HZ67" i="8"/>
  <c r="IA67" i="8"/>
  <c r="IB67" i="8"/>
  <c r="IC67" i="8"/>
  <c r="ID67" i="8"/>
  <c r="IE67" i="8"/>
  <c r="IF67" i="8"/>
  <c r="IG67" i="8"/>
  <c r="IH67" i="8"/>
  <c r="II67" i="8"/>
  <c r="IJ67" i="8"/>
  <c r="IK67" i="8"/>
  <c r="IL67" i="8"/>
  <c r="IM67" i="8"/>
  <c r="IN67" i="8"/>
  <c r="IO67" i="8"/>
  <c r="IP67" i="8"/>
  <c r="IQ67" i="8"/>
  <c r="IR67" i="8"/>
  <c r="IS67" i="8"/>
  <c r="HN68" i="8"/>
  <c r="HO68" i="8"/>
  <c r="HP68" i="8"/>
  <c r="HQ68" i="8"/>
  <c r="HR68" i="8"/>
  <c r="HS68" i="8"/>
  <c r="HT68" i="8"/>
  <c r="HU68" i="8"/>
  <c r="HV68" i="8"/>
  <c r="HW68" i="8"/>
  <c r="HX68" i="8"/>
  <c r="HY68" i="8"/>
  <c r="HZ68" i="8"/>
  <c r="IA68" i="8"/>
  <c r="IB68" i="8"/>
  <c r="IC68" i="8"/>
  <c r="ID68" i="8"/>
  <c r="IE68" i="8"/>
  <c r="IF68" i="8"/>
  <c r="IG68" i="8"/>
  <c r="IH68" i="8"/>
  <c r="II68" i="8"/>
  <c r="IJ68" i="8"/>
  <c r="IK68" i="8"/>
  <c r="IL68" i="8"/>
  <c r="IM68" i="8"/>
  <c r="IN68" i="8"/>
  <c r="IO68" i="8"/>
  <c r="IP68" i="8"/>
  <c r="IQ68" i="8"/>
  <c r="IR68" i="8"/>
  <c r="IS68" i="8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IK59" i="4"/>
  <c r="IL59" i="4"/>
  <c r="IM59" i="4"/>
  <c r="IN59" i="4"/>
  <c r="IO59" i="4"/>
  <c r="IP59" i="4"/>
  <c r="IQ59" i="4"/>
  <c r="IR59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HN54" i="4"/>
  <c r="HN55" i="4" s="1"/>
  <c r="HO54" i="4"/>
  <c r="HO55" i="4" s="1"/>
  <c r="HP54" i="4"/>
  <c r="HP55" i="4" s="1"/>
  <c r="HQ54" i="4"/>
  <c r="HQ55" i="4" s="1"/>
  <c r="HR54" i="4"/>
  <c r="HS54" i="4"/>
  <c r="HS55" i="4" s="1"/>
  <c r="HT54" i="4"/>
  <c r="HT55" i="4" s="1"/>
  <c r="HU54" i="4"/>
  <c r="HU55" i="4" s="1"/>
  <c r="HV54" i="4"/>
  <c r="HV55" i="4" s="1"/>
  <c r="HW54" i="4"/>
  <c r="HW55" i="4" s="1"/>
  <c r="HX54" i="4"/>
  <c r="HX55" i="4" s="1"/>
  <c r="HY54" i="4"/>
  <c r="HY55" i="4" s="1"/>
  <c r="HZ54" i="4"/>
  <c r="HZ55" i="4" s="1"/>
  <c r="IA54" i="4"/>
  <c r="IA55" i="4" s="1"/>
  <c r="IB54" i="4"/>
  <c r="IB55" i="4" s="1"/>
  <c r="IC54" i="4"/>
  <c r="IC55" i="4" s="1"/>
  <c r="ID54" i="4"/>
  <c r="ID55" i="4" s="1"/>
  <c r="IE54" i="4"/>
  <c r="IE55" i="4" s="1"/>
  <c r="IF54" i="4"/>
  <c r="IF55" i="4" s="1"/>
  <c r="IG54" i="4"/>
  <c r="IG55" i="4" s="1"/>
  <c r="IH54" i="4"/>
  <c r="II54" i="4"/>
  <c r="II55" i="4" s="1"/>
  <c r="IJ54" i="4"/>
  <c r="IJ55" i="4" s="1"/>
  <c r="IK54" i="4"/>
  <c r="IK55" i="4" s="1"/>
  <c r="IL54" i="4"/>
  <c r="IL55" i="4" s="1"/>
  <c r="IM54" i="4"/>
  <c r="IM55" i="4" s="1"/>
  <c r="IN54" i="4"/>
  <c r="IN55" i="4" s="1"/>
  <c r="IO54" i="4"/>
  <c r="IO55" i="4" s="1"/>
  <c r="IP54" i="4"/>
  <c r="IP55" i="4" s="1"/>
  <c r="IQ54" i="4"/>
  <c r="IQ55" i="4" s="1"/>
  <c r="IR54" i="4"/>
  <c r="IR55" i="4" s="1"/>
  <c r="HR55" i="4"/>
  <c r="IH55" i="4"/>
  <c r="IS55" i="4"/>
  <c r="HN58" i="9"/>
  <c r="HO58" i="9"/>
  <c r="HP58" i="9"/>
  <c r="HQ58" i="9"/>
  <c r="HR58" i="9"/>
  <c r="HS58" i="9"/>
  <c r="HT58" i="9"/>
  <c r="HU58" i="9"/>
  <c r="HV58" i="9"/>
  <c r="HW58" i="9"/>
  <c r="HX58" i="9"/>
  <c r="HY58" i="9"/>
  <c r="HZ58" i="9"/>
  <c r="IA58" i="9"/>
  <c r="IB58" i="9"/>
  <c r="IC58" i="9"/>
  <c r="ID58" i="9"/>
  <c r="IE58" i="9"/>
  <c r="IF58" i="9"/>
  <c r="IG58" i="9"/>
  <c r="IH58" i="9"/>
  <c r="II58" i="9"/>
  <c r="IJ58" i="9"/>
  <c r="IK58" i="9"/>
  <c r="IL58" i="9"/>
  <c r="IM58" i="9"/>
  <c r="IN58" i="9"/>
  <c r="IO58" i="9"/>
  <c r="IP58" i="9"/>
  <c r="IQ58" i="9"/>
  <c r="IR58" i="9"/>
  <c r="HN49" i="9"/>
  <c r="HO49" i="9"/>
  <c r="HP49" i="9"/>
  <c r="HQ49" i="9"/>
  <c r="HR49" i="9"/>
  <c r="HS49" i="9"/>
  <c r="HT49" i="9"/>
  <c r="HU49" i="9"/>
  <c r="HV49" i="9"/>
  <c r="HW49" i="9"/>
  <c r="HX49" i="9"/>
  <c r="HY49" i="9"/>
  <c r="HZ49" i="9"/>
  <c r="IA49" i="9"/>
  <c r="IB49" i="9"/>
  <c r="IC49" i="9"/>
  <c r="ID49" i="9"/>
  <c r="IE49" i="9"/>
  <c r="IF49" i="9"/>
  <c r="IG49" i="9"/>
  <c r="IH49" i="9"/>
  <c r="II49" i="9"/>
  <c r="IJ49" i="9"/>
  <c r="IK49" i="9"/>
  <c r="IL49" i="9"/>
  <c r="IM49" i="9"/>
  <c r="IN49" i="9"/>
  <c r="IO49" i="9"/>
  <c r="IP49" i="9"/>
  <c r="IQ49" i="9"/>
  <c r="IR49" i="9"/>
  <c r="HN50" i="9"/>
  <c r="HO50" i="9"/>
  <c r="HP50" i="9"/>
  <c r="HQ50" i="9"/>
  <c r="HR50" i="9"/>
  <c r="HS50" i="9"/>
  <c r="HT50" i="9"/>
  <c r="HU50" i="9"/>
  <c r="HV50" i="9"/>
  <c r="HW50" i="9"/>
  <c r="HX50" i="9"/>
  <c r="HY50" i="9"/>
  <c r="HZ50" i="9"/>
  <c r="IA50" i="9"/>
  <c r="IB50" i="9"/>
  <c r="IC50" i="9"/>
  <c r="ID50" i="9"/>
  <c r="IE50" i="9"/>
  <c r="IF50" i="9"/>
  <c r="IG50" i="9"/>
  <c r="IH50" i="9"/>
  <c r="II50" i="9"/>
  <c r="IJ50" i="9"/>
  <c r="IK50" i="9"/>
  <c r="IL50" i="9"/>
  <c r="IM50" i="9"/>
  <c r="IN50" i="9"/>
  <c r="IO50" i="9"/>
  <c r="IP50" i="9"/>
  <c r="IQ50" i="9"/>
  <c r="IR50" i="9"/>
  <c r="HN51" i="9"/>
  <c r="HO51" i="9"/>
  <c r="HP51" i="9"/>
  <c r="HQ51" i="9"/>
  <c r="HR51" i="9"/>
  <c r="HS51" i="9"/>
  <c r="HT51" i="9"/>
  <c r="HU51" i="9"/>
  <c r="HV51" i="9"/>
  <c r="HW51" i="9"/>
  <c r="HX51" i="9"/>
  <c r="HY51" i="9"/>
  <c r="HZ51" i="9"/>
  <c r="IA51" i="9"/>
  <c r="IB51" i="9"/>
  <c r="IC51" i="9"/>
  <c r="ID51" i="9"/>
  <c r="IE51" i="9"/>
  <c r="IF51" i="9"/>
  <c r="IG51" i="9"/>
  <c r="IH51" i="9"/>
  <c r="II51" i="9"/>
  <c r="IJ51" i="9"/>
  <c r="IK51" i="9"/>
  <c r="IL51" i="9"/>
  <c r="IM51" i="9"/>
  <c r="IN51" i="9"/>
  <c r="IO51" i="9"/>
  <c r="IP51" i="9"/>
  <c r="IQ51" i="9"/>
  <c r="IR51" i="9"/>
  <c r="HN52" i="9"/>
  <c r="HO52" i="9"/>
  <c r="HP52" i="9"/>
  <c r="HQ52" i="9"/>
  <c r="HR52" i="9"/>
  <c r="HS52" i="9"/>
  <c r="HT52" i="9"/>
  <c r="HU52" i="9"/>
  <c r="HV52" i="9"/>
  <c r="HW52" i="9"/>
  <c r="HX52" i="9"/>
  <c r="HY52" i="9"/>
  <c r="HZ52" i="9"/>
  <c r="IA52" i="9"/>
  <c r="IB52" i="9"/>
  <c r="IC52" i="9"/>
  <c r="ID52" i="9"/>
  <c r="IE52" i="9"/>
  <c r="IF52" i="9"/>
  <c r="IG52" i="9"/>
  <c r="IH52" i="9"/>
  <c r="II52" i="9"/>
  <c r="IJ52" i="9"/>
  <c r="IK52" i="9"/>
  <c r="IL52" i="9"/>
  <c r="IM52" i="9"/>
  <c r="IN52" i="9"/>
  <c r="IO52" i="9"/>
  <c r="IP52" i="9"/>
  <c r="IQ52" i="9"/>
  <c r="IR52" i="9"/>
  <c r="HN53" i="9"/>
  <c r="HN54" i="9" s="1"/>
  <c r="HO53" i="9"/>
  <c r="HO54" i="9" s="1"/>
  <c r="HP53" i="9"/>
  <c r="HQ53" i="9"/>
  <c r="HR53" i="9"/>
  <c r="HR54" i="9" s="1"/>
  <c r="HS53" i="9"/>
  <c r="HS54" i="9" s="1"/>
  <c r="HT53" i="9"/>
  <c r="HU53" i="9"/>
  <c r="HV53" i="9"/>
  <c r="HW53" i="9"/>
  <c r="HW54" i="9" s="1"/>
  <c r="HX53" i="9"/>
  <c r="HY53" i="9"/>
  <c r="HZ53" i="9"/>
  <c r="HZ54" i="9" s="1"/>
  <c r="IA53" i="9"/>
  <c r="IA54" i="9" s="1"/>
  <c r="IB53" i="9"/>
  <c r="IC53" i="9"/>
  <c r="IC54" i="9" s="1"/>
  <c r="ID53" i="9"/>
  <c r="ID54" i="9" s="1"/>
  <c r="IE53" i="9"/>
  <c r="IE54" i="9" s="1"/>
  <c r="IF53" i="9"/>
  <c r="IG53" i="9"/>
  <c r="IH53" i="9"/>
  <c r="IH54" i="9" s="1"/>
  <c r="II53" i="9"/>
  <c r="II54" i="9" s="1"/>
  <c r="IJ53" i="9"/>
  <c r="IK53" i="9"/>
  <c r="IL53" i="9"/>
  <c r="IL54" i="9" s="1"/>
  <c r="IM53" i="9"/>
  <c r="IM54" i="9" s="1"/>
  <c r="IN53" i="9"/>
  <c r="IO53" i="9"/>
  <c r="IO54" i="9" s="1"/>
  <c r="IP53" i="9"/>
  <c r="IP54" i="9" s="1"/>
  <c r="IQ53" i="9"/>
  <c r="IQ54" i="9" s="1"/>
  <c r="IR53" i="9"/>
  <c r="HP54" i="9"/>
  <c r="HQ54" i="9"/>
  <c r="HT54" i="9"/>
  <c r="HU54" i="9"/>
  <c r="HV54" i="9"/>
  <c r="HX54" i="9"/>
  <c r="HY54" i="9"/>
  <c r="IB54" i="9"/>
  <c r="IF54" i="9"/>
  <c r="IG54" i="9"/>
  <c r="IJ54" i="9"/>
  <c r="IK54" i="9"/>
  <c r="IN54" i="9"/>
  <c r="IR54" i="9"/>
  <c r="IS54" i="9"/>
  <c r="IS34" i="9"/>
  <c r="IS43" i="9" s="1"/>
  <c r="IS67" i="9"/>
  <c r="IS68" i="9" s="1"/>
  <c r="IS66" i="9"/>
  <c r="IS65" i="9"/>
  <c r="HN75" i="10"/>
  <c r="HO75" i="10"/>
  <c r="HP75" i="10"/>
  <c r="HQ75" i="10"/>
  <c r="HR75" i="10"/>
  <c r="HS75" i="10"/>
  <c r="HT75" i="10"/>
  <c r="HU75" i="10"/>
  <c r="HV75" i="10"/>
  <c r="HW75" i="10"/>
  <c r="HX75" i="10"/>
  <c r="HY75" i="10"/>
  <c r="HZ75" i="10"/>
  <c r="IA75" i="10"/>
  <c r="IB75" i="10"/>
  <c r="IC75" i="10"/>
  <c r="ID75" i="10"/>
  <c r="IE75" i="10"/>
  <c r="IF75" i="10"/>
  <c r="IG75" i="10"/>
  <c r="IH75" i="10"/>
  <c r="II75" i="10"/>
  <c r="IJ75" i="10"/>
  <c r="IK75" i="10"/>
  <c r="IL75" i="10"/>
  <c r="IM75" i="10"/>
  <c r="IN75" i="10"/>
  <c r="IO75" i="10"/>
  <c r="IP75" i="10"/>
  <c r="IQ75" i="10"/>
  <c r="IR75" i="10"/>
  <c r="IS75" i="10"/>
  <c r="HN76" i="10"/>
  <c r="HO76" i="10"/>
  <c r="HP76" i="10"/>
  <c r="HQ76" i="10"/>
  <c r="HR76" i="10"/>
  <c r="HS76" i="10"/>
  <c r="HT76" i="10"/>
  <c r="HU76" i="10"/>
  <c r="HV76" i="10"/>
  <c r="HW76" i="10"/>
  <c r="HX76" i="10"/>
  <c r="HY76" i="10"/>
  <c r="HZ76" i="10"/>
  <c r="IA76" i="10"/>
  <c r="IB76" i="10"/>
  <c r="IC76" i="10"/>
  <c r="ID76" i="10"/>
  <c r="IE76" i="10"/>
  <c r="IF76" i="10"/>
  <c r="IG76" i="10"/>
  <c r="IH76" i="10"/>
  <c r="II76" i="10"/>
  <c r="IJ76" i="10"/>
  <c r="IK76" i="10"/>
  <c r="IL76" i="10"/>
  <c r="IM76" i="10"/>
  <c r="IN76" i="10"/>
  <c r="IO76" i="10"/>
  <c r="IP76" i="10"/>
  <c r="IQ76" i="10"/>
  <c r="IR76" i="10"/>
  <c r="IS76" i="10"/>
  <c r="HN77" i="10"/>
  <c r="HN78" i="10" s="1"/>
  <c r="HO77" i="10"/>
  <c r="HO78" i="10" s="1"/>
  <c r="HP77" i="10"/>
  <c r="HP78" i="10" s="1"/>
  <c r="HQ77" i="10"/>
  <c r="HQ78" i="10" s="1"/>
  <c r="HR77" i="10"/>
  <c r="HS77" i="10"/>
  <c r="HS78" i="10" s="1"/>
  <c r="HT77" i="10"/>
  <c r="HU77" i="10"/>
  <c r="HU78" i="10" s="1"/>
  <c r="HV77" i="10"/>
  <c r="HW77" i="10"/>
  <c r="HW78" i="10" s="1"/>
  <c r="HX77" i="10"/>
  <c r="HY77" i="10"/>
  <c r="HY78" i="10" s="1"/>
  <c r="HZ77" i="10"/>
  <c r="IA77" i="10"/>
  <c r="IA78" i="10" s="1"/>
  <c r="IB77" i="10"/>
  <c r="IC77" i="10"/>
  <c r="IC78" i="10" s="1"/>
  <c r="ID77" i="10"/>
  <c r="ID78" i="10" s="1"/>
  <c r="IE77" i="10"/>
  <c r="IE78" i="10" s="1"/>
  <c r="IF77" i="10"/>
  <c r="IG77" i="10"/>
  <c r="IG78" i="10" s="1"/>
  <c r="IH77" i="10"/>
  <c r="II77" i="10"/>
  <c r="II78" i="10" s="1"/>
  <c r="IJ77" i="10"/>
  <c r="IK77" i="10"/>
  <c r="IK78" i="10" s="1"/>
  <c r="IL77" i="10"/>
  <c r="IL78" i="10" s="1"/>
  <c r="IM77" i="10"/>
  <c r="IM78" i="10" s="1"/>
  <c r="IN77" i="10"/>
  <c r="IO77" i="10"/>
  <c r="IO78" i="10" s="1"/>
  <c r="IP77" i="10"/>
  <c r="IQ77" i="10"/>
  <c r="IQ78" i="10" s="1"/>
  <c r="IR77" i="10"/>
  <c r="IS77" i="10"/>
  <c r="IS78" i="10" s="1"/>
  <c r="HR78" i="10"/>
  <c r="HT78" i="10"/>
  <c r="HV78" i="10"/>
  <c r="HX78" i="10"/>
  <c r="HZ78" i="10"/>
  <c r="IB78" i="10"/>
  <c r="IF78" i="10"/>
  <c r="IH78" i="10"/>
  <c r="IJ78" i="10"/>
  <c r="IN78" i="10"/>
  <c r="IP78" i="10"/>
  <c r="IR78" i="10"/>
  <c r="HN65" i="10"/>
  <c r="HO65" i="10"/>
  <c r="HP65" i="10"/>
  <c r="HQ65" i="10"/>
  <c r="HR65" i="10"/>
  <c r="HS65" i="10"/>
  <c r="HT65" i="10"/>
  <c r="HU65" i="10"/>
  <c r="HV65" i="10"/>
  <c r="HW65" i="10"/>
  <c r="HX65" i="10"/>
  <c r="HY65" i="10"/>
  <c r="HZ65" i="10"/>
  <c r="IA65" i="10"/>
  <c r="IB65" i="10"/>
  <c r="IC65" i="10"/>
  <c r="ID65" i="10"/>
  <c r="IE65" i="10"/>
  <c r="IF65" i="10"/>
  <c r="IG65" i="10"/>
  <c r="IH65" i="10"/>
  <c r="II65" i="10"/>
  <c r="IJ65" i="10"/>
  <c r="IK65" i="10"/>
  <c r="IL65" i="10"/>
  <c r="IM65" i="10"/>
  <c r="IN65" i="10"/>
  <c r="IO65" i="10"/>
  <c r="IP65" i="10"/>
  <c r="IQ65" i="10"/>
  <c r="IR65" i="10"/>
  <c r="IS65" i="10"/>
  <c r="HN66" i="10"/>
  <c r="HO66" i="10"/>
  <c r="HP66" i="10"/>
  <c r="HQ66" i="10"/>
  <c r="HR66" i="10"/>
  <c r="HS66" i="10"/>
  <c r="HT66" i="10"/>
  <c r="HU66" i="10"/>
  <c r="HV66" i="10"/>
  <c r="HW66" i="10"/>
  <c r="HX66" i="10"/>
  <c r="HY66" i="10"/>
  <c r="HZ66" i="10"/>
  <c r="IA66" i="10"/>
  <c r="IB66" i="10"/>
  <c r="IC66" i="10"/>
  <c r="ID66" i="10"/>
  <c r="IE66" i="10"/>
  <c r="IF66" i="10"/>
  <c r="IG66" i="10"/>
  <c r="IH66" i="10"/>
  <c r="II66" i="10"/>
  <c r="IJ66" i="10"/>
  <c r="IK66" i="10"/>
  <c r="IL66" i="10"/>
  <c r="IM66" i="10"/>
  <c r="IN66" i="10"/>
  <c r="IO66" i="10"/>
  <c r="IP66" i="10"/>
  <c r="IQ66" i="10"/>
  <c r="IR66" i="10"/>
  <c r="IS66" i="10"/>
  <c r="HN67" i="10"/>
  <c r="HO67" i="10"/>
  <c r="HP67" i="10"/>
  <c r="HQ67" i="10"/>
  <c r="HR67" i="10"/>
  <c r="HS67" i="10"/>
  <c r="HT67" i="10"/>
  <c r="HU67" i="10"/>
  <c r="HV67" i="10"/>
  <c r="HW67" i="10"/>
  <c r="HX67" i="10"/>
  <c r="HY67" i="10"/>
  <c r="HZ67" i="10"/>
  <c r="IA67" i="10"/>
  <c r="IB67" i="10"/>
  <c r="IC67" i="10"/>
  <c r="ID67" i="10"/>
  <c r="IE67" i="10"/>
  <c r="IF67" i="10"/>
  <c r="IG67" i="10"/>
  <c r="IH67" i="10"/>
  <c r="II67" i="10"/>
  <c r="IJ67" i="10"/>
  <c r="IK67" i="10"/>
  <c r="IL67" i="10"/>
  <c r="IM67" i="10"/>
  <c r="IN67" i="10"/>
  <c r="IO67" i="10"/>
  <c r="IP67" i="10"/>
  <c r="IQ67" i="10"/>
  <c r="IR67" i="10"/>
  <c r="IS67" i="10"/>
  <c r="HN68" i="10"/>
  <c r="HO68" i="10"/>
  <c r="HP68" i="10"/>
  <c r="HQ68" i="10"/>
  <c r="HR68" i="10"/>
  <c r="HS68" i="10"/>
  <c r="HT68" i="10"/>
  <c r="HU68" i="10"/>
  <c r="HV68" i="10"/>
  <c r="HW68" i="10"/>
  <c r="HX68" i="10"/>
  <c r="HY68" i="10"/>
  <c r="HZ68" i="10"/>
  <c r="IA68" i="10"/>
  <c r="IB68" i="10"/>
  <c r="IC68" i="10"/>
  <c r="ID68" i="10"/>
  <c r="IE68" i="10"/>
  <c r="IF68" i="10"/>
  <c r="IG68" i="10"/>
  <c r="IH68" i="10"/>
  <c r="II68" i="10"/>
  <c r="IJ68" i="10"/>
  <c r="IK68" i="10"/>
  <c r="IL68" i="10"/>
  <c r="IM68" i="10"/>
  <c r="IN68" i="10"/>
  <c r="IO68" i="10"/>
  <c r="IP68" i="10"/>
  <c r="IQ68" i="10"/>
  <c r="IR68" i="10"/>
  <c r="IS68" i="10"/>
  <c r="IS79" i="4"/>
  <c r="IS80" i="4" s="1"/>
  <c r="IS78" i="4"/>
  <c r="IS77" i="4"/>
  <c r="IS69" i="4"/>
  <c r="IS70" i="4" s="1"/>
  <c r="IS68" i="4"/>
  <c r="IS67" i="4"/>
  <c r="IS27" i="9"/>
  <c r="IS25" i="9"/>
  <c r="IS24" i="9"/>
  <c r="IS20" i="9"/>
  <c r="IS19" i="9"/>
  <c r="IS29" i="4"/>
  <c r="IS27" i="4"/>
  <c r="IS26" i="4"/>
  <c r="IS22" i="4"/>
  <c r="IS21" i="4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HN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IS13" i="9"/>
  <c r="IS11" i="9"/>
  <c r="IS10" i="9"/>
  <c r="IS9" i="9"/>
  <c r="IS14" i="9" s="1"/>
  <c r="IS8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HO7" i="9"/>
  <c r="HP7" i="9"/>
  <c r="HN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O28" i="9"/>
  <c r="HO55" i="9" s="1"/>
  <c r="HP28" i="9"/>
  <c r="HP55" i="9" s="1"/>
  <c r="HQ28" i="9"/>
  <c r="HQ55" i="9" s="1"/>
  <c r="HR28" i="9"/>
  <c r="HR55" i="9" s="1"/>
  <c r="HS28" i="9"/>
  <c r="HS55" i="9" s="1"/>
  <c r="HT28" i="9"/>
  <c r="HT55" i="9" s="1"/>
  <c r="HU28" i="9"/>
  <c r="HU55" i="9" s="1"/>
  <c r="HV28" i="9"/>
  <c r="HV55" i="9" s="1"/>
  <c r="HW28" i="9"/>
  <c r="HW55" i="9" s="1"/>
  <c r="HX28" i="9"/>
  <c r="HX55" i="9" s="1"/>
  <c r="HY28" i="9"/>
  <c r="HY55" i="9" s="1"/>
  <c r="HZ28" i="9"/>
  <c r="HZ55" i="9" s="1"/>
  <c r="IA28" i="9"/>
  <c r="IA55" i="9" s="1"/>
  <c r="IB28" i="9"/>
  <c r="IB55" i="9" s="1"/>
  <c r="IC28" i="9"/>
  <c r="IC55" i="9" s="1"/>
  <c r="ID28" i="9"/>
  <c r="ID55" i="9" s="1"/>
  <c r="IE28" i="9"/>
  <c r="IE55" i="9" s="1"/>
  <c r="IF28" i="9"/>
  <c r="IF55" i="9" s="1"/>
  <c r="IG28" i="9"/>
  <c r="IG55" i="9" s="1"/>
  <c r="IH28" i="9"/>
  <c r="IH55" i="9" s="1"/>
  <c r="II28" i="9"/>
  <c r="II55" i="9" s="1"/>
  <c r="IJ28" i="9"/>
  <c r="IJ55" i="9" s="1"/>
  <c r="IK28" i="9"/>
  <c r="IK55" i="9" s="1"/>
  <c r="IL28" i="9"/>
  <c r="IL55" i="9" s="1"/>
  <c r="IM28" i="9"/>
  <c r="IM55" i="9" s="1"/>
  <c r="IN28" i="9"/>
  <c r="IN55" i="9" s="1"/>
  <c r="IO28" i="9"/>
  <c r="IO55" i="9" s="1"/>
  <c r="IP28" i="9"/>
  <c r="IP55" i="9" s="1"/>
  <c r="IQ28" i="9"/>
  <c r="IQ55" i="9" s="1"/>
  <c r="IR28" i="9"/>
  <c r="IR55" i="9" s="1"/>
  <c r="HS26" i="9"/>
  <c r="HS21" i="9" s="1"/>
  <c r="HT26" i="9"/>
  <c r="HT21" i="9" s="1"/>
  <c r="HU26" i="9"/>
  <c r="HU21" i="9" s="1"/>
  <c r="HV26" i="9"/>
  <c r="HV21" i="9" s="1"/>
  <c r="HW26" i="9"/>
  <c r="HW21" i="9" s="1"/>
  <c r="HX26" i="9"/>
  <c r="HX21" i="9" s="1"/>
  <c r="HY26" i="9"/>
  <c r="HY21" i="9" s="1"/>
  <c r="HZ26" i="9"/>
  <c r="HZ21" i="9" s="1"/>
  <c r="IA26" i="9"/>
  <c r="IA21" i="9" s="1"/>
  <c r="IB26" i="9"/>
  <c r="IB21" i="9" s="1"/>
  <c r="IC26" i="9"/>
  <c r="IC21" i="9" s="1"/>
  <c r="ID26" i="9"/>
  <c r="ID21" i="9" s="1"/>
  <c r="IE26" i="9"/>
  <c r="IE21" i="9" s="1"/>
  <c r="IF26" i="9"/>
  <c r="IF21" i="9" s="1"/>
  <c r="IG26" i="9"/>
  <c r="IH26" i="9"/>
  <c r="IH21" i="9" s="1"/>
  <c r="II26" i="9"/>
  <c r="II21" i="9" s="1"/>
  <c r="IJ26" i="9"/>
  <c r="IJ21" i="9" s="1"/>
  <c r="IK26" i="9"/>
  <c r="IL26" i="9"/>
  <c r="IL21" i="9" s="1"/>
  <c r="IM26" i="9"/>
  <c r="IM21" i="9" s="1"/>
  <c r="IN26" i="9"/>
  <c r="IN21" i="9" s="1"/>
  <c r="IO26" i="9"/>
  <c r="IO21" i="9" s="1"/>
  <c r="IP26" i="9"/>
  <c r="IP21" i="9" s="1"/>
  <c r="IQ26" i="9"/>
  <c r="IQ21" i="9" s="1"/>
  <c r="IR26" i="9"/>
  <c r="IR21" i="9" s="1"/>
  <c r="HO26" i="9"/>
  <c r="HO21" i="9" s="1"/>
  <c r="HP26" i="9"/>
  <c r="HP21" i="9" s="1"/>
  <c r="HQ26" i="9"/>
  <c r="HQ21" i="9" s="1"/>
  <c r="HR26" i="9"/>
  <c r="HR21" i="9" s="1"/>
  <c r="IG21" i="9"/>
  <c r="IK21" i="9"/>
  <c r="HN28" i="9"/>
  <c r="HN55" i="9" s="1"/>
  <c r="HN26" i="9"/>
  <c r="HN21" i="9" s="1"/>
  <c r="IS13" i="4"/>
  <c r="IS11" i="4"/>
  <c r="IS10" i="4"/>
  <c r="IS9" i="4"/>
  <c r="IS14" i="4" s="1"/>
  <c r="IS8" i="4"/>
  <c r="IS16" i="4" s="1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HO16" i="4"/>
  <c r="HN16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HN7" i="4"/>
  <c r="HN28" i="4"/>
  <c r="HN23" i="4" s="1"/>
  <c r="HN30" i="4"/>
  <c r="HN56" i="4" s="1"/>
  <c r="HO30" i="4"/>
  <c r="HO56" i="4" s="1"/>
  <c r="HP30" i="4"/>
  <c r="HP56" i="4" s="1"/>
  <c r="HQ30" i="4"/>
  <c r="HQ56" i="4" s="1"/>
  <c r="HR30" i="4"/>
  <c r="HR56" i="4" s="1"/>
  <c r="HS30" i="4"/>
  <c r="HS56" i="4" s="1"/>
  <c r="HT30" i="4"/>
  <c r="HT56" i="4" s="1"/>
  <c r="HU30" i="4"/>
  <c r="HU56" i="4" s="1"/>
  <c r="HV30" i="4"/>
  <c r="HV56" i="4" s="1"/>
  <c r="HW30" i="4"/>
  <c r="HW56" i="4" s="1"/>
  <c r="HX30" i="4"/>
  <c r="HX56" i="4" s="1"/>
  <c r="HY30" i="4"/>
  <c r="HY56" i="4" s="1"/>
  <c r="HZ30" i="4"/>
  <c r="HZ56" i="4" s="1"/>
  <c r="IA30" i="4"/>
  <c r="IA56" i="4" s="1"/>
  <c r="IB30" i="4"/>
  <c r="IB56" i="4" s="1"/>
  <c r="IC30" i="4"/>
  <c r="IC56" i="4" s="1"/>
  <c r="ID30" i="4"/>
  <c r="ID56" i="4" s="1"/>
  <c r="IE30" i="4"/>
  <c r="IE56" i="4" s="1"/>
  <c r="IF30" i="4"/>
  <c r="IF56" i="4" s="1"/>
  <c r="IG30" i="4"/>
  <c r="IG56" i="4" s="1"/>
  <c r="IH30" i="4"/>
  <c r="IH56" i="4" s="1"/>
  <c r="II30" i="4"/>
  <c r="II56" i="4" s="1"/>
  <c r="IJ30" i="4"/>
  <c r="IJ56" i="4" s="1"/>
  <c r="IK30" i="4"/>
  <c r="IK56" i="4" s="1"/>
  <c r="IL30" i="4"/>
  <c r="IL56" i="4" s="1"/>
  <c r="IM30" i="4"/>
  <c r="IM56" i="4" s="1"/>
  <c r="IN30" i="4"/>
  <c r="IN56" i="4" s="1"/>
  <c r="IO30" i="4"/>
  <c r="IO56" i="4" s="1"/>
  <c r="IP30" i="4"/>
  <c r="IP56" i="4" s="1"/>
  <c r="IQ30" i="4"/>
  <c r="IQ56" i="4" s="1"/>
  <c r="IR30" i="4"/>
  <c r="IR56" i="4" s="1"/>
  <c r="HO28" i="4"/>
  <c r="HO23" i="4" s="1"/>
  <c r="HP28" i="4"/>
  <c r="HP23" i="4" s="1"/>
  <c r="HQ28" i="4"/>
  <c r="HQ23" i="4" s="1"/>
  <c r="HR28" i="4"/>
  <c r="HR23" i="4" s="1"/>
  <c r="HS28" i="4"/>
  <c r="HS23" i="4" s="1"/>
  <c r="HT28" i="4"/>
  <c r="HT23" i="4" s="1"/>
  <c r="HU28" i="4"/>
  <c r="HU23" i="4" s="1"/>
  <c r="HV28" i="4"/>
  <c r="HV23" i="4" s="1"/>
  <c r="HW28" i="4"/>
  <c r="HW23" i="4" s="1"/>
  <c r="HX28" i="4"/>
  <c r="HX23" i="4" s="1"/>
  <c r="HY28" i="4"/>
  <c r="HY23" i="4" s="1"/>
  <c r="HZ28" i="4"/>
  <c r="HZ23" i="4" s="1"/>
  <c r="IA28" i="4"/>
  <c r="IA23" i="4" s="1"/>
  <c r="IB28" i="4"/>
  <c r="IB23" i="4" s="1"/>
  <c r="IC28" i="4"/>
  <c r="IC23" i="4" s="1"/>
  <c r="ID28" i="4"/>
  <c r="ID23" i="4" s="1"/>
  <c r="IE28" i="4"/>
  <c r="IE23" i="4" s="1"/>
  <c r="IF28" i="4"/>
  <c r="IF23" i="4" s="1"/>
  <c r="IG28" i="4"/>
  <c r="IG23" i="4" s="1"/>
  <c r="IH28" i="4"/>
  <c r="IH23" i="4" s="1"/>
  <c r="II28" i="4"/>
  <c r="II23" i="4" s="1"/>
  <c r="IJ28" i="4"/>
  <c r="IJ23" i="4" s="1"/>
  <c r="IK28" i="4"/>
  <c r="IK23" i="4" s="1"/>
  <c r="IL28" i="4"/>
  <c r="IL23" i="4" s="1"/>
  <c r="IM28" i="4"/>
  <c r="IM23" i="4" s="1"/>
  <c r="IN28" i="4"/>
  <c r="IN23" i="4" s="1"/>
  <c r="IO28" i="4"/>
  <c r="IO23" i="4" s="1"/>
  <c r="IP28" i="4"/>
  <c r="IP23" i="4" s="1"/>
  <c r="IQ28" i="4"/>
  <c r="IQ23" i="4" s="1"/>
  <c r="IR28" i="4"/>
  <c r="IR23" i="4" s="1"/>
  <c r="IS4" i="11"/>
  <c r="HO19" i="11"/>
  <c r="HP19" i="11"/>
  <c r="HQ19" i="11"/>
  <c r="HR19" i="11"/>
  <c r="HS19" i="11"/>
  <c r="HT19" i="11"/>
  <c r="HU19" i="11"/>
  <c r="HV19" i="11"/>
  <c r="HW19" i="11"/>
  <c r="HX19" i="11"/>
  <c r="HY19" i="11"/>
  <c r="HZ19" i="11"/>
  <c r="IA19" i="11"/>
  <c r="IB19" i="11"/>
  <c r="IC19" i="11"/>
  <c r="ID19" i="11"/>
  <c r="IE19" i="11"/>
  <c r="IF19" i="11"/>
  <c r="IG19" i="11"/>
  <c r="IH19" i="11"/>
  <c r="II19" i="11"/>
  <c r="IJ19" i="11"/>
  <c r="IK19" i="11"/>
  <c r="IL19" i="11"/>
  <c r="IM19" i="11"/>
  <c r="IN19" i="11"/>
  <c r="IO19" i="11"/>
  <c r="IP19" i="11"/>
  <c r="IQ19" i="11"/>
  <c r="IR19" i="11"/>
  <c r="HO20" i="11"/>
  <c r="HP20" i="11"/>
  <c r="HQ20" i="11"/>
  <c r="HR20" i="11"/>
  <c r="HS20" i="11"/>
  <c r="HT20" i="11"/>
  <c r="HU20" i="11"/>
  <c r="HV20" i="11"/>
  <c r="HW20" i="11"/>
  <c r="HX20" i="11"/>
  <c r="HY20" i="11"/>
  <c r="HZ20" i="11"/>
  <c r="IA20" i="11"/>
  <c r="IB20" i="11"/>
  <c r="IC20" i="11"/>
  <c r="ID20" i="11"/>
  <c r="IE20" i="11"/>
  <c r="IF20" i="11"/>
  <c r="IG20" i="11"/>
  <c r="IH20" i="11"/>
  <c r="II20" i="11"/>
  <c r="IJ20" i="11"/>
  <c r="IK20" i="11"/>
  <c r="IL20" i="11"/>
  <c r="IM20" i="11"/>
  <c r="IN20" i="11"/>
  <c r="IO20" i="11"/>
  <c r="IP20" i="11"/>
  <c r="IQ20" i="11"/>
  <c r="IR20" i="11"/>
  <c r="HO24" i="11"/>
  <c r="HP24" i="11"/>
  <c r="HQ24" i="11"/>
  <c r="HR24" i="11"/>
  <c r="HS24" i="11"/>
  <c r="HT24" i="11"/>
  <c r="HU24" i="11"/>
  <c r="HV24" i="11"/>
  <c r="HW24" i="11"/>
  <c r="HX24" i="11"/>
  <c r="HY24" i="11"/>
  <c r="HZ24" i="11"/>
  <c r="IA24" i="11"/>
  <c r="IB24" i="11"/>
  <c r="IC24" i="11"/>
  <c r="ID24" i="11"/>
  <c r="IE24" i="11"/>
  <c r="IF24" i="11"/>
  <c r="IG24" i="11"/>
  <c r="IH24" i="11"/>
  <c r="II24" i="11"/>
  <c r="IJ24" i="11"/>
  <c r="IK24" i="11"/>
  <c r="IL24" i="11"/>
  <c r="IM24" i="11"/>
  <c r="IN24" i="11"/>
  <c r="IO24" i="11"/>
  <c r="IP24" i="11"/>
  <c r="IQ24" i="11"/>
  <c r="IR24" i="11"/>
  <c r="HO25" i="11"/>
  <c r="HP25" i="11"/>
  <c r="HQ25" i="11"/>
  <c r="HR25" i="11"/>
  <c r="HS25" i="11"/>
  <c r="HT25" i="11"/>
  <c r="HU25" i="11"/>
  <c r="HV25" i="11"/>
  <c r="HW25" i="11"/>
  <c r="HX25" i="11"/>
  <c r="HY25" i="11"/>
  <c r="HZ25" i="11"/>
  <c r="IA25" i="11"/>
  <c r="IB25" i="11"/>
  <c r="IC25" i="11"/>
  <c r="ID25" i="11"/>
  <c r="IE25" i="11"/>
  <c r="IF25" i="11"/>
  <c r="IG25" i="11"/>
  <c r="IH25" i="11"/>
  <c r="II25" i="11"/>
  <c r="IJ25" i="11"/>
  <c r="IK25" i="11"/>
  <c r="IL25" i="11"/>
  <c r="IM25" i="11"/>
  <c r="IN25" i="11"/>
  <c r="IO25" i="11"/>
  <c r="IP25" i="11"/>
  <c r="IQ25" i="11"/>
  <c r="IR25" i="11"/>
  <c r="HO27" i="11"/>
  <c r="HP27" i="11"/>
  <c r="HQ27" i="11"/>
  <c r="HQ28" i="11" s="1"/>
  <c r="HR27" i="11"/>
  <c r="HR28" i="11" s="1"/>
  <c r="HS27" i="11"/>
  <c r="HT27" i="11"/>
  <c r="HU27" i="11"/>
  <c r="HU28" i="11" s="1"/>
  <c r="HV27" i="11"/>
  <c r="HV28" i="11" s="1"/>
  <c r="HW27" i="11"/>
  <c r="HX27" i="11"/>
  <c r="HY27" i="11"/>
  <c r="HY28" i="11" s="1"/>
  <c r="HZ27" i="11"/>
  <c r="HZ28" i="11" s="1"/>
  <c r="IA27" i="11"/>
  <c r="IA28" i="11" s="1"/>
  <c r="IB27" i="11"/>
  <c r="IC27" i="11"/>
  <c r="IC28" i="11" s="1"/>
  <c r="ID27" i="11"/>
  <c r="ID28" i="11" s="1"/>
  <c r="IE27" i="11"/>
  <c r="IF27" i="11"/>
  <c r="IG27" i="11"/>
  <c r="IG28" i="11" s="1"/>
  <c r="IH27" i="11"/>
  <c r="IH28" i="11" s="1"/>
  <c r="II27" i="11"/>
  <c r="IJ27" i="11"/>
  <c r="IK27" i="11"/>
  <c r="IK28" i="11" s="1"/>
  <c r="IL27" i="11"/>
  <c r="IL28" i="11" s="1"/>
  <c r="IM27" i="11"/>
  <c r="IN27" i="11"/>
  <c r="IO27" i="11"/>
  <c r="IO28" i="11" s="1"/>
  <c r="IP27" i="11"/>
  <c r="IP28" i="11" s="1"/>
  <c r="IQ27" i="11"/>
  <c r="IQ28" i="11" s="1"/>
  <c r="IR27" i="11"/>
  <c r="HN27" i="11"/>
  <c r="HN25" i="11"/>
  <c r="HN24" i="11"/>
  <c r="HN20" i="11"/>
  <c r="HN19" i="11"/>
  <c r="HO8" i="11"/>
  <c r="HP8" i="11"/>
  <c r="HQ8" i="11"/>
  <c r="HR8" i="11"/>
  <c r="HS8" i="11"/>
  <c r="HT8" i="11"/>
  <c r="HU8" i="11"/>
  <c r="HV8" i="11"/>
  <c r="HW8" i="11"/>
  <c r="HX8" i="11"/>
  <c r="HY8" i="11"/>
  <c r="HZ8" i="11"/>
  <c r="IA8" i="11"/>
  <c r="IB8" i="11"/>
  <c r="IC8" i="11"/>
  <c r="ID8" i="11"/>
  <c r="IE8" i="11"/>
  <c r="IF8" i="11"/>
  <c r="IG8" i="11"/>
  <c r="IH8" i="11"/>
  <c r="II8" i="11"/>
  <c r="IJ8" i="11"/>
  <c r="IK8" i="11"/>
  <c r="IL8" i="11"/>
  <c r="IM8" i="11"/>
  <c r="IN8" i="11"/>
  <c r="IO8" i="11"/>
  <c r="IP8" i="11"/>
  <c r="IQ8" i="11"/>
  <c r="IR8" i="11"/>
  <c r="HO9" i="11"/>
  <c r="HP9" i="11"/>
  <c r="HP14" i="11" s="1"/>
  <c r="HQ9" i="11"/>
  <c r="HR9" i="11"/>
  <c r="HS9" i="11"/>
  <c r="HS14" i="11" s="1"/>
  <c r="HT9" i="11"/>
  <c r="HT14" i="11" s="1"/>
  <c r="HU9" i="11"/>
  <c r="HV9" i="11"/>
  <c r="HW9" i="11"/>
  <c r="HX9" i="11"/>
  <c r="HX14" i="11" s="1"/>
  <c r="HY9" i="11"/>
  <c r="HZ9" i="11"/>
  <c r="HZ14" i="11" s="1"/>
  <c r="IA9" i="11"/>
  <c r="IB9" i="11"/>
  <c r="IB14" i="11" s="1"/>
  <c r="IC9" i="11"/>
  <c r="ID9" i="11"/>
  <c r="IE9" i="11"/>
  <c r="IF9" i="11"/>
  <c r="IG9" i="11"/>
  <c r="IG14" i="11" s="1"/>
  <c r="IH9" i="11"/>
  <c r="II9" i="11"/>
  <c r="IJ9" i="11"/>
  <c r="IK9" i="11"/>
  <c r="IL9" i="11"/>
  <c r="IM9" i="11"/>
  <c r="IN9" i="11"/>
  <c r="IN14" i="11" s="1"/>
  <c r="IO9" i="11"/>
  <c r="IP9" i="11"/>
  <c r="IQ9" i="11"/>
  <c r="IR9" i="11"/>
  <c r="IR14" i="11" s="1"/>
  <c r="HO10" i="11"/>
  <c r="HP10" i="11"/>
  <c r="HQ10" i="11"/>
  <c r="HR10" i="11"/>
  <c r="HS10" i="11"/>
  <c r="HT10" i="11"/>
  <c r="HU10" i="11"/>
  <c r="HV10" i="11"/>
  <c r="HW10" i="11"/>
  <c r="HX10" i="11"/>
  <c r="HY10" i="11"/>
  <c r="HZ10" i="11"/>
  <c r="IA10" i="11"/>
  <c r="IB10" i="11"/>
  <c r="IC10" i="11"/>
  <c r="ID10" i="11"/>
  <c r="IE10" i="11"/>
  <c r="IF10" i="11"/>
  <c r="IG10" i="11"/>
  <c r="IH10" i="11"/>
  <c r="II10" i="11"/>
  <c r="IJ10" i="11"/>
  <c r="IK10" i="11"/>
  <c r="IL10" i="11"/>
  <c r="IM10" i="11"/>
  <c r="IN10" i="11"/>
  <c r="IO10" i="11"/>
  <c r="IP10" i="11"/>
  <c r="IQ10" i="11"/>
  <c r="IR10" i="11"/>
  <c r="HO11" i="11"/>
  <c r="HP11" i="11"/>
  <c r="HQ11" i="11"/>
  <c r="HR11" i="11"/>
  <c r="HS11" i="11"/>
  <c r="HT11" i="11"/>
  <c r="HU11" i="11"/>
  <c r="HV11" i="11"/>
  <c r="HW11" i="11"/>
  <c r="HX11" i="11"/>
  <c r="HY11" i="11"/>
  <c r="HZ11" i="11"/>
  <c r="IA11" i="11"/>
  <c r="IB11" i="11"/>
  <c r="IC11" i="11"/>
  <c r="ID11" i="11"/>
  <c r="IE11" i="11"/>
  <c r="IF11" i="11"/>
  <c r="IG11" i="11"/>
  <c r="IH11" i="11"/>
  <c r="II11" i="11"/>
  <c r="IJ11" i="11"/>
  <c r="IK11" i="11"/>
  <c r="IL11" i="11"/>
  <c r="IM11" i="11"/>
  <c r="IN11" i="11"/>
  <c r="IO11" i="11"/>
  <c r="IP11" i="11"/>
  <c r="IQ11" i="11"/>
  <c r="IR11" i="11"/>
  <c r="IE12" i="11"/>
  <c r="HO13" i="11"/>
  <c r="HP13" i="11"/>
  <c r="HQ13" i="11"/>
  <c r="HR13" i="11"/>
  <c r="HS13" i="11"/>
  <c r="HT13" i="11"/>
  <c r="HU13" i="11"/>
  <c r="HV13" i="11"/>
  <c r="HW13" i="11"/>
  <c r="HX13" i="11"/>
  <c r="HY13" i="11"/>
  <c r="HZ13" i="11"/>
  <c r="IA13" i="11"/>
  <c r="IB13" i="11"/>
  <c r="IC13" i="11"/>
  <c r="ID13" i="11"/>
  <c r="IE13" i="11"/>
  <c r="IF13" i="11"/>
  <c r="IG13" i="11"/>
  <c r="IH13" i="11"/>
  <c r="II13" i="11"/>
  <c r="IJ13" i="11"/>
  <c r="IK13" i="11"/>
  <c r="IL13" i="11"/>
  <c r="IM13" i="11"/>
  <c r="IN13" i="11"/>
  <c r="IO13" i="11"/>
  <c r="IP13" i="11"/>
  <c r="IQ13" i="11"/>
  <c r="IR13" i="11"/>
  <c r="HO14" i="11"/>
  <c r="HV14" i="11"/>
  <c r="IC14" i="11"/>
  <c r="IE14" i="11"/>
  <c r="IF14" i="11"/>
  <c r="IJ14" i="11"/>
  <c r="IQ14" i="11"/>
  <c r="HN13" i="11"/>
  <c r="HN11" i="11"/>
  <c r="HN10" i="11"/>
  <c r="HN9" i="11"/>
  <c r="HN8" i="11"/>
  <c r="IS25" i="10"/>
  <c r="IS27" i="10"/>
  <c r="IS24" i="10"/>
  <c r="IS20" i="10"/>
  <c r="IS19" i="10"/>
  <c r="IS13" i="10"/>
  <c r="IS11" i="10"/>
  <c r="IS10" i="10"/>
  <c r="IS9" i="10"/>
  <c r="IS8" i="10"/>
  <c r="HO12" i="10"/>
  <c r="HP12" i="10"/>
  <c r="HQ12" i="10"/>
  <c r="HR12" i="10"/>
  <c r="HS12" i="10"/>
  <c r="HT12" i="10"/>
  <c r="HU12" i="10"/>
  <c r="HV12" i="10"/>
  <c r="HW12" i="10"/>
  <c r="HX12" i="10"/>
  <c r="HY12" i="10"/>
  <c r="HZ12" i="10"/>
  <c r="IA12" i="10"/>
  <c r="IB12" i="10"/>
  <c r="IC12" i="10"/>
  <c r="ID12" i="10"/>
  <c r="IE12" i="10"/>
  <c r="IF12" i="10"/>
  <c r="IG12" i="10"/>
  <c r="IH12" i="10"/>
  <c r="II12" i="10"/>
  <c r="IJ12" i="10"/>
  <c r="IK12" i="10"/>
  <c r="IL12" i="10"/>
  <c r="IM12" i="10"/>
  <c r="IN12" i="10"/>
  <c r="IO12" i="10"/>
  <c r="IP12" i="10"/>
  <c r="IQ12" i="10"/>
  <c r="IR12" i="10"/>
  <c r="HN12" i="10"/>
  <c r="HO7" i="10"/>
  <c r="HP7" i="10"/>
  <c r="HQ7" i="10"/>
  <c r="HR7" i="10"/>
  <c r="HS7" i="10"/>
  <c r="HT7" i="10"/>
  <c r="HU7" i="10"/>
  <c r="HV7" i="10"/>
  <c r="HW7" i="10"/>
  <c r="HX7" i="10"/>
  <c r="HY7" i="10"/>
  <c r="HZ7" i="10"/>
  <c r="IA7" i="10"/>
  <c r="IB7" i="10"/>
  <c r="IC7" i="10"/>
  <c r="ID7" i="10"/>
  <c r="IE7" i="10"/>
  <c r="IF7" i="10"/>
  <c r="IG7" i="10"/>
  <c r="IH7" i="10"/>
  <c r="II7" i="10"/>
  <c r="IJ7" i="10"/>
  <c r="IK7" i="10"/>
  <c r="IL7" i="10"/>
  <c r="IM7" i="10"/>
  <c r="IN7" i="10"/>
  <c r="IO7" i="10"/>
  <c r="IP7" i="10"/>
  <c r="IQ7" i="10"/>
  <c r="IR7" i="10"/>
  <c r="HN7" i="10"/>
  <c r="IS27" i="8"/>
  <c r="IS26" i="8"/>
  <c r="IS24" i="8"/>
  <c r="IS20" i="8"/>
  <c r="IS19" i="8"/>
  <c r="IS4" i="8"/>
  <c r="IS13" i="8"/>
  <c r="IS11" i="8"/>
  <c r="IS10" i="8"/>
  <c r="IS9" i="8"/>
  <c r="IS8" i="8"/>
  <c r="HN12" i="8"/>
  <c r="HO12" i="8"/>
  <c r="HP12" i="8"/>
  <c r="HQ12" i="8"/>
  <c r="HR12" i="8"/>
  <c r="HS12" i="8"/>
  <c r="HT12" i="8"/>
  <c r="HU12" i="8"/>
  <c r="HV12" i="8"/>
  <c r="HW12" i="8"/>
  <c r="HX12" i="8"/>
  <c r="HY12" i="8"/>
  <c r="HZ12" i="8"/>
  <c r="IA12" i="8"/>
  <c r="IB12" i="8"/>
  <c r="IC12" i="8"/>
  <c r="ID12" i="8"/>
  <c r="IE12" i="8"/>
  <c r="IF12" i="8"/>
  <c r="IG12" i="8"/>
  <c r="IH12" i="8"/>
  <c r="II12" i="8"/>
  <c r="IJ12" i="8"/>
  <c r="IK12" i="8"/>
  <c r="IL12" i="8"/>
  <c r="IM12" i="8"/>
  <c r="IN12" i="8"/>
  <c r="IO12" i="8"/>
  <c r="IP12" i="8"/>
  <c r="IQ12" i="8"/>
  <c r="IR12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IP16" i="8"/>
  <c r="IQ16" i="8"/>
  <c r="IR16" i="8"/>
  <c r="HN16" i="8"/>
  <c r="HO7" i="8"/>
  <c r="HP7" i="8"/>
  <c r="HQ7" i="8"/>
  <c r="HR7" i="8"/>
  <c r="HS7" i="8"/>
  <c r="HT7" i="8"/>
  <c r="HU7" i="8"/>
  <c r="HV7" i="8"/>
  <c r="HW7" i="8"/>
  <c r="HX7" i="8"/>
  <c r="HY7" i="8"/>
  <c r="HZ7" i="8"/>
  <c r="IA7" i="8"/>
  <c r="IB7" i="8"/>
  <c r="IC7" i="8"/>
  <c r="ID7" i="8"/>
  <c r="IE7" i="8"/>
  <c r="IF7" i="8"/>
  <c r="IG7" i="8"/>
  <c r="IH7" i="8"/>
  <c r="II7" i="8"/>
  <c r="IJ7" i="8"/>
  <c r="IK7" i="8"/>
  <c r="IL7" i="8"/>
  <c r="IM7" i="8"/>
  <c r="IN7" i="8"/>
  <c r="IO7" i="8"/>
  <c r="IP7" i="8"/>
  <c r="IQ7" i="8"/>
  <c r="IR7" i="8"/>
  <c r="HN7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HN28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HN28" i="10"/>
  <c r="HN54" i="10" s="1"/>
  <c r="HO28" i="10"/>
  <c r="HO54" i="10" s="1"/>
  <c r="HP28" i="10"/>
  <c r="HP54" i="10" s="1"/>
  <c r="HQ28" i="10"/>
  <c r="HQ54" i="10" s="1"/>
  <c r="HR28" i="10"/>
  <c r="HR54" i="10" s="1"/>
  <c r="HS28" i="10"/>
  <c r="HS54" i="10" s="1"/>
  <c r="HT28" i="10"/>
  <c r="HT54" i="10" s="1"/>
  <c r="HU28" i="10"/>
  <c r="HU54" i="10" s="1"/>
  <c r="HV28" i="10"/>
  <c r="HV54" i="10" s="1"/>
  <c r="HW28" i="10"/>
  <c r="HW54" i="10" s="1"/>
  <c r="HX28" i="10"/>
  <c r="HX54" i="10" s="1"/>
  <c r="HY28" i="10"/>
  <c r="HY54" i="10" s="1"/>
  <c r="HZ28" i="10"/>
  <c r="HZ54" i="10" s="1"/>
  <c r="IA28" i="10"/>
  <c r="IA54" i="10" s="1"/>
  <c r="IB28" i="10"/>
  <c r="IB54" i="10" s="1"/>
  <c r="IC28" i="10"/>
  <c r="IC54" i="10" s="1"/>
  <c r="ID28" i="10"/>
  <c r="ID54" i="10" s="1"/>
  <c r="IE28" i="10"/>
  <c r="IE54" i="10" s="1"/>
  <c r="IF28" i="10"/>
  <c r="IF54" i="10" s="1"/>
  <c r="IG28" i="10"/>
  <c r="IG54" i="10" s="1"/>
  <c r="IH28" i="10"/>
  <c r="IH54" i="10" s="1"/>
  <c r="II28" i="10"/>
  <c r="II54" i="10" s="1"/>
  <c r="IJ28" i="10"/>
  <c r="IJ54" i="10" s="1"/>
  <c r="IK28" i="10"/>
  <c r="IK54" i="10" s="1"/>
  <c r="IL28" i="10"/>
  <c r="IL54" i="10" s="1"/>
  <c r="IM28" i="10"/>
  <c r="IM54" i="10" s="1"/>
  <c r="IN28" i="10"/>
  <c r="IN54" i="10" s="1"/>
  <c r="IO28" i="10"/>
  <c r="IO54" i="10" s="1"/>
  <c r="IP28" i="10"/>
  <c r="IP54" i="10" s="1"/>
  <c r="IQ28" i="10"/>
  <c r="IQ54" i="10" s="1"/>
  <c r="IR28" i="10"/>
  <c r="IR54" i="10" s="1"/>
  <c r="IX19" i="10"/>
  <c r="IX20" i="10"/>
  <c r="IX24" i="10"/>
  <c r="IX25" i="10"/>
  <c r="IX27" i="10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GH24" i="13"/>
  <c r="GH23" i="13"/>
  <c r="GH22" i="13"/>
  <c r="GH20" i="13"/>
  <c r="GH19" i="13"/>
  <c r="GH18" i="13"/>
  <c r="GH12" i="13"/>
  <c r="GH11" i="13"/>
  <c r="GH10" i="13"/>
  <c r="GH9" i="13"/>
  <c r="GH7" i="13"/>
  <c r="GH6" i="13"/>
  <c r="GH47" i="9"/>
  <c r="GI47" i="9"/>
  <c r="GJ47" i="9"/>
  <c r="GK47" i="9"/>
  <c r="GL47" i="9"/>
  <c r="GM47" i="9"/>
  <c r="GN47" i="9"/>
  <c r="GO47" i="9"/>
  <c r="GP47" i="9"/>
  <c r="GQ47" i="9"/>
  <c r="GR47" i="9"/>
  <c r="GS47" i="9"/>
  <c r="GT47" i="9"/>
  <c r="GU47" i="9"/>
  <c r="GV47" i="9"/>
  <c r="GW47" i="9"/>
  <c r="GX47" i="9"/>
  <c r="GY47" i="9"/>
  <c r="GZ47" i="9"/>
  <c r="HA47" i="9"/>
  <c r="HB47" i="9"/>
  <c r="HC47" i="9"/>
  <c r="HD47" i="9"/>
  <c r="HE47" i="9"/>
  <c r="HF47" i="9"/>
  <c r="HG47" i="9"/>
  <c r="HH47" i="9"/>
  <c r="HI47" i="9"/>
  <c r="HJ47" i="9"/>
  <c r="HK47" i="9"/>
  <c r="HL47" i="9"/>
  <c r="GH5" i="13"/>
  <c r="I15" i="20"/>
  <c r="I13" i="20"/>
  <c r="I9" i="20"/>
  <c r="I25" i="16"/>
  <c r="I23" i="16"/>
  <c r="I15" i="16"/>
  <c r="I9" i="16"/>
  <c r="I3" i="16"/>
  <c r="I5" i="16"/>
  <c r="I7" i="16"/>
  <c r="GH77" i="4"/>
  <c r="GI77" i="4"/>
  <c r="GJ77" i="4"/>
  <c r="GK77" i="4"/>
  <c r="GL77" i="4"/>
  <c r="GM77" i="4"/>
  <c r="GN77" i="4"/>
  <c r="GO77" i="4"/>
  <c r="GP77" i="4"/>
  <c r="GQ77" i="4"/>
  <c r="GR77" i="4"/>
  <c r="GS77" i="4"/>
  <c r="GT77" i="4"/>
  <c r="GU77" i="4"/>
  <c r="GV77" i="4"/>
  <c r="GW77" i="4"/>
  <c r="GX77" i="4"/>
  <c r="GY77" i="4"/>
  <c r="GZ77" i="4"/>
  <c r="HA77" i="4"/>
  <c r="HB77" i="4"/>
  <c r="HC77" i="4"/>
  <c r="HD77" i="4"/>
  <c r="HE77" i="4"/>
  <c r="HF77" i="4"/>
  <c r="HG77" i="4"/>
  <c r="HH77" i="4"/>
  <c r="HI77" i="4"/>
  <c r="HJ77" i="4"/>
  <c r="HK77" i="4"/>
  <c r="HL77" i="4"/>
  <c r="HM77" i="4"/>
  <c r="GH78" i="4"/>
  <c r="GI78" i="4"/>
  <c r="GJ78" i="4"/>
  <c r="GK78" i="4"/>
  <c r="GL78" i="4"/>
  <c r="GM78" i="4"/>
  <c r="GN78" i="4"/>
  <c r="GO78" i="4"/>
  <c r="GP78" i="4"/>
  <c r="GQ78" i="4"/>
  <c r="GR78" i="4"/>
  <c r="GS78" i="4"/>
  <c r="GT78" i="4"/>
  <c r="GU78" i="4"/>
  <c r="GV78" i="4"/>
  <c r="GW78" i="4"/>
  <c r="GX78" i="4"/>
  <c r="GY78" i="4"/>
  <c r="GZ78" i="4"/>
  <c r="HA78" i="4"/>
  <c r="HB78" i="4"/>
  <c r="HC78" i="4"/>
  <c r="HD78" i="4"/>
  <c r="HE78" i="4"/>
  <c r="HF78" i="4"/>
  <c r="HG78" i="4"/>
  <c r="HH78" i="4"/>
  <c r="HI78" i="4"/>
  <c r="HJ78" i="4"/>
  <c r="HK78" i="4"/>
  <c r="HL78" i="4"/>
  <c r="HM78" i="4"/>
  <c r="GH79" i="4"/>
  <c r="GI79" i="4"/>
  <c r="GJ79" i="4"/>
  <c r="GK79" i="4"/>
  <c r="GL79" i="4"/>
  <c r="GM79" i="4"/>
  <c r="GN79" i="4"/>
  <c r="GO79" i="4"/>
  <c r="GP79" i="4"/>
  <c r="GQ79" i="4"/>
  <c r="GR79" i="4"/>
  <c r="GS79" i="4"/>
  <c r="GT79" i="4"/>
  <c r="GU79" i="4"/>
  <c r="GV79" i="4"/>
  <c r="GW79" i="4"/>
  <c r="GX79" i="4"/>
  <c r="GY79" i="4"/>
  <c r="GZ79" i="4"/>
  <c r="HA79" i="4"/>
  <c r="HB79" i="4"/>
  <c r="HC79" i="4"/>
  <c r="HD79" i="4"/>
  <c r="HE79" i="4"/>
  <c r="HF79" i="4"/>
  <c r="HF80" i="4" s="1"/>
  <c r="HG79" i="4"/>
  <c r="HG80" i="4" s="1"/>
  <c r="HH79" i="4"/>
  <c r="HH80" i="4" s="1"/>
  <c r="HI79" i="4"/>
  <c r="HI80" i="4" s="1"/>
  <c r="HJ79" i="4"/>
  <c r="HK79" i="4"/>
  <c r="HK80" i="4" s="1"/>
  <c r="HL79" i="4"/>
  <c r="HM79" i="4"/>
  <c r="HM80" i="4" s="1"/>
  <c r="I14" i="20" s="1"/>
  <c r="GH80" i="4"/>
  <c r="GI80" i="4"/>
  <c r="GJ80" i="4"/>
  <c r="GK80" i="4"/>
  <c r="GL80" i="4"/>
  <c r="GM80" i="4"/>
  <c r="GN80" i="4"/>
  <c r="GO80" i="4"/>
  <c r="GP80" i="4"/>
  <c r="GQ80" i="4"/>
  <c r="GR80" i="4"/>
  <c r="GS80" i="4"/>
  <c r="GT80" i="4"/>
  <c r="GU80" i="4"/>
  <c r="GV80" i="4"/>
  <c r="GW80" i="4"/>
  <c r="GX80" i="4"/>
  <c r="GY80" i="4"/>
  <c r="GZ80" i="4"/>
  <c r="HA80" i="4"/>
  <c r="HB80" i="4"/>
  <c r="HC80" i="4"/>
  <c r="HD80" i="4"/>
  <c r="HE80" i="4"/>
  <c r="HJ80" i="4"/>
  <c r="HL80" i="4"/>
  <c r="GH67" i="4"/>
  <c r="GI67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V67" i="4"/>
  <c r="GW67" i="4"/>
  <c r="GX67" i="4"/>
  <c r="GY67" i="4"/>
  <c r="GZ67" i="4"/>
  <c r="HA67" i="4"/>
  <c r="HB67" i="4"/>
  <c r="HC67" i="4"/>
  <c r="HD67" i="4"/>
  <c r="HE67" i="4"/>
  <c r="HF67" i="4"/>
  <c r="HG67" i="4"/>
  <c r="HH67" i="4"/>
  <c r="HI67" i="4"/>
  <c r="HJ67" i="4"/>
  <c r="HK67" i="4"/>
  <c r="HL67" i="4"/>
  <c r="HM67" i="4"/>
  <c r="GH68" i="4"/>
  <c r="GI68" i="4"/>
  <c r="GJ68" i="4"/>
  <c r="GK68" i="4"/>
  <c r="GL68" i="4"/>
  <c r="GM68" i="4"/>
  <c r="GN68" i="4"/>
  <c r="GO68" i="4"/>
  <c r="GP68" i="4"/>
  <c r="GQ68" i="4"/>
  <c r="GR68" i="4"/>
  <c r="GS68" i="4"/>
  <c r="GT68" i="4"/>
  <c r="GU68" i="4"/>
  <c r="GV68" i="4"/>
  <c r="GW68" i="4"/>
  <c r="GX68" i="4"/>
  <c r="GY68" i="4"/>
  <c r="GZ68" i="4"/>
  <c r="HA68" i="4"/>
  <c r="HB68" i="4"/>
  <c r="HC68" i="4"/>
  <c r="HD68" i="4"/>
  <c r="HE68" i="4"/>
  <c r="HF68" i="4"/>
  <c r="HG68" i="4"/>
  <c r="HH68" i="4"/>
  <c r="HI68" i="4"/>
  <c r="HJ68" i="4"/>
  <c r="HK68" i="4"/>
  <c r="HL68" i="4"/>
  <c r="HM68" i="4"/>
  <c r="GH69" i="4"/>
  <c r="GI69" i="4"/>
  <c r="GJ69" i="4"/>
  <c r="GK69" i="4"/>
  <c r="GL69" i="4"/>
  <c r="GM69" i="4"/>
  <c r="GN69" i="4"/>
  <c r="GO69" i="4"/>
  <c r="GP69" i="4"/>
  <c r="GQ69" i="4"/>
  <c r="GR69" i="4"/>
  <c r="GS69" i="4"/>
  <c r="GT69" i="4"/>
  <c r="GU69" i="4"/>
  <c r="GV69" i="4"/>
  <c r="GW69" i="4"/>
  <c r="GX69" i="4"/>
  <c r="GY69" i="4"/>
  <c r="GZ69" i="4"/>
  <c r="HA69" i="4"/>
  <c r="HB69" i="4"/>
  <c r="HC69" i="4"/>
  <c r="HD69" i="4"/>
  <c r="HE69" i="4"/>
  <c r="HF69" i="4"/>
  <c r="HG69" i="4"/>
  <c r="HH69" i="4"/>
  <c r="HI69" i="4"/>
  <c r="HJ69" i="4"/>
  <c r="HK69" i="4"/>
  <c r="HL69" i="4"/>
  <c r="HM69" i="4"/>
  <c r="HM70" i="4" s="1"/>
  <c r="I12" i="20" s="1"/>
  <c r="GH70" i="4"/>
  <c r="GI70" i="4"/>
  <c r="GJ70" i="4"/>
  <c r="GK70" i="4"/>
  <c r="GL70" i="4"/>
  <c r="GM70" i="4"/>
  <c r="GN70" i="4"/>
  <c r="GO70" i="4"/>
  <c r="GP70" i="4"/>
  <c r="GQ70" i="4"/>
  <c r="GR70" i="4"/>
  <c r="GS70" i="4"/>
  <c r="GT70" i="4"/>
  <c r="GU70" i="4"/>
  <c r="GV70" i="4"/>
  <c r="GW70" i="4"/>
  <c r="GX70" i="4"/>
  <c r="GY70" i="4"/>
  <c r="GZ70" i="4"/>
  <c r="HA70" i="4"/>
  <c r="HB70" i="4"/>
  <c r="HC70" i="4"/>
  <c r="HD70" i="4"/>
  <c r="HE70" i="4"/>
  <c r="HF70" i="4"/>
  <c r="HG70" i="4"/>
  <c r="HH70" i="4"/>
  <c r="HI70" i="4"/>
  <c r="HJ70" i="4"/>
  <c r="HK70" i="4"/>
  <c r="HL70" i="4"/>
  <c r="GH65" i="9"/>
  <c r="GI65" i="9"/>
  <c r="GJ65" i="9"/>
  <c r="GK65" i="9"/>
  <c r="GL65" i="9"/>
  <c r="GM65" i="9"/>
  <c r="GN65" i="9"/>
  <c r="GO65" i="9"/>
  <c r="GP65" i="9"/>
  <c r="GQ65" i="9"/>
  <c r="GR65" i="9"/>
  <c r="GS65" i="9"/>
  <c r="GT65" i="9"/>
  <c r="GU65" i="9"/>
  <c r="GV65" i="9"/>
  <c r="GW65" i="9"/>
  <c r="GX65" i="9"/>
  <c r="GY65" i="9"/>
  <c r="GZ65" i="9"/>
  <c r="HA65" i="9"/>
  <c r="HB65" i="9"/>
  <c r="HC65" i="9"/>
  <c r="HD65" i="9"/>
  <c r="HE65" i="9"/>
  <c r="HF65" i="9"/>
  <c r="HG65" i="9"/>
  <c r="HH65" i="9"/>
  <c r="HI65" i="9"/>
  <c r="HJ65" i="9"/>
  <c r="HK65" i="9"/>
  <c r="HL65" i="9"/>
  <c r="HM65" i="9"/>
  <c r="GH66" i="9"/>
  <c r="GI66" i="9"/>
  <c r="GJ66" i="9"/>
  <c r="GK66" i="9"/>
  <c r="GL66" i="9"/>
  <c r="GM66" i="9"/>
  <c r="GN66" i="9"/>
  <c r="GO66" i="9"/>
  <c r="GP66" i="9"/>
  <c r="GQ66" i="9"/>
  <c r="GR66" i="9"/>
  <c r="GS66" i="9"/>
  <c r="GT66" i="9"/>
  <c r="GU66" i="9"/>
  <c r="GV66" i="9"/>
  <c r="GW66" i="9"/>
  <c r="GX66" i="9"/>
  <c r="GY66" i="9"/>
  <c r="GZ66" i="9"/>
  <c r="HA66" i="9"/>
  <c r="HB66" i="9"/>
  <c r="HC66" i="9"/>
  <c r="HD66" i="9"/>
  <c r="HE66" i="9"/>
  <c r="HF66" i="9"/>
  <c r="HG66" i="9"/>
  <c r="HH66" i="9"/>
  <c r="HI66" i="9"/>
  <c r="HJ66" i="9"/>
  <c r="HK66" i="9"/>
  <c r="HL66" i="9"/>
  <c r="HM66" i="9"/>
  <c r="GH67" i="9"/>
  <c r="GI67" i="9"/>
  <c r="GJ67" i="9"/>
  <c r="GK67" i="9"/>
  <c r="GL67" i="9"/>
  <c r="GM67" i="9"/>
  <c r="GM68" i="9" s="1"/>
  <c r="GN67" i="9"/>
  <c r="GN68" i="9" s="1"/>
  <c r="GO67" i="9"/>
  <c r="GO68" i="9" s="1"/>
  <c r="GP67" i="9"/>
  <c r="GP68" i="9" s="1"/>
  <c r="GQ67" i="9"/>
  <c r="GQ68" i="9" s="1"/>
  <c r="GR67" i="9"/>
  <c r="GR68" i="9" s="1"/>
  <c r="GS67" i="9"/>
  <c r="GT67" i="9"/>
  <c r="GT68" i="9" s="1"/>
  <c r="GU67" i="9"/>
  <c r="GU68" i="9" s="1"/>
  <c r="GV67" i="9"/>
  <c r="GV68" i="9" s="1"/>
  <c r="GW67" i="9"/>
  <c r="GW68" i="9" s="1"/>
  <c r="GX67" i="9"/>
  <c r="GX68" i="9" s="1"/>
  <c r="GY67" i="9"/>
  <c r="GY68" i="9" s="1"/>
  <c r="GZ67" i="9"/>
  <c r="GZ68" i="9" s="1"/>
  <c r="HA67" i="9"/>
  <c r="HB67" i="9"/>
  <c r="HB68" i="9" s="1"/>
  <c r="HC67" i="9"/>
  <c r="HC68" i="9" s="1"/>
  <c r="HD67" i="9"/>
  <c r="HD68" i="9" s="1"/>
  <c r="HE67" i="9"/>
  <c r="HE68" i="9" s="1"/>
  <c r="HF67" i="9"/>
  <c r="HF68" i="9" s="1"/>
  <c r="HG67" i="9"/>
  <c r="HG68" i="9" s="1"/>
  <c r="HH67" i="9"/>
  <c r="HH68" i="9" s="1"/>
  <c r="HI67" i="9"/>
  <c r="HJ67" i="9"/>
  <c r="HJ68" i="9" s="1"/>
  <c r="HK67" i="9"/>
  <c r="HK68" i="9" s="1"/>
  <c r="HL67" i="9"/>
  <c r="HL68" i="9" s="1"/>
  <c r="HM67" i="9"/>
  <c r="HM68" i="9" s="1"/>
  <c r="I8" i="20" s="1"/>
  <c r="GH68" i="9"/>
  <c r="GI68" i="9"/>
  <c r="GJ68" i="9"/>
  <c r="GK68" i="9"/>
  <c r="GL68" i="9"/>
  <c r="GS68" i="9"/>
  <c r="HA68" i="9"/>
  <c r="HI68" i="9"/>
  <c r="GH65" i="10"/>
  <c r="GI65" i="10"/>
  <c r="GJ65" i="10"/>
  <c r="GK65" i="10"/>
  <c r="GL65" i="10"/>
  <c r="GM65" i="10"/>
  <c r="GN65" i="10"/>
  <c r="GO65" i="10"/>
  <c r="GP65" i="10"/>
  <c r="GQ65" i="10"/>
  <c r="GR65" i="10"/>
  <c r="GS65" i="10"/>
  <c r="GT65" i="10"/>
  <c r="GU65" i="10"/>
  <c r="GV65" i="10"/>
  <c r="GW65" i="10"/>
  <c r="GX65" i="10"/>
  <c r="GY65" i="10"/>
  <c r="GZ65" i="10"/>
  <c r="HA65" i="10"/>
  <c r="HB65" i="10"/>
  <c r="HC65" i="10"/>
  <c r="HD65" i="10"/>
  <c r="HE65" i="10"/>
  <c r="HF65" i="10"/>
  <c r="HG65" i="10"/>
  <c r="HH65" i="10"/>
  <c r="HI65" i="10"/>
  <c r="HJ65" i="10"/>
  <c r="HK65" i="10"/>
  <c r="HL65" i="10"/>
  <c r="HM65" i="10"/>
  <c r="GH66" i="10"/>
  <c r="GI66" i="10"/>
  <c r="GJ66" i="10"/>
  <c r="GK66" i="10"/>
  <c r="GL66" i="10"/>
  <c r="GM66" i="10"/>
  <c r="GN66" i="10"/>
  <c r="GO66" i="10"/>
  <c r="GP66" i="10"/>
  <c r="GQ66" i="10"/>
  <c r="GR66" i="10"/>
  <c r="GS66" i="10"/>
  <c r="GT66" i="10"/>
  <c r="GU66" i="10"/>
  <c r="GV66" i="10"/>
  <c r="GW66" i="10"/>
  <c r="GX66" i="10"/>
  <c r="GY66" i="10"/>
  <c r="GZ66" i="10"/>
  <c r="HA66" i="10"/>
  <c r="HB66" i="10"/>
  <c r="HC66" i="10"/>
  <c r="HD66" i="10"/>
  <c r="HE66" i="10"/>
  <c r="HF66" i="10"/>
  <c r="HG66" i="10"/>
  <c r="HH66" i="10"/>
  <c r="HI66" i="10"/>
  <c r="HJ66" i="10"/>
  <c r="HK66" i="10"/>
  <c r="HL66" i="10"/>
  <c r="HM66" i="10"/>
  <c r="GH67" i="10"/>
  <c r="GI67" i="10"/>
  <c r="GJ67" i="10"/>
  <c r="GK67" i="10"/>
  <c r="GL67" i="10"/>
  <c r="GM67" i="10"/>
  <c r="GN67" i="10"/>
  <c r="GO67" i="10"/>
  <c r="GP67" i="10"/>
  <c r="GQ67" i="10"/>
  <c r="GR67" i="10"/>
  <c r="GS67" i="10"/>
  <c r="GT67" i="10"/>
  <c r="GU67" i="10"/>
  <c r="GV67" i="10"/>
  <c r="GW67" i="10"/>
  <c r="GX67" i="10"/>
  <c r="GY67" i="10"/>
  <c r="GZ67" i="10"/>
  <c r="HA67" i="10"/>
  <c r="HB67" i="10"/>
  <c r="HC67" i="10"/>
  <c r="HD67" i="10"/>
  <c r="HE67" i="10"/>
  <c r="HF67" i="10"/>
  <c r="HG67" i="10"/>
  <c r="HH67" i="10"/>
  <c r="HI67" i="10"/>
  <c r="HJ67" i="10"/>
  <c r="HK67" i="10"/>
  <c r="HL67" i="10"/>
  <c r="HM67" i="10"/>
  <c r="GH68" i="10"/>
  <c r="GI68" i="10"/>
  <c r="GJ68" i="10"/>
  <c r="GK68" i="10"/>
  <c r="GL68" i="10"/>
  <c r="GM68" i="10"/>
  <c r="GN68" i="10"/>
  <c r="GO68" i="10"/>
  <c r="GP68" i="10"/>
  <c r="GQ68" i="10"/>
  <c r="GR68" i="10"/>
  <c r="GS68" i="10"/>
  <c r="GT68" i="10"/>
  <c r="GU68" i="10"/>
  <c r="GV68" i="10"/>
  <c r="GW68" i="10"/>
  <c r="GX68" i="10"/>
  <c r="GY68" i="10"/>
  <c r="GZ68" i="10"/>
  <c r="HA68" i="10"/>
  <c r="HB68" i="10"/>
  <c r="HC68" i="10"/>
  <c r="HD68" i="10"/>
  <c r="HE68" i="10"/>
  <c r="HF68" i="10"/>
  <c r="HG68" i="10"/>
  <c r="HH68" i="10"/>
  <c r="HI68" i="10"/>
  <c r="HJ68" i="10"/>
  <c r="HK68" i="10"/>
  <c r="HL68" i="10"/>
  <c r="HM68" i="10"/>
  <c r="GH75" i="10"/>
  <c r="GI75" i="10"/>
  <c r="GJ75" i="10"/>
  <c r="GK75" i="10"/>
  <c r="GL75" i="10"/>
  <c r="GM75" i="10"/>
  <c r="GN75" i="10"/>
  <c r="GO75" i="10"/>
  <c r="GP75" i="10"/>
  <c r="GQ75" i="10"/>
  <c r="GR75" i="10"/>
  <c r="GS75" i="10"/>
  <c r="GT75" i="10"/>
  <c r="GU75" i="10"/>
  <c r="GV75" i="10"/>
  <c r="GW75" i="10"/>
  <c r="GX75" i="10"/>
  <c r="GY75" i="10"/>
  <c r="GZ75" i="10"/>
  <c r="HA75" i="10"/>
  <c r="HB75" i="10"/>
  <c r="HC75" i="10"/>
  <c r="HD75" i="10"/>
  <c r="HE75" i="10"/>
  <c r="HF75" i="10"/>
  <c r="HG75" i="10"/>
  <c r="HH75" i="10"/>
  <c r="HI75" i="10"/>
  <c r="HJ75" i="10"/>
  <c r="HK75" i="10"/>
  <c r="HL75" i="10"/>
  <c r="HM75" i="10"/>
  <c r="GH76" i="10"/>
  <c r="GI76" i="10"/>
  <c r="GJ76" i="10"/>
  <c r="GK76" i="10"/>
  <c r="GL76" i="10"/>
  <c r="GM76" i="10"/>
  <c r="GN76" i="10"/>
  <c r="GO76" i="10"/>
  <c r="GP76" i="10"/>
  <c r="GQ76" i="10"/>
  <c r="GR76" i="10"/>
  <c r="GS76" i="10"/>
  <c r="GT76" i="10"/>
  <c r="GU76" i="10"/>
  <c r="GV76" i="10"/>
  <c r="GW76" i="10"/>
  <c r="GX76" i="10"/>
  <c r="GY76" i="10"/>
  <c r="GZ76" i="10"/>
  <c r="HA76" i="10"/>
  <c r="HB76" i="10"/>
  <c r="HC76" i="10"/>
  <c r="HD76" i="10"/>
  <c r="HE76" i="10"/>
  <c r="HF76" i="10"/>
  <c r="HG76" i="10"/>
  <c r="HH76" i="10"/>
  <c r="HI76" i="10"/>
  <c r="HJ76" i="10"/>
  <c r="HK76" i="10"/>
  <c r="HL76" i="10"/>
  <c r="HM76" i="10"/>
  <c r="GH77" i="10"/>
  <c r="GI77" i="10"/>
  <c r="GJ77" i="10"/>
  <c r="GK77" i="10"/>
  <c r="GL77" i="10"/>
  <c r="GM77" i="10"/>
  <c r="GN77" i="10"/>
  <c r="GO77" i="10"/>
  <c r="GP77" i="10"/>
  <c r="GQ77" i="10"/>
  <c r="GR77" i="10"/>
  <c r="GS77" i="10"/>
  <c r="GT77" i="10"/>
  <c r="GU77" i="10"/>
  <c r="GV77" i="10"/>
  <c r="GW77" i="10"/>
  <c r="GX77" i="10"/>
  <c r="GY77" i="10"/>
  <c r="GZ77" i="10"/>
  <c r="HA77" i="10"/>
  <c r="HB77" i="10"/>
  <c r="HC77" i="10"/>
  <c r="HD77" i="10"/>
  <c r="HE77" i="10"/>
  <c r="HF77" i="10"/>
  <c r="HG77" i="10"/>
  <c r="HH77" i="10"/>
  <c r="HI77" i="10"/>
  <c r="HJ77" i="10"/>
  <c r="HK77" i="10"/>
  <c r="HL77" i="10"/>
  <c r="HM77" i="10"/>
  <c r="GH78" i="10"/>
  <c r="GI78" i="10"/>
  <c r="GJ78" i="10"/>
  <c r="GK78" i="10"/>
  <c r="GL78" i="10"/>
  <c r="GM78" i="10"/>
  <c r="GN78" i="10"/>
  <c r="GO78" i="10"/>
  <c r="GP78" i="10"/>
  <c r="GQ78" i="10"/>
  <c r="GR78" i="10"/>
  <c r="GS78" i="10"/>
  <c r="GT78" i="10"/>
  <c r="GU78" i="10"/>
  <c r="GV78" i="10"/>
  <c r="GW78" i="10"/>
  <c r="GX78" i="10"/>
  <c r="GY78" i="10"/>
  <c r="GZ78" i="10"/>
  <c r="HA78" i="10"/>
  <c r="HB78" i="10"/>
  <c r="HC78" i="10"/>
  <c r="HD78" i="10"/>
  <c r="HE78" i="10"/>
  <c r="HF78" i="10"/>
  <c r="HG78" i="10"/>
  <c r="HH78" i="10"/>
  <c r="HI78" i="10"/>
  <c r="HJ78" i="10"/>
  <c r="HK78" i="10"/>
  <c r="HL78" i="10"/>
  <c r="HM78" i="10"/>
  <c r="GH75" i="8"/>
  <c r="GI75" i="8"/>
  <c r="GJ75" i="8"/>
  <c r="GK75" i="8"/>
  <c r="GL75" i="8"/>
  <c r="GM75" i="8"/>
  <c r="GN75" i="8"/>
  <c r="GO75" i="8"/>
  <c r="GP75" i="8"/>
  <c r="GQ75" i="8"/>
  <c r="GR75" i="8"/>
  <c r="GS75" i="8"/>
  <c r="GT75" i="8"/>
  <c r="GU75" i="8"/>
  <c r="GV75" i="8"/>
  <c r="GW75" i="8"/>
  <c r="GX75" i="8"/>
  <c r="GY75" i="8"/>
  <c r="GZ75" i="8"/>
  <c r="HA75" i="8"/>
  <c r="HB75" i="8"/>
  <c r="HC75" i="8"/>
  <c r="HD75" i="8"/>
  <c r="HE75" i="8"/>
  <c r="HF75" i="8"/>
  <c r="HG75" i="8"/>
  <c r="HH75" i="8"/>
  <c r="HI75" i="8"/>
  <c r="HJ75" i="8"/>
  <c r="HK75" i="8"/>
  <c r="HL75" i="8"/>
  <c r="HM75" i="8"/>
  <c r="GH76" i="8"/>
  <c r="GI76" i="8"/>
  <c r="GJ76" i="8"/>
  <c r="GK76" i="8"/>
  <c r="GL76" i="8"/>
  <c r="GM76" i="8"/>
  <c r="GN76" i="8"/>
  <c r="GO76" i="8"/>
  <c r="GP76" i="8"/>
  <c r="GQ76" i="8"/>
  <c r="GR76" i="8"/>
  <c r="GS76" i="8"/>
  <c r="GT76" i="8"/>
  <c r="GU76" i="8"/>
  <c r="GV76" i="8"/>
  <c r="GW76" i="8"/>
  <c r="GX76" i="8"/>
  <c r="GY76" i="8"/>
  <c r="GZ76" i="8"/>
  <c r="HA76" i="8"/>
  <c r="HB76" i="8"/>
  <c r="HC76" i="8"/>
  <c r="HD76" i="8"/>
  <c r="HE76" i="8"/>
  <c r="HF76" i="8"/>
  <c r="HG76" i="8"/>
  <c r="HH76" i="8"/>
  <c r="HI76" i="8"/>
  <c r="HJ76" i="8"/>
  <c r="HK76" i="8"/>
  <c r="HL76" i="8"/>
  <c r="HM76" i="8"/>
  <c r="GH77" i="8"/>
  <c r="GI77" i="8"/>
  <c r="GJ77" i="8"/>
  <c r="GK77" i="8"/>
  <c r="GL77" i="8"/>
  <c r="GM77" i="8"/>
  <c r="GN77" i="8"/>
  <c r="GO77" i="8"/>
  <c r="GP77" i="8"/>
  <c r="GQ77" i="8"/>
  <c r="GR77" i="8"/>
  <c r="GR78" i="8" s="1"/>
  <c r="GS77" i="8"/>
  <c r="GT77" i="8"/>
  <c r="GU77" i="8"/>
  <c r="GV77" i="8"/>
  <c r="GW77" i="8"/>
  <c r="GX77" i="8"/>
  <c r="GY77" i="8"/>
  <c r="GZ77" i="8"/>
  <c r="HA77" i="8"/>
  <c r="HB77" i="8"/>
  <c r="HC77" i="8"/>
  <c r="HD77" i="8"/>
  <c r="HE77" i="8"/>
  <c r="HF77" i="8"/>
  <c r="HG77" i="8"/>
  <c r="HH77" i="8"/>
  <c r="HI77" i="8"/>
  <c r="HJ77" i="8"/>
  <c r="HK77" i="8"/>
  <c r="HL77" i="8"/>
  <c r="HM77" i="8"/>
  <c r="GH78" i="8"/>
  <c r="GI78" i="8"/>
  <c r="GJ78" i="8"/>
  <c r="GK78" i="8"/>
  <c r="GL78" i="8"/>
  <c r="GM78" i="8"/>
  <c r="GN78" i="8"/>
  <c r="GO78" i="8"/>
  <c r="GP78" i="8"/>
  <c r="GQ78" i="8"/>
  <c r="GS78" i="8"/>
  <c r="GT78" i="8"/>
  <c r="GU78" i="8"/>
  <c r="GV78" i="8"/>
  <c r="GW78" i="8"/>
  <c r="GX78" i="8"/>
  <c r="GY78" i="8"/>
  <c r="GZ78" i="8"/>
  <c r="HA78" i="8"/>
  <c r="HB78" i="8"/>
  <c r="HC78" i="8"/>
  <c r="HD78" i="8"/>
  <c r="HE78" i="8"/>
  <c r="HF78" i="8"/>
  <c r="HG78" i="8"/>
  <c r="HH78" i="8"/>
  <c r="HI78" i="8"/>
  <c r="HJ78" i="8"/>
  <c r="HK78" i="8"/>
  <c r="HL78" i="8"/>
  <c r="HM78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GU65" i="8"/>
  <c r="GV65" i="8"/>
  <c r="GW65" i="8"/>
  <c r="GX65" i="8"/>
  <c r="GY65" i="8"/>
  <c r="GZ65" i="8"/>
  <c r="HA65" i="8"/>
  <c r="HB65" i="8"/>
  <c r="HC65" i="8"/>
  <c r="HD65" i="8"/>
  <c r="HE65" i="8"/>
  <c r="HF65" i="8"/>
  <c r="HG65" i="8"/>
  <c r="HH65" i="8"/>
  <c r="HI65" i="8"/>
  <c r="HJ65" i="8"/>
  <c r="HK65" i="8"/>
  <c r="HL65" i="8"/>
  <c r="HM65" i="8"/>
  <c r="GH66" i="8"/>
  <c r="GI66" i="8"/>
  <c r="GJ66" i="8"/>
  <c r="GK66" i="8"/>
  <c r="GL66" i="8"/>
  <c r="GM66" i="8"/>
  <c r="GN66" i="8"/>
  <c r="GO66" i="8"/>
  <c r="GP66" i="8"/>
  <c r="GQ66" i="8"/>
  <c r="GR66" i="8"/>
  <c r="GS66" i="8"/>
  <c r="GT66" i="8"/>
  <c r="GU66" i="8"/>
  <c r="GV66" i="8"/>
  <c r="GW66" i="8"/>
  <c r="GX66" i="8"/>
  <c r="GY66" i="8"/>
  <c r="GZ66" i="8"/>
  <c r="HA66" i="8"/>
  <c r="HB66" i="8"/>
  <c r="HC66" i="8"/>
  <c r="HD66" i="8"/>
  <c r="HE66" i="8"/>
  <c r="HF66" i="8"/>
  <c r="HG66" i="8"/>
  <c r="HH66" i="8"/>
  <c r="HI66" i="8"/>
  <c r="HJ66" i="8"/>
  <c r="HK66" i="8"/>
  <c r="HL66" i="8"/>
  <c r="HM66" i="8"/>
  <c r="GH67" i="8"/>
  <c r="GI67" i="8"/>
  <c r="GJ67" i="8"/>
  <c r="GK67" i="8"/>
  <c r="GL67" i="8"/>
  <c r="GM67" i="8"/>
  <c r="GN67" i="8"/>
  <c r="GO67" i="8"/>
  <c r="GP67" i="8"/>
  <c r="GQ67" i="8"/>
  <c r="GR67" i="8"/>
  <c r="GS67" i="8"/>
  <c r="GT67" i="8"/>
  <c r="GU67" i="8"/>
  <c r="GV67" i="8"/>
  <c r="GW67" i="8"/>
  <c r="GX67" i="8"/>
  <c r="GY67" i="8"/>
  <c r="GZ67" i="8"/>
  <c r="HA67" i="8"/>
  <c r="HB67" i="8"/>
  <c r="HC67" i="8"/>
  <c r="HD67" i="8"/>
  <c r="HE67" i="8"/>
  <c r="HF67" i="8"/>
  <c r="HG67" i="8"/>
  <c r="HH67" i="8"/>
  <c r="HI67" i="8"/>
  <c r="HJ67" i="8"/>
  <c r="HK67" i="8"/>
  <c r="HL67" i="8"/>
  <c r="HM67" i="8"/>
  <c r="GH68" i="8"/>
  <c r="GI68" i="8"/>
  <c r="GJ68" i="8"/>
  <c r="GK68" i="8"/>
  <c r="GL68" i="8"/>
  <c r="GM68" i="8"/>
  <c r="GN68" i="8"/>
  <c r="GO68" i="8"/>
  <c r="GP68" i="8"/>
  <c r="GQ68" i="8"/>
  <c r="GR68" i="8"/>
  <c r="GS68" i="8"/>
  <c r="GT68" i="8"/>
  <c r="GU68" i="8"/>
  <c r="GV68" i="8"/>
  <c r="GW68" i="8"/>
  <c r="GX68" i="8"/>
  <c r="GY68" i="8"/>
  <c r="GZ68" i="8"/>
  <c r="HA68" i="8"/>
  <c r="HB68" i="8"/>
  <c r="HC68" i="8"/>
  <c r="HD68" i="8"/>
  <c r="HE68" i="8"/>
  <c r="HF68" i="8"/>
  <c r="HG68" i="8"/>
  <c r="HH68" i="8"/>
  <c r="HI68" i="8"/>
  <c r="HJ68" i="8"/>
  <c r="HK68" i="8"/>
  <c r="HL68" i="8"/>
  <c r="HM68" i="8"/>
  <c r="HM74" i="11"/>
  <c r="I19" i="20" s="1"/>
  <c r="HM73" i="11"/>
  <c r="HM72" i="11"/>
  <c r="HM71" i="11"/>
  <c r="HM64" i="11"/>
  <c r="I17" i="20" s="1"/>
  <c r="HM63" i="11"/>
  <c r="HM62" i="11"/>
  <c r="HM61" i="11"/>
  <c r="HM56" i="11"/>
  <c r="HM55" i="11"/>
  <c r="HM45" i="11"/>
  <c r="HM44" i="11"/>
  <c r="GH36" i="13"/>
  <c r="GH35" i="13"/>
  <c r="GH34" i="13"/>
  <c r="HM37" i="11"/>
  <c r="GH31" i="13" s="1"/>
  <c r="HM36" i="11"/>
  <c r="GH30" i="13" s="1"/>
  <c r="HM33" i="11"/>
  <c r="HM32" i="11"/>
  <c r="GI19" i="11"/>
  <c r="GJ19" i="11"/>
  <c r="GK19" i="11"/>
  <c r="GL19" i="11"/>
  <c r="GM19" i="11"/>
  <c r="GN19" i="11"/>
  <c r="GO19" i="11"/>
  <c r="GP19" i="11"/>
  <c r="GQ19" i="11"/>
  <c r="GR19" i="11"/>
  <c r="GS19" i="11"/>
  <c r="GT19" i="11"/>
  <c r="GU19" i="11"/>
  <c r="GV19" i="11"/>
  <c r="GW19" i="11"/>
  <c r="GX19" i="11"/>
  <c r="GY19" i="11"/>
  <c r="GZ19" i="11"/>
  <c r="HA19" i="11"/>
  <c r="HB19" i="11"/>
  <c r="HC19" i="11"/>
  <c r="HD19" i="11"/>
  <c r="HE19" i="11"/>
  <c r="HF19" i="11"/>
  <c r="HG19" i="11"/>
  <c r="HH19" i="11"/>
  <c r="HI19" i="11"/>
  <c r="HJ19" i="11"/>
  <c r="HK19" i="11"/>
  <c r="HL19" i="11"/>
  <c r="GI20" i="11"/>
  <c r="GJ20" i="11"/>
  <c r="GK20" i="11"/>
  <c r="GL20" i="11"/>
  <c r="GM20" i="11"/>
  <c r="GN20" i="11"/>
  <c r="GO20" i="11"/>
  <c r="GP20" i="11"/>
  <c r="GQ20" i="11"/>
  <c r="GR20" i="11"/>
  <c r="GS20" i="11"/>
  <c r="GT20" i="11"/>
  <c r="GU20" i="11"/>
  <c r="GV20" i="11"/>
  <c r="GW20" i="11"/>
  <c r="GX20" i="11"/>
  <c r="GY20" i="11"/>
  <c r="GZ20" i="11"/>
  <c r="HA20" i="11"/>
  <c r="HB20" i="11"/>
  <c r="HC20" i="11"/>
  <c r="HD20" i="11"/>
  <c r="HE20" i="11"/>
  <c r="HF20" i="11"/>
  <c r="HG20" i="11"/>
  <c r="HH20" i="11"/>
  <c r="HI20" i="11"/>
  <c r="HJ20" i="11"/>
  <c r="HK20" i="11"/>
  <c r="HL20" i="11"/>
  <c r="GI24" i="11"/>
  <c r="GJ24" i="11"/>
  <c r="GK24" i="11"/>
  <c r="GL24" i="11"/>
  <c r="GM24" i="11"/>
  <c r="GN24" i="11"/>
  <c r="GO24" i="11"/>
  <c r="GP24" i="11"/>
  <c r="GQ24" i="11"/>
  <c r="GR24" i="11"/>
  <c r="GS24" i="11"/>
  <c r="GT24" i="11"/>
  <c r="GU24" i="11"/>
  <c r="GV24" i="11"/>
  <c r="GW24" i="11"/>
  <c r="GX24" i="11"/>
  <c r="GY24" i="11"/>
  <c r="GZ24" i="11"/>
  <c r="HA24" i="11"/>
  <c r="HB24" i="11"/>
  <c r="HC24" i="11"/>
  <c r="HD24" i="11"/>
  <c r="HE24" i="11"/>
  <c r="HF24" i="11"/>
  <c r="HG24" i="11"/>
  <c r="HH24" i="11"/>
  <c r="HI24" i="11"/>
  <c r="HJ24" i="11"/>
  <c r="HK24" i="11"/>
  <c r="HL24" i="11"/>
  <c r="GI25" i="11"/>
  <c r="GJ25" i="11"/>
  <c r="GK25" i="11"/>
  <c r="GL25" i="11"/>
  <c r="GM25" i="11"/>
  <c r="GN25" i="11"/>
  <c r="GO25" i="11"/>
  <c r="GP25" i="11"/>
  <c r="GQ25" i="11"/>
  <c r="GR25" i="11"/>
  <c r="GS25" i="11"/>
  <c r="GT25" i="11"/>
  <c r="GU25" i="11"/>
  <c r="GV25" i="11"/>
  <c r="GW25" i="11"/>
  <c r="GX25" i="11"/>
  <c r="GY25" i="11"/>
  <c r="GZ25" i="11"/>
  <c r="HA25" i="11"/>
  <c r="HB25" i="11"/>
  <c r="HC25" i="11"/>
  <c r="HD25" i="11"/>
  <c r="HE25" i="11"/>
  <c r="HF25" i="11"/>
  <c r="HG25" i="11"/>
  <c r="HH25" i="11"/>
  <c r="HI25" i="11"/>
  <c r="HJ25" i="11"/>
  <c r="HK25" i="11"/>
  <c r="HL25" i="11"/>
  <c r="GI27" i="11"/>
  <c r="GJ27" i="11"/>
  <c r="GJ28" i="11" s="1"/>
  <c r="GK27" i="11"/>
  <c r="GL27" i="11"/>
  <c r="GM27" i="11"/>
  <c r="GN27" i="11"/>
  <c r="GO27" i="11"/>
  <c r="GP27" i="11"/>
  <c r="GQ27" i="11"/>
  <c r="GR27" i="11"/>
  <c r="GS27" i="11"/>
  <c r="GT27" i="11"/>
  <c r="GU27" i="11"/>
  <c r="GV27" i="11"/>
  <c r="GW27" i="11"/>
  <c r="GX27" i="11"/>
  <c r="GY27" i="11"/>
  <c r="GZ27" i="11"/>
  <c r="HA27" i="11"/>
  <c r="HB27" i="11"/>
  <c r="HC27" i="11"/>
  <c r="HD27" i="11"/>
  <c r="HE27" i="11"/>
  <c r="HF27" i="11"/>
  <c r="HG27" i="11"/>
  <c r="HH27" i="11"/>
  <c r="HI27" i="11"/>
  <c r="HJ27" i="11"/>
  <c r="HK27" i="11"/>
  <c r="HL27" i="11"/>
  <c r="GH27" i="11"/>
  <c r="GH25" i="11"/>
  <c r="GH24" i="11"/>
  <c r="GH20" i="11"/>
  <c r="GH19" i="11"/>
  <c r="GI8" i="11"/>
  <c r="GJ8" i="11"/>
  <c r="GK8" i="11"/>
  <c r="GL8" i="11"/>
  <c r="GM8" i="11"/>
  <c r="GN8" i="11"/>
  <c r="GO8" i="11"/>
  <c r="GP8" i="11"/>
  <c r="GQ8" i="11"/>
  <c r="GR8" i="11"/>
  <c r="GS8" i="11"/>
  <c r="GT8" i="11"/>
  <c r="GU8" i="11"/>
  <c r="GV8" i="11"/>
  <c r="GW8" i="11"/>
  <c r="GX8" i="11"/>
  <c r="GY8" i="11"/>
  <c r="GZ8" i="11"/>
  <c r="HA8" i="11"/>
  <c r="HB8" i="11"/>
  <c r="HC8" i="11"/>
  <c r="HD8" i="11"/>
  <c r="HE8" i="11"/>
  <c r="HF8" i="11"/>
  <c r="HG8" i="11"/>
  <c r="HH8" i="11"/>
  <c r="HI8" i="11"/>
  <c r="HJ8" i="11"/>
  <c r="HK8" i="11"/>
  <c r="HL8" i="11"/>
  <c r="GI9" i="11"/>
  <c r="GI14" i="11" s="1"/>
  <c r="GJ9" i="11"/>
  <c r="GK9" i="11"/>
  <c r="GK14" i="11" s="1"/>
  <c r="GL9" i="11"/>
  <c r="GM9" i="11"/>
  <c r="GM14" i="11" s="1"/>
  <c r="GN9" i="11"/>
  <c r="GO9" i="11"/>
  <c r="GP9" i="11"/>
  <c r="GP14" i="11" s="1"/>
  <c r="GQ9" i="11"/>
  <c r="GR9" i="11"/>
  <c r="GS9" i="11"/>
  <c r="GT9" i="11"/>
  <c r="GT14" i="11" s="1"/>
  <c r="GU9" i="11"/>
  <c r="GV9" i="11"/>
  <c r="GW9" i="11"/>
  <c r="GX9" i="11"/>
  <c r="GX14" i="11" s="1"/>
  <c r="GY9" i="11"/>
  <c r="GY14" i="11" s="1"/>
  <c r="GZ9" i="11"/>
  <c r="HA9" i="11"/>
  <c r="HA14" i="11" s="1"/>
  <c r="HB9" i="11"/>
  <c r="HB14" i="11" s="1"/>
  <c r="HC9" i="11"/>
  <c r="HC14" i="11" s="1"/>
  <c r="HD9" i="11"/>
  <c r="HE9" i="11"/>
  <c r="HF9" i="11"/>
  <c r="HG9" i="11"/>
  <c r="HH9" i="11"/>
  <c r="HI9" i="11"/>
  <c r="HJ9" i="11"/>
  <c r="HJ14" i="11" s="1"/>
  <c r="HK9" i="11"/>
  <c r="HL9" i="11"/>
  <c r="GI10" i="11"/>
  <c r="GJ10" i="11"/>
  <c r="GK10" i="11"/>
  <c r="GL10" i="11"/>
  <c r="GM10" i="11"/>
  <c r="GN10" i="11"/>
  <c r="GO10" i="11"/>
  <c r="GP10" i="11"/>
  <c r="GQ10" i="11"/>
  <c r="GR10" i="11"/>
  <c r="GS10" i="11"/>
  <c r="GT10" i="11"/>
  <c r="GU10" i="11"/>
  <c r="GV10" i="11"/>
  <c r="GW10" i="11"/>
  <c r="GX10" i="11"/>
  <c r="GY10" i="11"/>
  <c r="GZ10" i="11"/>
  <c r="HA10" i="11"/>
  <c r="HB10" i="11"/>
  <c r="HC10" i="11"/>
  <c r="HD10" i="11"/>
  <c r="HE10" i="11"/>
  <c r="HF10" i="11"/>
  <c r="HG10" i="11"/>
  <c r="HH10" i="11"/>
  <c r="HI10" i="11"/>
  <c r="HJ10" i="11"/>
  <c r="HK10" i="11"/>
  <c r="HL10" i="11"/>
  <c r="GI11" i="11"/>
  <c r="GI7" i="11" s="1"/>
  <c r="GJ11" i="11"/>
  <c r="GK11" i="11"/>
  <c r="GL11" i="11"/>
  <c r="GL7" i="11" s="1"/>
  <c r="GM11" i="11"/>
  <c r="GM7" i="11" s="1"/>
  <c r="GN11" i="11"/>
  <c r="GO11" i="11"/>
  <c r="GP11" i="11"/>
  <c r="GP7" i="11" s="1"/>
  <c r="GQ11" i="11"/>
  <c r="GR11" i="11"/>
  <c r="GS11" i="11"/>
  <c r="GT11" i="11"/>
  <c r="GT7" i="11" s="1"/>
  <c r="GU11" i="11"/>
  <c r="GV11" i="11"/>
  <c r="GW11" i="11"/>
  <c r="GX11" i="11"/>
  <c r="GX7" i="11" s="1"/>
  <c r="GY11" i="11"/>
  <c r="GY7" i="11" s="1"/>
  <c r="GZ11" i="11"/>
  <c r="HA11" i="11"/>
  <c r="HA7" i="11" s="1"/>
  <c r="HB11" i="11"/>
  <c r="HB7" i="11" s="1"/>
  <c r="HC11" i="11"/>
  <c r="HD11" i="11"/>
  <c r="HE11" i="11"/>
  <c r="HF11" i="11"/>
  <c r="HF7" i="11" s="1"/>
  <c r="HG11" i="11"/>
  <c r="HH11" i="11"/>
  <c r="HI11" i="11"/>
  <c r="HJ11" i="11"/>
  <c r="HJ7" i="11" s="1"/>
  <c r="HK11" i="11"/>
  <c r="HL11" i="11"/>
  <c r="GI13" i="11"/>
  <c r="GI15" i="11" s="1"/>
  <c r="GJ13" i="11"/>
  <c r="GJ15" i="11" s="1"/>
  <c r="GK13" i="11"/>
  <c r="GL13" i="11"/>
  <c r="GM13" i="11"/>
  <c r="GM15" i="11" s="1"/>
  <c r="GN13" i="11"/>
  <c r="GN15" i="11" s="1"/>
  <c r="GO13" i="11"/>
  <c r="GO15" i="11" s="1"/>
  <c r="GP13" i="11"/>
  <c r="GP15" i="11" s="1"/>
  <c r="GQ13" i="11"/>
  <c r="GQ15" i="11" s="1"/>
  <c r="GR13" i="11"/>
  <c r="GR15" i="11" s="1"/>
  <c r="GS13" i="11"/>
  <c r="GT13" i="11"/>
  <c r="GT15" i="11" s="1"/>
  <c r="GU13" i="11"/>
  <c r="GU15" i="11" s="1"/>
  <c r="GV13" i="11"/>
  <c r="GV15" i="11" s="1"/>
  <c r="GW13" i="11"/>
  <c r="GW15" i="11" s="1"/>
  <c r="GX13" i="11"/>
  <c r="GX15" i="11" s="1"/>
  <c r="GY13" i="11"/>
  <c r="GY15" i="11" s="1"/>
  <c r="GZ13" i="11"/>
  <c r="HA13" i="11"/>
  <c r="HA15" i="11" s="1"/>
  <c r="HB13" i="11"/>
  <c r="HB15" i="11" s="1"/>
  <c r="HC13" i="11"/>
  <c r="HC15" i="11" s="1"/>
  <c r="HD13" i="11"/>
  <c r="HE13" i="11"/>
  <c r="HE15" i="11" s="1"/>
  <c r="HF13" i="11"/>
  <c r="HF15" i="11" s="1"/>
  <c r="HG13" i="11"/>
  <c r="HH13" i="11"/>
  <c r="HH15" i="11" s="1"/>
  <c r="HI13" i="11"/>
  <c r="HI15" i="11" s="1"/>
  <c r="HJ13" i="11"/>
  <c r="HJ15" i="11" s="1"/>
  <c r="HK13" i="11"/>
  <c r="HK15" i="11" s="1"/>
  <c r="HL13" i="11"/>
  <c r="HL15" i="11" s="1"/>
  <c r="GL14" i="11"/>
  <c r="GS14" i="11"/>
  <c r="GZ14" i="11"/>
  <c r="HG14" i="11"/>
  <c r="GL15" i="11"/>
  <c r="GS15" i="11"/>
  <c r="GZ15" i="11"/>
  <c r="HD15" i="11"/>
  <c r="HG15" i="11"/>
  <c r="GH13" i="11"/>
  <c r="GH15" i="11" s="1"/>
  <c r="GH11" i="11"/>
  <c r="GH10" i="11"/>
  <c r="GH9" i="11"/>
  <c r="GH8" i="11"/>
  <c r="GK7" i="11"/>
  <c r="GH32" i="13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HG59" i="4"/>
  <c r="HH59" i="4"/>
  <c r="HI59" i="4"/>
  <c r="HJ59" i="4"/>
  <c r="HK59" i="4"/>
  <c r="HL59" i="4"/>
  <c r="GH54" i="4"/>
  <c r="GH55" i="4" s="1"/>
  <c r="GI54" i="4"/>
  <c r="GI55" i="4" s="1"/>
  <c r="GJ54" i="4"/>
  <c r="GJ55" i="4" s="1"/>
  <c r="GK54" i="4"/>
  <c r="GL54" i="4"/>
  <c r="GL55" i="4" s="1"/>
  <c r="GM54" i="4"/>
  <c r="GM55" i="4" s="1"/>
  <c r="GN54" i="4"/>
  <c r="GN55" i="4" s="1"/>
  <c r="GO54" i="4"/>
  <c r="GP54" i="4"/>
  <c r="GP55" i="4" s="1"/>
  <c r="GQ54" i="4"/>
  <c r="GQ55" i="4" s="1"/>
  <c r="GR54" i="4"/>
  <c r="GR55" i="4" s="1"/>
  <c r="GS54" i="4"/>
  <c r="GT54" i="4"/>
  <c r="GT55" i="4" s="1"/>
  <c r="GU54" i="4"/>
  <c r="GU55" i="4" s="1"/>
  <c r="GV54" i="4"/>
  <c r="GV55" i="4" s="1"/>
  <c r="GW54" i="4"/>
  <c r="GX54" i="4"/>
  <c r="GX55" i="4" s="1"/>
  <c r="GY54" i="4"/>
  <c r="GY55" i="4" s="1"/>
  <c r="GZ54" i="4"/>
  <c r="GZ55" i="4" s="1"/>
  <c r="HA54" i="4"/>
  <c r="HB54" i="4"/>
  <c r="HB55" i="4" s="1"/>
  <c r="HC54" i="4"/>
  <c r="HC55" i="4" s="1"/>
  <c r="HD54" i="4"/>
  <c r="HD55" i="4" s="1"/>
  <c r="HE54" i="4"/>
  <c r="HF54" i="4"/>
  <c r="HF55" i="4" s="1"/>
  <c r="HG54" i="4"/>
  <c r="HG55" i="4" s="1"/>
  <c r="HH54" i="4"/>
  <c r="HH55" i="4" s="1"/>
  <c r="HI54" i="4"/>
  <c r="HJ54" i="4"/>
  <c r="HJ55" i="4" s="1"/>
  <c r="HK54" i="4"/>
  <c r="HK55" i="4" s="1"/>
  <c r="HL54" i="4"/>
  <c r="HL55" i="4" s="1"/>
  <c r="GK55" i="4"/>
  <c r="GO55" i="4"/>
  <c r="GS55" i="4"/>
  <c r="GW55" i="4"/>
  <c r="HA55" i="4"/>
  <c r="HE55" i="4"/>
  <c r="HI55" i="4"/>
  <c r="HM55" i="4"/>
  <c r="GI49" i="9"/>
  <c r="GJ49" i="9"/>
  <c r="GK49" i="9"/>
  <c r="GL49" i="9"/>
  <c r="GM49" i="9"/>
  <c r="GN49" i="9"/>
  <c r="GO49" i="9"/>
  <c r="GP49" i="9"/>
  <c r="GQ49" i="9"/>
  <c r="GR49" i="9"/>
  <c r="GS49" i="9"/>
  <c r="GT49" i="9"/>
  <c r="GU49" i="9"/>
  <c r="GV49" i="9"/>
  <c r="GW49" i="9"/>
  <c r="GX49" i="9"/>
  <c r="GY49" i="9"/>
  <c r="GZ49" i="9"/>
  <c r="HA49" i="9"/>
  <c r="HB49" i="9"/>
  <c r="HC49" i="9"/>
  <c r="HD49" i="9"/>
  <c r="HE49" i="9"/>
  <c r="HF49" i="9"/>
  <c r="HG49" i="9"/>
  <c r="HH49" i="9"/>
  <c r="HI49" i="9"/>
  <c r="HJ49" i="9"/>
  <c r="HK49" i="9"/>
  <c r="HL49" i="9"/>
  <c r="GI50" i="9"/>
  <c r="GJ50" i="9"/>
  <c r="GK50" i="9"/>
  <c r="GL50" i="9"/>
  <c r="GM50" i="9"/>
  <c r="GN50" i="9"/>
  <c r="GO50" i="9"/>
  <c r="GP50" i="9"/>
  <c r="GQ50" i="9"/>
  <c r="GR50" i="9"/>
  <c r="GS50" i="9"/>
  <c r="GT50" i="9"/>
  <c r="GU50" i="9"/>
  <c r="GV50" i="9"/>
  <c r="GW50" i="9"/>
  <c r="GX50" i="9"/>
  <c r="GY50" i="9"/>
  <c r="GZ50" i="9"/>
  <c r="HA50" i="9"/>
  <c r="HB50" i="9"/>
  <c r="HC50" i="9"/>
  <c r="HD50" i="9"/>
  <c r="HE50" i="9"/>
  <c r="HF50" i="9"/>
  <c r="HG50" i="9"/>
  <c r="HH50" i="9"/>
  <c r="HI50" i="9"/>
  <c r="HJ50" i="9"/>
  <c r="HK50" i="9"/>
  <c r="HL50" i="9"/>
  <c r="GI51" i="9"/>
  <c r="GJ51" i="9"/>
  <c r="GK51" i="9"/>
  <c r="GL51" i="9"/>
  <c r="GM51" i="9"/>
  <c r="GN51" i="9"/>
  <c r="GO51" i="9"/>
  <c r="GP51" i="9"/>
  <c r="GQ51" i="9"/>
  <c r="GR51" i="9"/>
  <c r="GS51" i="9"/>
  <c r="GT51" i="9"/>
  <c r="GU51" i="9"/>
  <c r="GV51" i="9"/>
  <c r="GW51" i="9"/>
  <c r="GX51" i="9"/>
  <c r="GY51" i="9"/>
  <c r="GZ51" i="9"/>
  <c r="HA51" i="9"/>
  <c r="HB51" i="9"/>
  <c r="HC51" i="9"/>
  <c r="HD51" i="9"/>
  <c r="HE51" i="9"/>
  <c r="HF51" i="9"/>
  <c r="HG51" i="9"/>
  <c r="HH51" i="9"/>
  <c r="HI51" i="9"/>
  <c r="HJ51" i="9"/>
  <c r="HK51" i="9"/>
  <c r="HL51" i="9"/>
  <c r="GI52" i="9"/>
  <c r="GJ52" i="9"/>
  <c r="GK52" i="9"/>
  <c r="GL52" i="9"/>
  <c r="GM52" i="9"/>
  <c r="GN52" i="9"/>
  <c r="GO52" i="9"/>
  <c r="GP52" i="9"/>
  <c r="GQ52" i="9"/>
  <c r="GR52" i="9"/>
  <c r="GS52" i="9"/>
  <c r="GT52" i="9"/>
  <c r="GU52" i="9"/>
  <c r="GV52" i="9"/>
  <c r="GW52" i="9"/>
  <c r="GX52" i="9"/>
  <c r="GY52" i="9"/>
  <c r="GZ52" i="9"/>
  <c r="HA52" i="9"/>
  <c r="HB52" i="9"/>
  <c r="HC52" i="9"/>
  <c r="HD52" i="9"/>
  <c r="HE52" i="9"/>
  <c r="HF52" i="9"/>
  <c r="HG52" i="9"/>
  <c r="HH52" i="9"/>
  <c r="HI52" i="9"/>
  <c r="HJ52" i="9"/>
  <c r="HK52" i="9"/>
  <c r="HL52" i="9"/>
  <c r="GH53" i="9"/>
  <c r="GH54" i="9" s="1"/>
  <c r="GI53" i="9"/>
  <c r="GI54" i="9" s="1"/>
  <c r="GJ53" i="9"/>
  <c r="GJ54" i="9" s="1"/>
  <c r="GK53" i="9"/>
  <c r="GK54" i="9" s="1"/>
  <c r="GL53" i="9"/>
  <c r="GL54" i="9" s="1"/>
  <c r="GM53" i="9"/>
  <c r="GM54" i="9" s="1"/>
  <c r="GN53" i="9"/>
  <c r="GN54" i="9" s="1"/>
  <c r="GO53" i="9"/>
  <c r="GO54" i="9" s="1"/>
  <c r="GP53" i="9"/>
  <c r="GP54" i="9" s="1"/>
  <c r="GQ53" i="9"/>
  <c r="GR53" i="9"/>
  <c r="GR54" i="9" s="1"/>
  <c r="GS53" i="9"/>
  <c r="GS54" i="9" s="1"/>
  <c r="GT53" i="9"/>
  <c r="GT54" i="9" s="1"/>
  <c r="GU53" i="9"/>
  <c r="GU54" i="9" s="1"/>
  <c r="GV53" i="9"/>
  <c r="GW53" i="9"/>
  <c r="GW54" i="9" s="1"/>
  <c r="GX53" i="9"/>
  <c r="GX54" i="9" s="1"/>
  <c r="GY53" i="9"/>
  <c r="GY54" i="9" s="1"/>
  <c r="GZ53" i="9"/>
  <c r="GZ54" i="9" s="1"/>
  <c r="HA53" i="9"/>
  <c r="HA54" i="9" s="1"/>
  <c r="HB53" i="9"/>
  <c r="HB54" i="9" s="1"/>
  <c r="HC53" i="9"/>
  <c r="HD53" i="9"/>
  <c r="HE53" i="9"/>
  <c r="HE54" i="9" s="1"/>
  <c r="HF53" i="9"/>
  <c r="HF54" i="9" s="1"/>
  <c r="HG53" i="9"/>
  <c r="HG54" i="9" s="1"/>
  <c r="HH53" i="9"/>
  <c r="HH54" i="9" s="1"/>
  <c r="HI53" i="9"/>
  <c r="HI54" i="9" s="1"/>
  <c r="HJ53" i="9"/>
  <c r="HJ54" i="9" s="1"/>
  <c r="HK53" i="9"/>
  <c r="HK54" i="9" s="1"/>
  <c r="HL53" i="9"/>
  <c r="HL54" i="9" s="1"/>
  <c r="GQ54" i="9"/>
  <c r="GV54" i="9"/>
  <c r="HC54" i="9"/>
  <c r="HD54" i="9"/>
  <c r="HM54" i="9"/>
  <c r="GH58" i="9"/>
  <c r="GI58" i="9"/>
  <c r="GJ58" i="9"/>
  <c r="GK58" i="9"/>
  <c r="GL58" i="9"/>
  <c r="GM58" i="9"/>
  <c r="GN58" i="9"/>
  <c r="GO58" i="9"/>
  <c r="GP58" i="9"/>
  <c r="GQ58" i="9"/>
  <c r="GR58" i="9"/>
  <c r="GS58" i="9"/>
  <c r="GT58" i="9"/>
  <c r="GU58" i="9"/>
  <c r="GV58" i="9"/>
  <c r="GW58" i="9"/>
  <c r="GX58" i="9"/>
  <c r="GY58" i="9"/>
  <c r="GZ58" i="9"/>
  <c r="HA58" i="9"/>
  <c r="HB58" i="9"/>
  <c r="HC58" i="9"/>
  <c r="HD58" i="9"/>
  <c r="HE58" i="9"/>
  <c r="HF58" i="9"/>
  <c r="HG58" i="9"/>
  <c r="HH58" i="9"/>
  <c r="HI58" i="9"/>
  <c r="HJ58" i="9"/>
  <c r="HK58" i="9"/>
  <c r="HL58" i="9"/>
  <c r="HM34" i="9"/>
  <c r="HM50" i="9" s="1"/>
  <c r="GH34" i="9"/>
  <c r="GH35" i="9" s="1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GH36" i="4"/>
  <c r="GH37" i="4" s="1"/>
  <c r="GI36" i="4"/>
  <c r="GI44" i="4" s="1"/>
  <c r="GJ36" i="4"/>
  <c r="GJ44" i="4" s="1"/>
  <c r="GJ53" i="4" s="1"/>
  <c r="GK36" i="4"/>
  <c r="GK44" i="4" s="1"/>
  <c r="GL36" i="4"/>
  <c r="GL44" i="4" s="1"/>
  <c r="GL53" i="4" s="1"/>
  <c r="GM36" i="4"/>
  <c r="GM44" i="4" s="1"/>
  <c r="GN36" i="4"/>
  <c r="GN51" i="4" s="1"/>
  <c r="GO36" i="4"/>
  <c r="GO51" i="4" s="1"/>
  <c r="GP36" i="4"/>
  <c r="GP44" i="4" s="1"/>
  <c r="GP53" i="4" s="1"/>
  <c r="GQ36" i="4"/>
  <c r="GQ44" i="4" s="1"/>
  <c r="GR36" i="4"/>
  <c r="GR51" i="4" s="1"/>
  <c r="GS36" i="4"/>
  <c r="GS44" i="4" s="1"/>
  <c r="GS53" i="4" s="1"/>
  <c r="GT36" i="4"/>
  <c r="GU36" i="4"/>
  <c r="GU44" i="4" s="1"/>
  <c r="GU53" i="4" s="1"/>
  <c r="GV36" i="4"/>
  <c r="GV37" i="4" s="1"/>
  <c r="GV50" i="4" s="1"/>
  <c r="GW36" i="4"/>
  <c r="GW44" i="4" s="1"/>
  <c r="GX36" i="4"/>
  <c r="GY36" i="4"/>
  <c r="GY44" i="4" s="1"/>
  <c r="GZ36" i="4"/>
  <c r="GZ37" i="4" s="1"/>
  <c r="HA36" i="4"/>
  <c r="HA44" i="4" s="1"/>
  <c r="HA53" i="4" s="1"/>
  <c r="HB36" i="4"/>
  <c r="HC36" i="4"/>
  <c r="HC51" i="4" s="1"/>
  <c r="HD36" i="4"/>
  <c r="HD44" i="4" s="1"/>
  <c r="HE36" i="4"/>
  <c r="HE51" i="4" s="1"/>
  <c r="HF36" i="4"/>
  <c r="HF44" i="4" s="1"/>
  <c r="HG36" i="4"/>
  <c r="HG37" i="4" s="1"/>
  <c r="HH36" i="4"/>
  <c r="HH44" i="4" s="1"/>
  <c r="HI36" i="4"/>
  <c r="HI44" i="4" s="1"/>
  <c r="HJ36" i="4"/>
  <c r="HK36" i="4"/>
  <c r="HK51" i="4" s="1"/>
  <c r="HL36" i="4"/>
  <c r="HL44" i="4" s="1"/>
  <c r="HM36" i="4"/>
  <c r="GH16" i="13" s="1"/>
  <c r="GH57" i="10"/>
  <c r="GI57" i="10"/>
  <c r="GJ57" i="10"/>
  <c r="GK57" i="10"/>
  <c r="GL57" i="10"/>
  <c r="GM57" i="10"/>
  <c r="GN57" i="10"/>
  <c r="GO57" i="10"/>
  <c r="GP57" i="10"/>
  <c r="GQ57" i="10"/>
  <c r="GR57" i="10"/>
  <c r="GS57" i="10"/>
  <c r="GT57" i="10"/>
  <c r="GU57" i="10"/>
  <c r="GV57" i="10"/>
  <c r="GW57" i="10"/>
  <c r="GX57" i="10"/>
  <c r="GY57" i="10"/>
  <c r="GZ57" i="10"/>
  <c r="HA57" i="10"/>
  <c r="HB57" i="10"/>
  <c r="HC57" i="10"/>
  <c r="HD57" i="10"/>
  <c r="HE57" i="10"/>
  <c r="HF57" i="10"/>
  <c r="HG57" i="10"/>
  <c r="HH57" i="10"/>
  <c r="HI57" i="10"/>
  <c r="HJ57" i="10"/>
  <c r="HK57" i="10"/>
  <c r="HL57" i="10"/>
  <c r="GH48" i="10"/>
  <c r="GI48" i="10"/>
  <c r="GJ48" i="10"/>
  <c r="GK48" i="10"/>
  <c r="GL48" i="10"/>
  <c r="GM48" i="10"/>
  <c r="GN48" i="10"/>
  <c r="GO48" i="10"/>
  <c r="GP48" i="10"/>
  <c r="GQ48" i="10"/>
  <c r="GR48" i="10"/>
  <c r="GS48" i="10"/>
  <c r="GT48" i="10"/>
  <c r="GU48" i="10"/>
  <c r="GV48" i="10"/>
  <c r="GW48" i="10"/>
  <c r="GX48" i="10"/>
  <c r="GY48" i="10"/>
  <c r="GZ48" i="10"/>
  <c r="HA48" i="10"/>
  <c r="HB48" i="10"/>
  <c r="HC48" i="10"/>
  <c r="HD48" i="10"/>
  <c r="HE48" i="10"/>
  <c r="HF48" i="10"/>
  <c r="HG48" i="10"/>
  <c r="HH48" i="10"/>
  <c r="HI48" i="10"/>
  <c r="HJ48" i="10"/>
  <c r="HK48" i="10"/>
  <c r="HL48" i="10"/>
  <c r="GH49" i="10"/>
  <c r="GI49" i="10"/>
  <c r="GJ49" i="10"/>
  <c r="GK49" i="10"/>
  <c r="GL49" i="10"/>
  <c r="GM49" i="10"/>
  <c r="GN49" i="10"/>
  <c r="GO49" i="10"/>
  <c r="GP49" i="10"/>
  <c r="GQ49" i="10"/>
  <c r="GR49" i="10"/>
  <c r="GS49" i="10"/>
  <c r="GT49" i="10"/>
  <c r="GU49" i="10"/>
  <c r="GV49" i="10"/>
  <c r="GW49" i="10"/>
  <c r="GX49" i="10"/>
  <c r="GY49" i="10"/>
  <c r="GZ49" i="10"/>
  <c r="HA49" i="10"/>
  <c r="HB49" i="10"/>
  <c r="HC49" i="10"/>
  <c r="HD49" i="10"/>
  <c r="HE49" i="10"/>
  <c r="HF49" i="10"/>
  <c r="HG49" i="10"/>
  <c r="HH49" i="10"/>
  <c r="HI49" i="10"/>
  <c r="HJ49" i="10"/>
  <c r="HK49" i="10"/>
  <c r="HL49" i="10"/>
  <c r="GH50" i="10"/>
  <c r="GI50" i="10"/>
  <c r="GJ50" i="10"/>
  <c r="GK50" i="10"/>
  <c r="GL50" i="10"/>
  <c r="GM50" i="10"/>
  <c r="GN50" i="10"/>
  <c r="GO50" i="10"/>
  <c r="GP50" i="10"/>
  <c r="GQ50" i="10"/>
  <c r="GR50" i="10"/>
  <c r="GS50" i="10"/>
  <c r="GT50" i="10"/>
  <c r="GU50" i="10"/>
  <c r="GV50" i="10"/>
  <c r="GW50" i="10"/>
  <c r="GX50" i="10"/>
  <c r="GY50" i="10"/>
  <c r="GZ50" i="10"/>
  <c r="HA50" i="10"/>
  <c r="HB50" i="10"/>
  <c r="HC50" i="10"/>
  <c r="HD50" i="10"/>
  <c r="HE50" i="10"/>
  <c r="HF50" i="10"/>
  <c r="HG50" i="10"/>
  <c r="HH50" i="10"/>
  <c r="HI50" i="10"/>
  <c r="HJ50" i="10"/>
  <c r="HK50" i="10"/>
  <c r="HL50" i="10"/>
  <c r="GH51" i="10"/>
  <c r="GI51" i="10"/>
  <c r="GJ51" i="10"/>
  <c r="GK51" i="10"/>
  <c r="GL51" i="10"/>
  <c r="GM51" i="10"/>
  <c r="GN51" i="10"/>
  <c r="GO51" i="10"/>
  <c r="GP51" i="10"/>
  <c r="GQ51" i="10"/>
  <c r="GR51" i="10"/>
  <c r="GS51" i="10"/>
  <c r="GT51" i="10"/>
  <c r="GU51" i="10"/>
  <c r="GV51" i="10"/>
  <c r="GW51" i="10"/>
  <c r="GX51" i="10"/>
  <c r="GY51" i="10"/>
  <c r="GZ51" i="10"/>
  <c r="HA51" i="10"/>
  <c r="HB51" i="10"/>
  <c r="HC51" i="10"/>
  <c r="HD51" i="10"/>
  <c r="HE51" i="10"/>
  <c r="HF51" i="10"/>
  <c r="HG51" i="10"/>
  <c r="HH51" i="10"/>
  <c r="HI51" i="10"/>
  <c r="HJ51" i="10"/>
  <c r="HK51" i="10"/>
  <c r="HL51" i="10"/>
  <c r="GH52" i="10"/>
  <c r="GH53" i="10" s="1"/>
  <c r="GI52" i="10"/>
  <c r="GI53" i="10" s="1"/>
  <c r="GJ52" i="10"/>
  <c r="GJ53" i="10" s="1"/>
  <c r="GK52" i="10"/>
  <c r="GK53" i="10" s="1"/>
  <c r="GL52" i="10"/>
  <c r="GL53" i="10" s="1"/>
  <c r="GM52" i="10"/>
  <c r="GM53" i="10" s="1"/>
  <c r="GN52" i="10"/>
  <c r="GN53" i="10" s="1"/>
  <c r="GO52" i="10"/>
  <c r="GO53" i="10" s="1"/>
  <c r="GP52" i="10"/>
  <c r="GP53" i="10" s="1"/>
  <c r="GQ52" i="10"/>
  <c r="GQ53" i="10" s="1"/>
  <c r="GR52" i="10"/>
  <c r="GR53" i="10" s="1"/>
  <c r="GS52" i="10"/>
  <c r="GS53" i="10" s="1"/>
  <c r="GT52" i="10"/>
  <c r="GT53" i="10" s="1"/>
  <c r="GU52" i="10"/>
  <c r="GU53" i="10" s="1"/>
  <c r="GV52" i="10"/>
  <c r="GV53" i="10" s="1"/>
  <c r="GW52" i="10"/>
  <c r="GW53" i="10" s="1"/>
  <c r="GX52" i="10"/>
  <c r="GX53" i="10" s="1"/>
  <c r="GY52" i="10"/>
  <c r="GY53" i="10" s="1"/>
  <c r="GZ52" i="10"/>
  <c r="GZ53" i="10" s="1"/>
  <c r="HA52" i="10"/>
  <c r="HA53" i="10" s="1"/>
  <c r="HB52" i="10"/>
  <c r="HB53" i="10" s="1"/>
  <c r="HC52" i="10"/>
  <c r="HC53" i="10" s="1"/>
  <c r="HD52" i="10"/>
  <c r="HD53" i="10" s="1"/>
  <c r="HE52" i="10"/>
  <c r="HE53" i="10" s="1"/>
  <c r="HF52" i="10"/>
  <c r="HF53" i="10" s="1"/>
  <c r="HG52" i="10"/>
  <c r="HG53" i="10" s="1"/>
  <c r="HH52" i="10"/>
  <c r="HH53" i="10" s="1"/>
  <c r="HI52" i="10"/>
  <c r="HI53" i="10" s="1"/>
  <c r="HJ52" i="10"/>
  <c r="HJ53" i="10" s="1"/>
  <c r="HK52" i="10"/>
  <c r="HK53" i="10" s="1"/>
  <c r="HL52" i="10"/>
  <c r="HL53" i="10" s="1"/>
  <c r="HM53" i="10"/>
  <c r="HM34" i="10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3" i="8"/>
  <c r="GH34" i="8"/>
  <c r="GH42" i="8" s="1"/>
  <c r="GI34" i="8"/>
  <c r="GJ34" i="8"/>
  <c r="GJ35" i="8" s="1"/>
  <c r="GK34" i="8"/>
  <c r="GK35" i="8" s="1"/>
  <c r="GL34" i="8"/>
  <c r="GL35" i="8" s="1"/>
  <c r="GM34" i="8"/>
  <c r="GN34" i="8"/>
  <c r="GN35" i="8" s="1"/>
  <c r="GO34" i="8"/>
  <c r="GO42" i="8" s="1"/>
  <c r="GP34" i="8"/>
  <c r="GP35" i="8" s="1"/>
  <c r="GQ34" i="8"/>
  <c r="GQ35" i="8" s="1"/>
  <c r="GR34" i="8"/>
  <c r="GR35" i="8" s="1"/>
  <c r="GS34" i="8"/>
  <c r="GS42" i="8" s="1"/>
  <c r="GT34" i="8"/>
  <c r="GU34" i="8"/>
  <c r="GU35" i="8" s="1"/>
  <c r="GV34" i="8"/>
  <c r="GV35" i="8" s="1"/>
  <c r="GW34" i="8"/>
  <c r="GW42" i="8" s="1"/>
  <c r="GX34" i="8"/>
  <c r="GX35" i="8" s="1"/>
  <c r="GY34" i="8"/>
  <c r="GY42" i="8" s="1"/>
  <c r="GZ34" i="8"/>
  <c r="GZ35" i="8" s="1"/>
  <c r="HA34" i="8"/>
  <c r="HA42" i="8" s="1"/>
  <c r="HB34" i="8"/>
  <c r="HC34" i="8"/>
  <c r="HC35" i="8" s="1"/>
  <c r="HD34" i="8"/>
  <c r="HD35" i="8" s="1"/>
  <c r="HE34" i="8"/>
  <c r="HE35" i="8" s="1"/>
  <c r="HF34" i="8"/>
  <c r="HG34" i="8"/>
  <c r="HG42" i="8" s="1"/>
  <c r="HH34" i="8"/>
  <c r="HH42" i="8" s="1"/>
  <c r="HI34" i="8"/>
  <c r="HI42" i="8" s="1"/>
  <c r="HJ34" i="8"/>
  <c r="HJ35" i="8" s="1"/>
  <c r="HK34" i="8"/>
  <c r="HK35" i="8" s="1"/>
  <c r="HL34" i="8"/>
  <c r="HL42" i="8" s="1"/>
  <c r="HM34" i="8"/>
  <c r="GX51" i="4"/>
  <c r="HL37" i="4"/>
  <c r="HF51" i="4"/>
  <c r="HD51" i="4"/>
  <c r="GV51" i="4"/>
  <c r="GN37" i="4"/>
  <c r="GN50" i="4" s="1"/>
  <c r="GV44" i="4"/>
  <c r="GZ51" i="4"/>
  <c r="GZ44" i="4"/>
  <c r="GZ53" i="4" s="1"/>
  <c r="GQ42" i="8"/>
  <c r="HD37" i="4"/>
  <c r="HD50" i="4" s="1"/>
  <c r="GY51" i="4"/>
  <c r="GO37" i="4"/>
  <c r="HM29" i="4"/>
  <c r="HM27" i="4"/>
  <c r="HM26" i="4"/>
  <c r="HM30" i="4" s="1"/>
  <c r="HM56" i="4" s="1"/>
  <c r="HM22" i="4"/>
  <c r="HM21" i="4"/>
  <c r="HM25" i="10"/>
  <c r="HM24" i="10"/>
  <c r="HM25" i="9"/>
  <c r="HM13" i="4"/>
  <c r="HM11" i="4"/>
  <c r="I14" i="16" s="1"/>
  <c r="HM10" i="4"/>
  <c r="I13" i="16" s="1"/>
  <c r="HM9" i="4"/>
  <c r="HM14" i="4" s="1"/>
  <c r="HM8" i="4"/>
  <c r="HM16" i="4" s="1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GH16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GH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I11" i="16"/>
  <c r="GI30" i="4"/>
  <c r="GI56" i="4" s="1"/>
  <c r="GJ30" i="4"/>
  <c r="GJ56" i="4" s="1"/>
  <c r="GK30" i="4"/>
  <c r="GK56" i="4" s="1"/>
  <c r="GL30" i="4"/>
  <c r="GL56" i="4" s="1"/>
  <c r="GM30" i="4"/>
  <c r="GM56" i="4" s="1"/>
  <c r="GN30" i="4"/>
  <c r="GN56" i="4" s="1"/>
  <c r="GO30" i="4"/>
  <c r="GO56" i="4" s="1"/>
  <c r="GP30" i="4"/>
  <c r="GP56" i="4" s="1"/>
  <c r="GQ30" i="4"/>
  <c r="GQ56" i="4" s="1"/>
  <c r="GR30" i="4"/>
  <c r="GR56" i="4" s="1"/>
  <c r="GS30" i="4"/>
  <c r="GS56" i="4" s="1"/>
  <c r="GT30" i="4"/>
  <c r="GT56" i="4" s="1"/>
  <c r="GU30" i="4"/>
  <c r="GU56" i="4" s="1"/>
  <c r="GV30" i="4"/>
  <c r="GV56" i="4" s="1"/>
  <c r="GW30" i="4"/>
  <c r="GW56" i="4" s="1"/>
  <c r="GX30" i="4"/>
  <c r="GX56" i="4" s="1"/>
  <c r="GY30" i="4"/>
  <c r="GY56" i="4" s="1"/>
  <c r="GZ30" i="4"/>
  <c r="GZ56" i="4" s="1"/>
  <c r="HA30" i="4"/>
  <c r="HA56" i="4" s="1"/>
  <c r="HB30" i="4"/>
  <c r="HB56" i="4" s="1"/>
  <c r="HC30" i="4"/>
  <c r="HC56" i="4" s="1"/>
  <c r="HD30" i="4"/>
  <c r="HD56" i="4" s="1"/>
  <c r="HE30" i="4"/>
  <c r="HE56" i="4" s="1"/>
  <c r="HF30" i="4"/>
  <c r="HF56" i="4" s="1"/>
  <c r="HG30" i="4"/>
  <c r="HG56" i="4" s="1"/>
  <c r="HH30" i="4"/>
  <c r="HH56" i="4" s="1"/>
  <c r="HI30" i="4"/>
  <c r="HI56" i="4" s="1"/>
  <c r="HJ30" i="4"/>
  <c r="HJ56" i="4" s="1"/>
  <c r="HK30" i="4"/>
  <c r="HK56" i="4" s="1"/>
  <c r="HL30" i="4"/>
  <c r="HL56" i="4" s="1"/>
  <c r="GH30" i="4"/>
  <c r="GH56" i="4" s="1"/>
  <c r="GI28" i="4"/>
  <c r="GI23" i="4" s="1"/>
  <c r="GJ28" i="4"/>
  <c r="GJ23" i="4" s="1"/>
  <c r="GK28" i="4"/>
  <c r="GK23" i="4" s="1"/>
  <c r="GL28" i="4"/>
  <c r="GL23" i="4" s="1"/>
  <c r="GM28" i="4"/>
  <c r="GM23" i="4" s="1"/>
  <c r="GN28" i="4"/>
  <c r="GN23" i="4" s="1"/>
  <c r="GO28" i="4"/>
  <c r="GO23" i="4" s="1"/>
  <c r="GP28" i="4"/>
  <c r="GP23" i="4" s="1"/>
  <c r="GQ28" i="4"/>
  <c r="GQ23" i="4" s="1"/>
  <c r="GR28" i="4"/>
  <c r="GR23" i="4" s="1"/>
  <c r="GS28" i="4"/>
  <c r="GS23" i="4" s="1"/>
  <c r="GT28" i="4"/>
  <c r="GT23" i="4" s="1"/>
  <c r="GU28" i="4"/>
  <c r="GU23" i="4" s="1"/>
  <c r="GV28" i="4"/>
  <c r="GV23" i="4" s="1"/>
  <c r="GW28" i="4"/>
  <c r="GW23" i="4" s="1"/>
  <c r="GX28" i="4"/>
  <c r="GX23" i="4" s="1"/>
  <c r="GY28" i="4"/>
  <c r="GY23" i="4" s="1"/>
  <c r="GZ28" i="4"/>
  <c r="GZ23" i="4" s="1"/>
  <c r="HA28" i="4"/>
  <c r="HA23" i="4" s="1"/>
  <c r="HB28" i="4"/>
  <c r="HB23" i="4" s="1"/>
  <c r="HC28" i="4"/>
  <c r="HC23" i="4" s="1"/>
  <c r="HD28" i="4"/>
  <c r="HD23" i="4" s="1"/>
  <c r="HE28" i="4"/>
  <c r="HE23" i="4" s="1"/>
  <c r="HF28" i="4"/>
  <c r="HF23" i="4" s="1"/>
  <c r="HG28" i="4"/>
  <c r="HG23" i="4" s="1"/>
  <c r="HH28" i="4"/>
  <c r="HH23" i="4" s="1"/>
  <c r="HI28" i="4"/>
  <c r="HI23" i="4" s="1"/>
  <c r="HJ28" i="4"/>
  <c r="HJ23" i="4" s="1"/>
  <c r="HK28" i="4"/>
  <c r="HK23" i="4" s="1"/>
  <c r="HL28" i="4"/>
  <c r="HL23" i="4" s="1"/>
  <c r="GH28" i="4"/>
  <c r="GH23" i="4" s="1"/>
  <c r="GG27" i="4"/>
  <c r="HM27" i="9"/>
  <c r="HM24" i="9"/>
  <c r="HM20" i="9"/>
  <c r="HM19" i="9"/>
  <c r="HM13" i="9"/>
  <c r="HM15" i="9" s="1"/>
  <c r="HM11" i="9"/>
  <c r="I8" i="16" s="1"/>
  <c r="HM10" i="9"/>
  <c r="HM9" i="9"/>
  <c r="HM14" i="9" s="1"/>
  <c r="HM8" i="9"/>
  <c r="HM27" i="10"/>
  <c r="HM20" i="10"/>
  <c r="HM19" i="10"/>
  <c r="HM27" i="8"/>
  <c r="HM26" i="8"/>
  <c r="HM24" i="8"/>
  <c r="HM20" i="8"/>
  <c r="HM19" i="8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58" i="9"/>
  <c r="GI28" i="9"/>
  <c r="GI55" i="9" s="1"/>
  <c r="GJ28" i="9"/>
  <c r="GJ55" i="9" s="1"/>
  <c r="GK28" i="9"/>
  <c r="GK55" i="9" s="1"/>
  <c r="GL28" i="9"/>
  <c r="GL55" i="9" s="1"/>
  <c r="GM28" i="9"/>
  <c r="GM55" i="9" s="1"/>
  <c r="GN28" i="9"/>
  <c r="GN55" i="9" s="1"/>
  <c r="GO28" i="9"/>
  <c r="GO55" i="9" s="1"/>
  <c r="GP28" i="9"/>
  <c r="GP55" i="9" s="1"/>
  <c r="GQ28" i="9"/>
  <c r="GQ55" i="9" s="1"/>
  <c r="GR28" i="9"/>
  <c r="GR55" i="9" s="1"/>
  <c r="GS28" i="9"/>
  <c r="GS55" i="9" s="1"/>
  <c r="GT28" i="9"/>
  <c r="GT55" i="9" s="1"/>
  <c r="GU28" i="9"/>
  <c r="GU55" i="9" s="1"/>
  <c r="GV28" i="9"/>
  <c r="GV55" i="9" s="1"/>
  <c r="GW28" i="9"/>
  <c r="GW55" i="9" s="1"/>
  <c r="GX28" i="9"/>
  <c r="GX55" i="9" s="1"/>
  <c r="GY28" i="9"/>
  <c r="GY55" i="9" s="1"/>
  <c r="GZ28" i="9"/>
  <c r="GZ55" i="9" s="1"/>
  <c r="HA28" i="9"/>
  <c r="HA55" i="9" s="1"/>
  <c r="HB28" i="9"/>
  <c r="HB55" i="9" s="1"/>
  <c r="HC28" i="9"/>
  <c r="HC55" i="9" s="1"/>
  <c r="HD28" i="9"/>
  <c r="HD55" i="9" s="1"/>
  <c r="HE28" i="9"/>
  <c r="HE55" i="9" s="1"/>
  <c r="HF28" i="9"/>
  <c r="HF55" i="9" s="1"/>
  <c r="HG28" i="9"/>
  <c r="HG55" i="9" s="1"/>
  <c r="HH28" i="9"/>
  <c r="HH55" i="9" s="1"/>
  <c r="HI28" i="9"/>
  <c r="HI55" i="9" s="1"/>
  <c r="HJ28" i="9"/>
  <c r="HJ55" i="9" s="1"/>
  <c r="HK28" i="9"/>
  <c r="HK55" i="9" s="1"/>
  <c r="HL28" i="9"/>
  <c r="HL55" i="9" s="1"/>
  <c r="GH28" i="9"/>
  <c r="GH55" i="9" s="1"/>
  <c r="GI26" i="9"/>
  <c r="GI21" i="9" s="1"/>
  <c r="GJ26" i="9"/>
  <c r="GJ21" i="9" s="1"/>
  <c r="GK26" i="9"/>
  <c r="GK21" i="9" s="1"/>
  <c r="GL26" i="9"/>
  <c r="GL21" i="9" s="1"/>
  <c r="GM26" i="9"/>
  <c r="GM21" i="9" s="1"/>
  <c r="GN26" i="9"/>
  <c r="GN21" i="9" s="1"/>
  <c r="GO26" i="9"/>
  <c r="GO21" i="9" s="1"/>
  <c r="GP26" i="9"/>
  <c r="GP21" i="9" s="1"/>
  <c r="GQ26" i="9"/>
  <c r="GQ21" i="9" s="1"/>
  <c r="GR26" i="9"/>
  <c r="GR21" i="9" s="1"/>
  <c r="GS26" i="9"/>
  <c r="GS21" i="9" s="1"/>
  <c r="GT26" i="9"/>
  <c r="GT21" i="9" s="1"/>
  <c r="GU26" i="9"/>
  <c r="GU21" i="9" s="1"/>
  <c r="GV26" i="9"/>
  <c r="GV21" i="9" s="1"/>
  <c r="GW26" i="9"/>
  <c r="GW21" i="9" s="1"/>
  <c r="GX26" i="9"/>
  <c r="GX21" i="9" s="1"/>
  <c r="GY26" i="9"/>
  <c r="GY21" i="9" s="1"/>
  <c r="GZ26" i="9"/>
  <c r="GZ21" i="9" s="1"/>
  <c r="HA26" i="9"/>
  <c r="HA21" i="9" s="1"/>
  <c r="HB26" i="9"/>
  <c r="HB21" i="9" s="1"/>
  <c r="HC26" i="9"/>
  <c r="HC21" i="9" s="1"/>
  <c r="HD26" i="9"/>
  <c r="HD21" i="9" s="1"/>
  <c r="HE26" i="9"/>
  <c r="HE21" i="9" s="1"/>
  <c r="HF26" i="9"/>
  <c r="HF21" i="9" s="1"/>
  <c r="HG26" i="9"/>
  <c r="HG21" i="9" s="1"/>
  <c r="HH26" i="9"/>
  <c r="HH21" i="9" s="1"/>
  <c r="HI26" i="9"/>
  <c r="HI21" i="9" s="1"/>
  <c r="HJ26" i="9"/>
  <c r="HJ21" i="9" s="1"/>
  <c r="HK26" i="9"/>
  <c r="HK21" i="9" s="1"/>
  <c r="HL26" i="9"/>
  <c r="HL21" i="9" s="1"/>
  <c r="GH26" i="9"/>
  <c r="GH21" i="9" s="1"/>
  <c r="FY28" i="9"/>
  <c r="FY55" i="9" s="1"/>
  <c r="FZ28" i="9"/>
  <c r="FZ55" i="9" s="1"/>
  <c r="GA28" i="9"/>
  <c r="GA55" i="9" s="1"/>
  <c r="GB28" i="9"/>
  <c r="GB55" i="9" s="1"/>
  <c r="GC28" i="9"/>
  <c r="GC55" i="9" s="1"/>
  <c r="GD28" i="9"/>
  <c r="GD55" i="9" s="1"/>
  <c r="GE28" i="9"/>
  <c r="GE55" i="9" s="1"/>
  <c r="GF28" i="9"/>
  <c r="GF55" i="9" s="1"/>
  <c r="FY26" i="9"/>
  <c r="FY21" i="9" s="1"/>
  <c r="FZ26" i="9"/>
  <c r="FZ21" i="9" s="1"/>
  <c r="GA26" i="9"/>
  <c r="GA21" i="9" s="1"/>
  <c r="GB26" i="9"/>
  <c r="GB21" i="9" s="1"/>
  <c r="GC26" i="9"/>
  <c r="GC21" i="9" s="1"/>
  <c r="GD26" i="9"/>
  <c r="GD21" i="9" s="1"/>
  <c r="GE26" i="9"/>
  <c r="GE21" i="9" s="1"/>
  <c r="GF26" i="9"/>
  <c r="GF21" i="9" s="1"/>
  <c r="HM13" i="8"/>
  <c r="HM57" i="8" s="1"/>
  <c r="HM11" i="8"/>
  <c r="HM10" i="8"/>
  <c r="HM9" i="8"/>
  <c r="HM8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GH21" i="8"/>
  <c r="GI12" i="8"/>
  <c r="GJ12" i="8"/>
  <c r="GK12" i="8"/>
  <c r="GL12" i="8"/>
  <c r="GM12" i="8"/>
  <c r="GN12" i="8"/>
  <c r="GO12" i="8"/>
  <c r="GP12" i="8"/>
  <c r="GQ12" i="8"/>
  <c r="GR12" i="8"/>
  <c r="GS12" i="8"/>
  <c r="GT12" i="8"/>
  <c r="GU12" i="8"/>
  <c r="GV12" i="8"/>
  <c r="GW12" i="8"/>
  <c r="GX12" i="8"/>
  <c r="GY12" i="8"/>
  <c r="GZ12" i="8"/>
  <c r="HA12" i="8"/>
  <c r="HB12" i="8"/>
  <c r="HC12" i="8"/>
  <c r="HD12" i="8"/>
  <c r="HE12" i="8"/>
  <c r="HF12" i="8"/>
  <c r="HG12" i="8"/>
  <c r="HH12" i="8"/>
  <c r="HI12" i="8"/>
  <c r="HJ12" i="8"/>
  <c r="HK12" i="8"/>
  <c r="HL12" i="8"/>
  <c r="GH12" i="8"/>
  <c r="GI7" i="8"/>
  <c r="GJ7" i="8"/>
  <c r="GK7" i="8"/>
  <c r="GL7" i="8"/>
  <c r="GM7" i="8"/>
  <c r="GN7" i="8"/>
  <c r="GO7" i="8"/>
  <c r="GP7" i="8"/>
  <c r="GQ7" i="8"/>
  <c r="GR7" i="8"/>
  <c r="GS7" i="8"/>
  <c r="GT7" i="8"/>
  <c r="GU7" i="8"/>
  <c r="GV7" i="8"/>
  <c r="GW7" i="8"/>
  <c r="GX7" i="8"/>
  <c r="GY7" i="8"/>
  <c r="GZ7" i="8"/>
  <c r="HA7" i="8"/>
  <c r="HB7" i="8"/>
  <c r="HC7" i="8"/>
  <c r="HD7" i="8"/>
  <c r="HE7" i="8"/>
  <c r="HF7" i="8"/>
  <c r="HG7" i="8"/>
  <c r="HH7" i="8"/>
  <c r="HI7" i="8"/>
  <c r="HJ7" i="8"/>
  <c r="HK7" i="8"/>
  <c r="HL7" i="8"/>
  <c r="GH7" i="8"/>
  <c r="FT28" i="8"/>
  <c r="FT54" i="8" s="1"/>
  <c r="FU28" i="8"/>
  <c r="FV28" i="8"/>
  <c r="FV54" i="8" s="1"/>
  <c r="FW28" i="8"/>
  <c r="FW54" i="8" s="1"/>
  <c r="FX28" i="8"/>
  <c r="FX54" i="8" s="1"/>
  <c r="FY28" i="8"/>
  <c r="FZ28" i="8"/>
  <c r="FZ54" i="8" s="1"/>
  <c r="GA28" i="8"/>
  <c r="GA54" i="8" s="1"/>
  <c r="GB28" i="8"/>
  <c r="GB54" i="8" s="1"/>
  <c r="GC28" i="8"/>
  <c r="GD28" i="8"/>
  <c r="GD54" i="8" s="1"/>
  <c r="GE28" i="8"/>
  <c r="GE54" i="8" s="1"/>
  <c r="GF28" i="8"/>
  <c r="GF54" i="8" s="1"/>
  <c r="GH28" i="8"/>
  <c r="GH54" i="8" s="1"/>
  <c r="GI28" i="8"/>
  <c r="GI54" i="8" s="1"/>
  <c r="GJ28" i="8"/>
  <c r="GJ54" i="8" s="1"/>
  <c r="GK28" i="8"/>
  <c r="GK54" i="8" s="1"/>
  <c r="GL28" i="8"/>
  <c r="GL54" i="8" s="1"/>
  <c r="GM28" i="8"/>
  <c r="GM54" i="8" s="1"/>
  <c r="GN28" i="8"/>
  <c r="GN54" i="8" s="1"/>
  <c r="GO28" i="8"/>
  <c r="GO54" i="8" s="1"/>
  <c r="GP28" i="8"/>
  <c r="GP54" i="8" s="1"/>
  <c r="GQ28" i="8"/>
  <c r="GQ54" i="8" s="1"/>
  <c r="GR28" i="8"/>
  <c r="GR54" i="8" s="1"/>
  <c r="GS28" i="8"/>
  <c r="GS54" i="8" s="1"/>
  <c r="GT28" i="8"/>
  <c r="GT54" i="8" s="1"/>
  <c r="GU28" i="8"/>
  <c r="GU54" i="8" s="1"/>
  <c r="GV28" i="8"/>
  <c r="GV54" i="8" s="1"/>
  <c r="GW28" i="8"/>
  <c r="GW54" i="8" s="1"/>
  <c r="GX28" i="8"/>
  <c r="GX54" i="8" s="1"/>
  <c r="GY28" i="8"/>
  <c r="GY54" i="8" s="1"/>
  <c r="GZ28" i="8"/>
  <c r="GZ54" i="8" s="1"/>
  <c r="HA28" i="8"/>
  <c r="HA54" i="8" s="1"/>
  <c r="HB28" i="8"/>
  <c r="HB54" i="8" s="1"/>
  <c r="HC28" i="8"/>
  <c r="HC54" i="8" s="1"/>
  <c r="HD28" i="8"/>
  <c r="HD54" i="8" s="1"/>
  <c r="HE28" i="8"/>
  <c r="HE54" i="8" s="1"/>
  <c r="HF28" i="8"/>
  <c r="HF54" i="8" s="1"/>
  <c r="HG28" i="8"/>
  <c r="HG54" i="8" s="1"/>
  <c r="HH28" i="8"/>
  <c r="HH54" i="8" s="1"/>
  <c r="HI28" i="8"/>
  <c r="HI54" i="8" s="1"/>
  <c r="HJ28" i="8"/>
  <c r="HJ54" i="8" s="1"/>
  <c r="HK28" i="8"/>
  <c r="HK54" i="8" s="1"/>
  <c r="HL28" i="8"/>
  <c r="HL54" i="8" s="1"/>
  <c r="GI28" i="10"/>
  <c r="GI54" i="10" s="1"/>
  <c r="GJ28" i="10"/>
  <c r="GJ54" i="10" s="1"/>
  <c r="GK28" i="10"/>
  <c r="GK54" i="10" s="1"/>
  <c r="GL28" i="10"/>
  <c r="GL54" i="10" s="1"/>
  <c r="GM28" i="10"/>
  <c r="GM54" i="10" s="1"/>
  <c r="GN28" i="10"/>
  <c r="GN54" i="10" s="1"/>
  <c r="GO28" i="10"/>
  <c r="GO54" i="10" s="1"/>
  <c r="GP28" i="10"/>
  <c r="GP54" i="10" s="1"/>
  <c r="GQ28" i="10"/>
  <c r="GQ54" i="10" s="1"/>
  <c r="GR28" i="10"/>
  <c r="GR54" i="10" s="1"/>
  <c r="GS28" i="10"/>
  <c r="GS54" i="10" s="1"/>
  <c r="GT28" i="10"/>
  <c r="GT54" i="10" s="1"/>
  <c r="GU28" i="10"/>
  <c r="GU54" i="10" s="1"/>
  <c r="GV28" i="10"/>
  <c r="GV54" i="10" s="1"/>
  <c r="GW28" i="10"/>
  <c r="GW54" i="10" s="1"/>
  <c r="GX28" i="10"/>
  <c r="GX54" i="10" s="1"/>
  <c r="GY28" i="10"/>
  <c r="GY54" i="10" s="1"/>
  <c r="GZ28" i="10"/>
  <c r="GZ54" i="10" s="1"/>
  <c r="HA28" i="10"/>
  <c r="HA54" i="10" s="1"/>
  <c r="HB28" i="10"/>
  <c r="HB54" i="10" s="1"/>
  <c r="HC28" i="10"/>
  <c r="HC54" i="10" s="1"/>
  <c r="HD28" i="10"/>
  <c r="HD54" i="10" s="1"/>
  <c r="HE28" i="10"/>
  <c r="HE54" i="10" s="1"/>
  <c r="HF28" i="10"/>
  <c r="HF54" i="10" s="1"/>
  <c r="HG28" i="10"/>
  <c r="HG54" i="10" s="1"/>
  <c r="HH28" i="10"/>
  <c r="HH54" i="10" s="1"/>
  <c r="HI28" i="10"/>
  <c r="HI54" i="10" s="1"/>
  <c r="HJ28" i="10"/>
  <c r="HJ54" i="10" s="1"/>
  <c r="HK28" i="10"/>
  <c r="HK54" i="10" s="1"/>
  <c r="HL28" i="10"/>
  <c r="HL54" i="10" s="1"/>
  <c r="GI26" i="10"/>
  <c r="GI26" i="11" s="1"/>
  <c r="GJ26" i="10"/>
  <c r="GK26" i="10"/>
  <c r="GK26" i="11" s="1"/>
  <c r="GL26" i="10"/>
  <c r="GM26" i="10"/>
  <c r="GN26" i="10"/>
  <c r="GN26" i="11" s="1"/>
  <c r="GO26" i="10"/>
  <c r="GO26" i="11" s="1"/>
  <c r="GP26" i="10"/>
  <c r="GQ26" i="10"/>
  <c r="GQ26" i="11" s="1"/>
  <c r="GR26" i="10"/>
  <c r="GS26" i="10"/>
  <c r="GS26" i="11" s="1"/>
  <c r="GT26" i="10"/>
  <c r="GU26" i="10"/>
  <c r="GV26" i="10"/>
  <c r="GW26" i="10"/>
  <c r="GW21" i="10" s="1"/>
  <c r="GX26" i="10"/>
  <c r="GY26" i="10"/>
  <c r="GY21" i="10" s="1"/>
  <c r="GZ26" i="10"/>
  <c r="GZ26" i="11" s="1"/>
  <c r="HA26" i="10"/>
  <c r="HA26" i="11" s="1"/>
  <c r="HB26" i="10"/>
  <c r="HC26" i="10"/>
  <c r="HD26" i="10"/>
  <c r="HE26" i="10"/>
  <c r="HE26" i="11" s="1"/>
  <c r="HF26" i="10"/>
  <c r="HF26" i="11" s="1"/>
  <c r="HG26" i="10"/>
  <c r="HG21" i="10" s="1"/>
  <c r="HH26" i="10"/>
  <c r="HH21" i="10" s="1"/>
  <c r="HI26" i="10"/>
  <c r="HI21" i="10" s="1"/>
  <c r="HJ26" i="10"/>
  <c r="HK26" i="10"/>
  <c r="HL26" i="10"/>
  <c r="HL21" i="10" s="1"/>
  <c r="GH28" i="10"/>
  <c r="GH54" i="10" s="1"/>
  <c r="GH26" i="10"/>
  <c r="HM13" i="10"/>
  <c r="HM11" i="10"/>
  <c r="HM10" i="10"/>
  <c r="HM9" i="10"/>
  <c r="HM8" i="10"/>
  <c r="GI12" i="10"/>
  <c r="GJ12" i="10"/>
  <c r="GK12" i="10"/>
  <c r="GL12" i="10"/>
  <c r="GM12" i="10"/>
  <c r="GN12" i="10"/>
  <c r="GO12" i="10"/>
  <c r="GP12" i="10"/>
  <c r="GQ12" i="10"/>
  <c r="GR12" i="10"/>
  <c r="GS12" i="10"/>
  <c r="GT12" i="10"/>
  <c r="GU12" i="10"/>
  <c r="GV12" i="10"/>
  <c r="GW12" i="10"/>
  <c r="GX12" i="10"/>
  <c r="GY12" i="10"/>
  <c r="GZ12" i="10"/>
  <c r="HA12" i="10"/>
  <c r="HB12" i="10"/>
  <c r="HC12" i="10"/>
  <c r="HD12" i="10"/>
  <c r="HE12" i="10"/>
  <c r="HF12" i="10"/>
  <c r="HH12" i="10"/>
  <c r="HI12" i="10"/>
  <c r="HJ12" i="10"/>
  <c r="HK12" i="10"/>
  <c r="HL12" i="10"/>
  <c r="GH12" i="10"/>
  <c r="GI7" i="10"/>
  <c r="GJ7" i="10"/>
  <c r="GK7" i="10"/>
  <c r="GL7" i="10"/>
  <c r="GM7" i="10"/>
  <c r="GN7" i="10"/>
  <c r="GO7" i="10"/>
  <c r="GP7" i="10"/>
  <c r="GQ7" i="10"/>
  <c r="GR7" i="10"/>
  <c r="GS7" i="10"/>
  <c r="GT7" i="10"/>
  <c r="GU7" i="10"/>
  <c r="GV7" i="10"/>
  <c r="GW7" i="10"/>
  <c r="GX7" i="10"/>
  <c r="GY7" i="10"/>
  <c r="GZ7" i="10"/>
  <c r="HA7" i="10"/>
  <c r="HB7" i="10"/>
  <c r="HC7" i="10"/>
  <c r="HD7" i="10"/>
  <c r="HE7" i="10"/>
  <c r="HF7" i="10"/>
  <c r="HH7" i="10"/>
  <c r="HI7" i="10"/>
  <c r="HJ7" i="10"/>
  <c r="HK7" i="10"/>
  <c r="HL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T7" i="10"/>
  <c r="FU7" i="10"/>
  <c r="FV7" i="10"/>
  <c r="FW7" i="10"/>
  <c r="FX7" i="10"/>
  <c r="FY7" i="10"/>
  <c r="FZ7" i="10"/>
  <c r="GA7" i="10"/>
  <c r="GB7" i="10"/>
  <c r="GC7" i="10"/>
  <c r="GD7" i="10"/>
  <c r="GE7" i="10"/>
  <c r="GF7" i="10"/>
  <c r="GH7" i="10"/>
  <c r="HI26" i="11"/>
  <c r="GS21" i="10"/>
  <c r="GO21" i="10"/>
  <c r="GK21" i="10"/>
  <c r="J38" i="21"/>
  <c r="J21" i="21"/>
  <c r="H15" i="20"/>
  <c r="G15" i="20"/>
  <c r="F15" i="20"/>
  <c r="E15" i="20"/>
  <c r="D15" i="20"/>
  <c r="C15" i="20"/>
  <c r="G14" i="20"/>
  <c r="G28" i="21" s="1"/>
  <c r="H13" i="20"/>
  <c r="G13" i="20"/>
  <c r="F13" i="20"/>
  <c r="E13" i="20"/>
  <c r="D13" i="20"/>
  <c r="C13" i="20"/>
  <c r="H9" i="20"/>
  <c r="G9" i="20"/>
  <c r="F9" i="20"/>
  <c r="E9" i="20"/>
  <c r="D9" i="20"/>
  <c r="C9" i="20"/>
  <c r="FA78" i="11"/>
  <c r="EZ78" i="11"/>
  <c r="EY78" i="11"/>
  <c r="EX78" i="11"/>
  <c r="EW78" i="11"/>
  <c r="EV78" i="11"/>
  <c r="EU78" i="11"/>
  <c r="ET78" i="11"/>
  <c r="ES78" i="11"/>
  <c r="ER78" i="11"/>
  <c r="EQ78" i="11"/>
  <c r="EP78" i="11"/>
  <c r="EO78" i="11"/>
  <c r="EN78" i="11"/>
  <c r="EM78" i="11"/>
  <c r="EL78" i="11"/>
  <c r="EK78" i="11"/>
  <c r="EJ78" i="11"/>
  <c r="EI78" i="11"/>
  <c r="EH78" i="11"/>
  <c r="EG78" i="11"/>
  <c r="EF78" i="11"/>
  <c r="EE78" i="11"/>
  <c r="ED78" i="11"/>
  <c r="EC78" i="11"/>
  <c r="EB78" i="11"/>
  <c r="EA78" i="11"/>
  <c r="DZ78" i="11"/>
  <c r="DY78" i="11"/>
  <c r="DX78" i="11"/>
  <c r="DW78" i="11"/>
  <c r="DU78" i="11"/>
  <c r="DT78" i="11"/>
  <c r="DS78" i="11"/>
  <c r="DR78" i="11"/>
  <c r="DQ78" i="11"/>
  <c r="DP78" i="11"/>
  <c r="DO78" i="11"/>
  <c r="DN78" i="11"/>
  <c r="DM78" i="11"/>
  <c r="DL78" i="11"/>
  <c r="DK78" i="11"/>
  <c r="DJ78" i="11"/>
  <c r="DI78" i="11"/>
  <c r="DH78" i="11"/>
  <c r="DG78" i="11"/>
  <c r="DF78" i="11"/>
  <c r="DE78" i="11"/>
  <c r="DD78" i="11"/>
  <c r="DC78" i="11"/>
  <c r="DB78" i="11"/>
  <c r="DA78" i="11"/>
  <c r="CZ78" i="11"/>
  <c r="CY78" i="11"/>
  <c r="CX78" i="11"/>
  <c r="CW78" i="11"/>
  <c r="CV78" i="11"/>
  <c r="CU78" i="11"/>
  <c r="CT78" i="11"/>
  <c r="CS78" i="11"/>
  <c r="CR78" i="11"/>
  <c r="CP78" i="11"/>
  <c r="CO78" i="11"/>
  <c r="CN78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GG74" i="11"/>
  <c r="H19" i="20" s="1"/>
  <c r="FB74" i="11"/>
  <c r="G19" i="20" s="1"/>
  <c r="DV74" i="11"/>
  <c r="F19" i="20" s="1"/>
  <c r="CQ74" i="11"/>
  <c r="E19" i="20" s="1"/>
  <c r="BK74" i="11"/>
  <c r="D19" i="20" s="1"/>
  <c r="AH74" i="11"/>
  <c r="C19" i="20" s="1"/>
  <c r="GG73" i="11"/>
  <c r="FB73" i="11"/>
  <c r="DV73" i="11"/>
  <c r="CQ73" i="11"/>
  <c r="BK73" i="11"/>
  <c r="AH73" i="11"/>
  <c r="GG72" i="11"/>
  <c r="FB72" i="11"/>
  <c r="DV72" i="11"/>
  <c r="CQ72" i="11"/>
  <c r="BK72" i="11"/>
  <c r="AH72" i="11"/>
  <c r="GG71" i="11"/>
  <c r="FB71" i="11"/>
  <c r="FB75" i="11" s="1"/>
  <c r="DV71" i="11"/>
  <c r="CQ71" i="11"/>
  <c r="CQ75" i="11" s="1"/>
  <c r="BK71" i="11"/>
  <c r="AH71" i="11"/>
  <c r="AH77" i="8"/>
  <c r="AH78" i="8" s="1"/>
  <c r="AH76" i="8"/>
  <c r="AH75" i="8"/>
  <c r="BK77" i="8"/>
  <c r="BK78" i="8" s="1"/>
  <c r="BK76" i="8"/>
  <c r="BK75" i="8"/>
  <c r="CQ77" i="8"/>
  <c r="CQ78" i="8" s="1"/>
  <c r="CQ76" i="8"/>
  <c r="CQ75" i="8"/>
  <c r="DV77" i="8"/>
  <c r="DV78" i="8" s="1"/>
  <c r="DV76" i="8"/>
  <c r="DV75" i="8"/>
  <c r="FB66" i="8"/>
  <c r="FB77" i="8"/>
  <c r="FB78" i="8" s="1"/>
  <c r="FB76" i="8"/>
  <c r="FB75" i="8"/>
  <c r="GG77" i="10"/>
  <c r="GG78" i="10" s="1"/>
  <c r="GG76" i="10"/>
  <c r="GG75" i="10"/>
  <c r="GG77" i="8"/>
  <c r="GG78" i="8" s="1"/>
  <c r="GG76" i="8"/>
  <c r="GG75" i="8"/>
  <c r="J15" i="20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EW77" i="4"/>
  <c r="EX77" i="4"/>
  <c r="EY77" i="4"/>
  <c r="EZ77" i="4"/>
  <c r="FA77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E77" i="4"/>
  <c r="GF77" i="4"/>
  <c r="GG77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ET78" i="4"/>
  <c r="EU78" i="4"/>
  <c r="EV78" i="4"/>
  <c r="EW78" i="4"/>
  <c r="EX78" i="4"/>
  <c r="EY78" i="4"/>
  <c r="EZ78" i="4"/>
  <c r="FA78" i="4"/>
  <c r="FC78" i="4"/>
  <c r="FD78" i="4"/>
  <c r="FE78" i="4"/>
  <c r="FF78" i="4"/>
  <c r="FG78" i="4"/>
  <c r="FH78" i="4"/>
  <c r="FI78" i="4"/>
  <c r="FJ78" i="4"/>
  <c r="FK78" i="4"/>
  <c r="FL78" i="4"/>
  <c r="FM78" i="4"/>
  <c r="FN78" i="4"/>
  <c r="FO78" i="4"/>
  <c r="FP78" i="4"/>
  <c r="FQ78" i="4"/>
  <c r="FR78" i="4"/>
  <c r="FS78" i="4"/>
  <c r="FT78" i="4"/>
  <c r="FU78" i="4"/>
  <c r="FV78" i="4"/>
  <c r="FW78" i="4"/>
  <c r="FX78" i="4"/>
  <c r="FY78" i="4"/>
  <c r="FZ78" i="4"/>
  <c r="GA78" i="4"/>
  <c r="GB78" i="4"/>
  <c r="GC78" i="4"/>
  <c r="GD78" i="4"/>
  <c r="GE78" i="4"/>
  <c r="GF78" i="4"/>
  <c r="GG78" i="4"/>
  <c r="AI79" i="4"/>
  <c r="AI80" i="4" s="1"/>
  <c r="AJ79" i="4"/>
  <c r="AJ80" i="4" s="1"/>
  <c r="AK79" i="4"/>
  <c r="AL79" i="4"/>
  <c r="AL80" i="4" s="1"/>
  <c r="AM79" i="4"/>
  <c r="AM80" i="4" s="1"/>
  <c r="AN79" i="4"/>
  <c r="AN80" i="4" s="1"/>
  <c r="AO79" i="4"/>
  <c r="AO80" i="4" s="1"/>
  <c r="AP79" i="4"/>
  <c r="AP80" i="4" s="1"/>
  <c r="AQ79" i="4"/>
  <c r="AQ80" i="4" s="1"/>
  <c r="AR79" i="4"/>
  <c r="AS79" i="4"/>
  <c r="AS80" i="4" s="1"/>
  <c r="AT79" i="4"/>
  <c r="AT80" i="4" s="1"/>
  <c r="AU79" i="4"/>
  <c r="AU80" i="4" s="1"/>
  <c r="AV79" i="4"/>
  <c r="AW79" i="4"/>
  <c r="AW80" i="4" s="1"/>
  <c r="AX79" i="4"/>
  <c r="AX80" i="4" s="1"/>
  <c r="AY79" i="4"/>
  <c r="AY80" i="4" s="1"/>
  <c r="AZ79" i="4"/>
  <c r="BA79" i="4"/>
  <c r="BA80" i="4" s="1"/>
  <c r="BB79" i="4"/>
  <c r="BB80" i="4" s="1"/>
  <c r="BC79" i="4"/>
  <c r="BC80" i="4" s="1"/>
  <c r="BD79" i="4"/>
  <c r="BE79" i="4"/>
  <c r="BE80" i="4" s="1"/>
  <c r="BF79" i="4"/>
  <c r="BF80" i="4" s="1"/>
  <c r="BG79" i="4"/>
  <c r="BG80" i="4" s="1"/>
  <c r="BH79" i="4"/>
  <c r="BI79" i="4"/>
  <c r="BI80" i="4" s="1"/>
  <c r="BJ79" i="4"/>
  <c r="BJ80" i="4" s="1"/>
  <c r="BK79" i="4"/>
  <c r="BK80" i="4" s="1"/>
  <c r="D14" i="20" s="1"/>
  <c r="D28" i="21" s="1"/>
  <c r="BL79" i="4"/>
  <c r="BM79" i="4"/>
  <c r="BM80" i="4" s="1"/>
  <c r="BN79" i="4"/>
  <c r="BN80" i="4" s="1"/>
  <c r="BO79" i="4"/>
  <c r="BO80" i="4" s="1"/>
  <c r="BP79" i="4"/>
  <c r="BQ79" i="4"/>
  <c r="BQ80" i="4" s="1"/>
  <c r="BR79" i="4"/>
  <c r="BR80" i="4" s="1"/>
  <c r="BS79" i="4"/>
  <c r="BS80" i="4" s="1"/>
  <c r="BT79" i="4"/>
  <c r="BU79" i="4"/>
  <c r="BV79" i="4"/>
  <c r="BV80" i="4" s="1"/>
  <c r="BW79" i="4"/>
  <c r="BW80" i="4" s="1"/>
  <c r="BX79" i="4"/>
  <c r="BY79" i="4"/>
  <c r="BY80" i="4" s="1"/>
  <c r="BZ79" i="4"/>
  <c r="BZ80" i="4" s="1"/>
  <c r="CA79" i="4"/>
  <c r="CA80" i="4" s="1"/>
  <c r="CB79" i="4"/>
  <c r="CC79" i="4"/>
  <c r="CC80" i="4" s="1"/>
  <c r="CD79" i="4"/>
  <c r="CD80" i="4" s="1"/>
  <c r="CE79" i="4"/>
  <c r="CE80" i="4" s="1"/>
  <c r="CF79" i="4"/>
  <c r="CG79" i="4"/>
  <c r="CG80" i="4" s="1"/>
  <c r="CH79" i="4"/>
  <c r="CH80" i="4" s="1"/>
  <c r="CI79" i="4"/>
  <c r="CI80" i="4" s="1"/>
  <c r="CJ79" i="4"/>
  <c r="CK79" i="4"/>
  <c r="CK80" i="4" s="1"/>
  <c r="CL79" i="4"/>
  <c r="CL80" i="4" s="1"/>
  <c r="CM79" i="4"/>
  <c r="CM80" i="4" s="1"/>
  <c r="CN79" i="4"/>
  <c r="CO79" i="4"/>
  <c r="CO80" i="4" s="1"/>
  <c r="CP79" i="4"/>
  <c r="CP80" i="4" s="1"/>
  <c r="CQ79" i="4"/>
  <c r="CQ80" i="4" s="1"/>
  <c r="E14" i="20" s="1"/>
  <c r="E28" i="21" s="1"/>
  <c r="CR79" i="4"/>
  <c r="CS79" i="4"/>
  <c r="CS80" i="4" s="1"/>
  <c r="CT79" i="4"/>
  <c r="CT80" i="4" s="1"/>
  <c r="CU79" i="4"/>
  <c r="CU80" i="4" s="1"/>
  <c r="CV79" i="4"/>
  <c r="CW79" i="4"/>
  <c r="CW80" i="4" s="1"/>
  <c r="CX79" i="4"/>
  <c r="CX80" i="4" s="1"/>
  <c r="CY79" i="4"/>
  <c r="CY80" i="4" s="1"/>
  <c r="CZ79" i="4"/>
  <c r="DA79" i="4"/>
  <c r="DB79" i="4"/>
  <c r="DB80" i="4" s="1"/>
  <c r="DC79" i="4"/>
  <c r="DC80" i="4" s="1"/>
  <c r="DD79" i="4"/>
  <c r="DE79" i="4"/>
  <c r="DE80" i="4" s="1"/>
  <c r="DF79" i="4"/>
  <c r="DF80" i="4" s="1"/>
  <c r="DG79" i="4"/>
  <c r="DG80" i="4" s="1"/>
  <c r="DH79" i="4"/>
  <c r="DI79" i="4"/>
  <c r="DI80" i="4" s="1"/>
  <c r="DJ79" i="4"/>
  <c r="DJ80" i="4" s="1"/>
  <c r="DK79" i="4"/>
  <c r="DK80" i="4" s="1"/>
  <c r="DL79" i="4"/>
  <c r="DM79" i="4"/>
  <c r="DM80" i="4" s="1"/>
  <c r="DN79" i="4"/>
  <c r="DN80" i="4" s="1"/>
  <c r="DO79" i="4"/>
  <c r="DO80" i="4" s="1"/>
  <c r="DP79" i="4"/>
  <c r="DQ79" i="4"/>
  <c r="DQ80" i="4" s="1"/>
  <c r="DR79" i="4"/>
  <c r="DR80" i="4" s="1"/>
  <c r="DS79" i="4"/>
  <c r="DS80" i="4" s="1"/>
  <c r="DT79" i="4"/>
  <c r="DU79" i="4"/>
  <c r="DU80" i="4" s="1"/>
  <c r="DV79" i="4"/>
  <c r="DV80" i="4" s="1"/>
  <c r="F14" i="20" s="1"/>
  <c r="F28" i="21" s="1"/>
  <c r="DW79" i="4"/>
  <c r="DW80" i="4" s="1"/>
  <c r="DX79" i="4"/>
  <c r="DY79" i="4"/>
  <c r="DY80" i="4" s="1"/>
  <c r="DZ79" i="4"/>
  <c r="DZ80" i="4" s="1"/>
  <c r="EA79" i="4"/>
  <c r="EA80" i="4" s="1"/>
  <c r="EB79" i="4"/>
  <c r="EC79" i="4"/>
  <c r="EC80" i="4" s="1"/>
  <c r="ED79" i="4"/>
  <c r="ED80" i="4" s="1"/>
  <c r="EE79" i="4"/>
  <c r="EE80" i="4" s="1"/>
  <c r="EF79" i="4"/>
  <c r="EG79" i="4"/>
  <c r="EH79" i="4"/>
  <c r="EH80" i="4" s="1"/>
  <c r="EI79" i="4"/>
  <c r="EI80" i="4" s="1"/>
  <c r="EJ79" i="4"/>
  <c r="EK79" i="4"/>
  <c r="EK80" i="4" s="1"/>
  <c r="EL79" i="4"/>
  <c r="EL80" i="4" s="1"/>
  <c r="EM79" i="4"/>
  <c r="EM80" i="4" s="1"/>
  <c r="EN79" i="4"/>
  <c r="EO79" i="4"/>
  <c r="EO80" i="4" s="1"/>
  <c r="EP79" i="4"/>
  <c r="EP80" i="4" s="1"/>
  <c r="EQ79" i="4"/>
  <c r="EQ80" i="4" s="1"/>
  <c r="ER79" i="4"/>
  <c r="ES79" i="4"/>
  <c r="ES80" i="4" s="1"/>
  <c r="ET79" i="4"/>
  <c r="ET80" i="4" s="1"/>
  <c r="EU79" i="4"/>
  <c r="EU80" i="4" s="1"/>
  <c r="EV79" i="4"/>
  <c r="EW79" i="4"/>
  <c r="EW80" i="4" s="1"/>
  <c r="EX79" i="4"/>
  <c r="EX80" i="4" s="1"/>
  <c r="EY79" i="4"/>
  <c r="EY80" i="4" s="1"/>
  <c r="EZ79" i="4"/>
  <c r="FA79" i="4"/>
  <c r="FA80" i="4" s="1"/>
  <c r="FC79" i="4"/>
  <c r="FC80" i="4" s="1"/>
  <c r="FD79" i="4"/>
  <c r="FD80" i="4" s="1"/>
  <c r="FE79" i="4"/>
  <c r="FF79" i="4"/>
  <c r="FF80" i="4" s="1"/>
  <c r="FG79" i="4"/>
  <c r="FG80" i="4" s="1"/>
  <c r="FH79" i="4"/>
  <c r="FH80" i="4" s="1"/>
  <c r="FI79" i="4"/>
  <c r="FI80" i="4" s="1"/>
  <c r="FJ79" i="4"/>
  <c r="FJ80" i="4" s="1"/>
  <c r="FK79" i="4"/>
  <c r="FK80" i="4" s="1"/>
  <c r="FL79" i="4"/>
  <c r="FL80" i="4" s="1"/>
  <c r="FM79" i="4"/>
  <c r="FM80" i="4" s="1"/>
  <c r="FN79" i="4"/>
  <c r="FN80" i="4" s="1"/>
  <c r="FO79" i="4"/>
  <c r="FO80" i="4" s="1"/>
  <c r="FP79" i="4"/>
  <c r="FP80" i="4" s="1"/>
  <c r="FQ79" i="4"/>
  <c r="FR79" i="4"/>
  <c r="FR80" i="4" s="1"/>
  <c r="FS79" i="4"/>
  <c r="FS80" i="4" s="1"/>
  <c r="FT79" i="4"/>
  <c r="FT80" i="4" s="1"/>
  <c r="FU79" i="4"/>
  <c r="FU80" i="4" s="1"/>
  <c r="FV79" i="4"/>
  <c r="FV80" i="4" s="1"/>
  <c r="FW79" i="4"/>
  <c r="FW80" i="4" s="1"/>
  <c r="FX79" i="4"/>
  <c r="FX80" i="4" s="1"/>
  <c r="FY79" i="4"/>
  <c r="FY80" i="4" s="1"/>
  <c r="FZ79" i="4"/>
  <c r="FZ80" i="4" s="1"/>
  <c r="GA79" i="4"/>
  <c r="GA80" i="4" s="1"/>
  <c r="GB79" i="4"/>
  <c r="GB80" i="4" s="1"/>
  <c r="GC79" i="4"/>
  <c r="GC80" i="4" s="1"/>
  <c r="GD79" i="4"/>
  <c r="GD80" i="4" s="1"/>
  <c r="GE79" i="4"/>
  <c r="GE80" i="4" s="1"/>
  <c r="GF79" i="4"/>
  <c r="GF80" i="4" s="1"/>
  <c r="GG79" i="4"/>
  <c r="GG80" i="4" s="1"/>
  <c r="H14" i="20" s="1"/>
  <c r="H28" i="21" s="1"/>
  <c r="AK80" i="4"/>
  <c r="AR80" i="4"/>
  <c r="AV80" i="4"/>
  <c r="AZ80" i="4"/>
  <c r="BD80" i="4"/>
  <c r="BH80" i="4"/>
  <c r="BL80" i="4"/>
  <c r="BP80" i="4"/>
  <c r="BT80" i="4"/>
  <c r="BU80" i="4"/>
  <c r="BX80" i="4"/>
  <c r="CB80" i="4"/>
  <c r="CF80" i="4"/>
  <c r="CJ80" i="4"/>
  <c r="CN80" i="4"/>
  <c r="CR80" i="4"/>
  <c r="CV80" i="4"/>
  <c r="CZ80" i="4"/>
  <c r="DA80" i="4"/>
  <c r="DD80" i="4"/>
  <c r="DH80" i="4"/>
  <c r="DL80" i="4"/>
  <c r="DP80" i="4"/>
  <c r="DT80" i="4"/>
  <c r="DX80" i="4"/>
  <c r="EB80" i="4"/>
  <c r="EF80" i="4"/>
  <c r="EG80" i="4"/>
  <c r="EJ80" i="4"/>
  <c r="EN80" i="4"/>
  <c r="ER80" i="4"/>
  <c r="EV80" i="4"/>
  <c r="EZ80" i="4"/>
  <c r="FE80" i="4"/>
  <c r="FQ80" i="4"/>
  <c r="AH79" i="4"/>
  <c r="AH80" i="4" s="1"/>
  <c r="C14" i="20" s="1"/>
  <c r="C28" i="21" s="1"/>
  <c r="AH78" i="4"/>
  <c r="AH77" i="4"/>
  <c r="J3" i="16"/>
  <c r="H25" i="16"/>
  <c r="H37" i="21" s="1"/>
  <c r="G25" i="16"/>
  <c r="G37" i="21" s="1"/>
  <c r="F25" i="16"/>
  <c r="F37" i="21" s="1"/>
  <c r="E25" i="16"/>
  <c r="E37" i="21" s="1"/>
  <c r="D25" i="16"/>
  <c r="D37" i="21" s="1"/>
  <c r="C25" i="16"/>
  <c r="C37" i="21" s="1"/>
  <c r="H24" i="16"/>
  <c r="H20" i="21" s="1"/>
  <c r="G24" i="16"/>
  <c r="G20" i="21" s="1"/>
  <c r="F24" i="16"/>
  <c r="F20" i="21" s="1"/>
  <c r="E24" i="16"/>
  <c r="E20" i="21" s="1"/>
  <c r="D24" i="16"/>
  <c r="D20" i="21" s="1"/>
  <c r="C24" i="16"/>
  <c r="C20" i="21" s="1"/>
  <c r="H23" i="16"/>
  <c r="H7" i="21" s="1"/>
  <c r="G23" i="16"/>
  <c r="G7" i="21" s="1"/>
  <c r="F23" i="16"/>
  <c r="F7" i="21" s="1"/>
  <c r="E23" i="16"/>
  <c r="E7" i="21" s="1"/>
  <c r="D23" i="16"/>
  <c r="D7" i="21" s="1"/>
  <c r="C23" i="16"/>
  <c r="C7" i="21" s="1"/>
  <c r="F13" i="16"/>
  <c r="C9" i="16"/>
  <c r="C16" i="21" s="1"/>
  <c r="D9" i="16"/>
  <c r="D16" i="21" s="1"/>
  <c r="E9" i="16"/>
  <c r="E16" i="21" s="1"/>
  <c r="F9" i="16"/>
  <c r="F16" i="21" s="1"/>
  <c r="G9" i="16"/>
  <c r="G16" i="21" s="1"/>
  <c r="H9" i="16"/>
  <c r="H16" i="21" s="1"/>
  <c r="C15" i="16"/>
  <c r="C33" i="21" s="1"/>
  <c r="D15" i="16"/>
  <c r="D33" i="21" s="1"/>
  <c r="E15" i="16"/>
  <c r="E33" i="21" s="1"/>
  <c r="F15" i="16"/>
  <c r="F33" i="21" s="1"/>
  <c r="G15" i="16"/>
  <c r="G33" i="21" s="1"/>
  <c r="H15" i="16"/>
  <c r="H33" i="21" s="1"/>
  <c r="C3" i="16"/>
  <c r="C3" i="21" s="1"/>
  <c r="D3" i="16"/>
  <c r="D3" i="21" s="1"/>
  <c r="E3" i="16"/>
  <c r="E3" i="21" s="1"/>
  <c r="F3" i="16"/>
  <c r="F3" i="21" s="1"/>
  <c r="G3" i="16"/>
  <c r="G3" i="21" s="1"/>
  <c r="H3" i="16"/>
  <c r="H3" i="21" s="1"/>
  <c r="J40" i="17"/>
  <c r="K40" i="17"/>
  <c r="L40" i="17"/>
  <c r="M40" i="17"/>
  <c r="M42" i="17" s="1"/>
  <c r="N40" i="17"/>
  <c r="N42" i="17" s="1"/>
  <c r="I40" i="17"/>
  <c r="J23" i="17"/>
  <c r="Q23" i="17" s="1"/>
  <c r="K23" i="17"/>
  <c r="K25" i="17" s="1"/>
  <c r="L23" i="17"/>
  <c r="L25" i="17" s="1"/>
  <c r="M23" i="17"/>
  <c r="L24" i="17"/>
  <c r="I28" i="17"/>
  <c r="J28" i="17"/>
  <c r="K28" i="17"/>
  <c r="L28" i="17"/>
  <c r="M28" i="17"/>
  <c r="N28" i="17"/>
  <c r="J25" i="17"/>
  <c r="M25" i="17"/>
  <c r="N25" i="17"/>
  <c r="I25" i="17"/>
  <c r="Y22" i="17"/>
  <c r="Y35" i="17"/>
  <c r="J52" i="17"/>
  <c r="K52" i="17"/>
  <c r="L52" i="17"/>
  <c r="Q52" i="17"/>
  <c r="M52" i="17"/>
  <c r="N52" i="17"/>
  <c r="I52" i="17"/>
  <c r="Q36" i="17"/>
  <c r="Y36" i="17" s="1"/>
  <c r="Q38" i="17"/>
  <c r="Q37" i="17"/>
  <c r="Q35" i="17"/>
  <c r="Q27" i="17"/>
  <c r="K33" i="17"/>
  <c r="K42" i="17"/>
  <c r="L33" i="17"/>
  <c r="M33" i="17"/>
  <c r="J33" i="17"/>
  <c r="N37" i="19"/>
  <c r="N27" i="19"/>
  <c r="N17" i="19"/>
  <c r="B7" i="19"/>
  <c r="C7" i="19"/>
  <c r="D7" i="19"/>
  <c r="E7" i="19"/>
  <c r="N7" i="19" s="1"/>
  <c r="F7" i="19"/>
  <c r="G7" i="19"/>
  <c r="BK13" i="4"/>
  <c r="BK8" i="4"/>
  <c r="D11" i="16" s="1"/>
  <c r="BK5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Q4" i="17"/>
  <c r="Q5" i="17"/>
  <c r="Q6" i="17"/>
  <c r="I7" i="17"/>
  <c r="J7" i="17"/>
  <c r="K7" i="17"/>
  <c r="L7" i="17"/>
  <c r="M7" i="17"/>
  <c r="N7" i="17"/>
  <c r="Q10" i="17"/>
  <c r="Q22" i="17"/>
  <c r="J24" i="17"/>
  <c r="K24" i="17"/>
  <c r="M24" i="17"/>
  <c r="N24" i="17"/>
  <c r="I24" i="17"/>
  <c r="Q21" i="17"/>
  <c r="Q24" i="17"/>
  <c r="Q17" i="17"/>
  <c r="Q13" i="17"/>
  <c r="Q15" i="17"/>
  <c r="Q12" i="17"/>
  <c r="K18" i="17"/>
  <c r="L18" i="17"/>
  <c r="M18" i="17"/>
  <c r="N18" i="17"/>
  <c r="J18" i="17"/>
  <c r="I18" i="17"/>
  <c r="I31" i="17"/>
  <c r="J10" i="17"/>
  <c r="K10" i="17"/>
  <c r="L10" i="17"/>
  <c r="M10" i="17"/>
  <c r="N10" i="17"/>
  <c r="I10" i="17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V44" i="13" s="1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B44" i="13" s="1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V44" i="13" s="1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G7" i="13"/>
  <c r="J15" i="17"/>
  <c r="K15" i="17"/>
  <c r="L15" i="17"/>
  <c r="M15" i="17"/>
  <c r="N15" i="17"/>
  <c r="I15" i="17"/>
  <c r="J9" i="20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GA47" i="9"/>
  <c r="GB47" i="9"/>
  <c r="GC47" i="9"/>
  <c r="GD47" i="9"/>
  <c r="GE47" i="9"/>
  <c r="GF47" i="9"/>
  <c r="AI20" i="4"/>
  <c r="AJ30" i="4"/>
  <c r="AJ20" i="4" s="1"/>
  <c r="AK30" i="4"/>
  <c r="AK20" i="4" s="1"/>
  <c r="AL30" i="4"/>
  <c r="AL20" i="4" s="1"/>
  <c r="AM30" i="4"/>
  <c r="AM20" i="4" s="1"/>
  <c r="AN30" i="4"/>
  <c r="AN20" i="4" s="1"/>
  <c r="AO20" i="4"/>
  <c r="AP20" i="4"/>
  <c r="AQ30" i="4"/>
  <c r="AQ20" i="4" s="1"/>
  <c r="AR30" i="4"/>
  <c r="AR20" i="4" s="1"/>
  <c r="AS30" i="4"/>
  <c r="AS20" i="4" s="1"/>
  <c r="AT30" i="4"/>
  <c r="AT20" i="4" s="1"/>
  <c r="AU30" i="4"/>
  <c r="AU20" i="4" s="1"/>
  <c r="AV30" i="4"/>
  <c r="AV20" i="4" s="1"/>
  <c r="AW20" i="4"/>
  <c r="AX30" i="4"/>
  <c r="AX20" i="4" s="1"/>
  <c r="AY30" i="4"/>
  <c r="AY20" i="4" s="1"/>
  <c r="AZ30" i="4"/>
  <c r="AZ20" i="4" s="1"/>
  <c r="BA30" i="4"/>
  <c r="BA20" i="4" s="1"/>
  <c r="BB30" i="4"/>
  <c r="BB20" i="4" s="1"/>
  <c r="BC30" i="4"/>
  <c r="BC20" i="4" s="1"/>
  <c r="BD20" i="4"/>
  <c r="BE30" i="4"/>
  <c r="BE20" i="4" s="1"/>
  <c r="BF30" i="4"/>
  <c r="BF20" i="4" s="1"/>
  <c r="BG30" i="4"/>
  <c r="BG20" i="4" s="1"/>
  <c r="BH30" i="4"/>
  <c r="BH20" i="4" s="1"/>
  <c r="BI30" i="4"/>
  <c r="BI20" i="4" s="1"/>
  <c r="BJ30" i="4"/>
  <c r="BJ20" i="4" s="1"/>
  <c r="CO30" i="4"/>
  <c r="CO20" i="4" s="1"/>
  <c r="CP30" i="4"/>
  <c r="CP20" i="4" s="1"/>
  <c r="CH30" i="4"/>
  <c r="CH20" i="4" s="1"/>
  <c r="CI30" i="4"/>
  <c r="CI20" i="4" s="1"/>
  <c r="CJ30" i="4"/>
  <c r="CJ20" i="4" s="1"/>
  <c r="CK30" i="4"/>
  <c r="CK20" i="4" s="1"/>
  <c r="CL30" i="4"/>
  <c r="CL20" i="4" s="1"/>
  <c r="CM30" i="4"/>
  <c r="CM20" i="4" s="1"/>
  <c r="CA30" i="4"/>
  <c r="CA20" i="4" s="1"/>
  <c r="CB30" i="4"/>
  <c r="CB20" i="4" s="1"/>
  <c r="CC30" i="4"/>
  <c r="CC20" i="4" s="1"/>
  <c r="CD30" i="4"/>
  <c r="CD20" i="4" s="1"/>
  <c r="CE30" i="4"/>
  <c r="CE20" i="4" s="1"/>
  <c r="CF30" i="4"/>
  <c r="CF20" i="4" s="1"/>
  <c r="BU30" i="4"/>
  <c r="BU20" i="4" s="1"/>
  <c r="BV30" i="4"/>
  <c r="BV20" i="4" s="1"/>
  <c r="BW30" i="4"/>
  <c r="BW20" i="4" s="1"/>
  <c r="BX30" i="4"/>
  <c r="BX20" i="4" s="1"/>
  <c r="BY30" i="4"/>
  <c r="BY20" i="4" s="1"/>
  <c r="BM30" i="4"/>
  <c r="BM20" i="4" s="1"/>
  <c r="BN30" i="4"/>
  <c r="BN20" i="4" s="1"/>
  <c r="BO30" i="4"/>
  <c r="BO20" i="4" s="1"/>
  <c r="BP30" i="4"/>
  <c r="BP20" i="4" s="1"/>
  <c r="BQ30" i="4"/>
  <c r="BQ20" i="4" s="1"/>
  <c r="BR30" i="4"/>
  <c r="BR20" i="4" s="1"/>
  <c r="GE30" i="4"/>
  <c r="GF30" i="4"/>
  <c r="GF20" i="4" s="1"/>
  <c r="FX30" i="4"/>
  <c r="FX20" i="4" s="1"/>
  <c r="FY30" i="4"/>
  <c r="FY20" i="4" s="1"/>
  <c r="FZ30" i="4"/>
  <c r="FZ20" i="4" s="1"/>
  <c r="GA30" i="4"/>
  <c r="GA20" i="4" s="1"/>
  <c r="GB30" i="4"/>
  <c r="GB20" i="4" s="1"/>
  <c r="GC30" i="4"/>
  <c r="GC20" i="4" s="1"/>
  <c r="FU30" i="4"/>
  <c r="FU20" i="4" s="1"/>
  <c r="FV30" i="4"/>
  <c r="FV20" i="4" s="1"/>
  <c r="FQ30" i="4"/>
  <c r="FQ20" i="4" s="1"/>
  <c r="FR30" i="4"/>
  <c r="FR56" i="4" s="1"/>
  <c r="FS30" i="4"/>
  <c r="FS20" i="4" s="1"/>
  <c r="FK30" i="4"/>
  <c r="FK20" i="4" s="1"/>
  <c r="FL30" i="4"/>
  <c r="FL20" i="4" s="1"/>
  <c r="FM30" i="4"/>
  <c r="FM20" i="4" s="1"/>
  <c r="FN30" i="4"/>
  <c r="FN20" i="4" s="1"/>
  <c r="FO30" i="4"/>
  <c r="FO20" i="4" s="1"/>
  <c r="FC30" i="4"/>
  <c r="FC20" i="4" s="1"/>
  <c r="FD30" i="4"/>
  <c r="FD20" i="4" s="1"/>
  <c r="FE30" i="4"/>
  <c r="FE20" i="4" s="1"/>
  <c r="FF30" i="4"/>
  <c r="FF20" i="4" s="1"/>
  <c r="FG30" i="4"/>
  <c r="FG20" i="4" s="1"/>
  <c r="FH30" i="4"/>
  <c r="FH20" i="4" s="1"/>
  <c r="FI20" i="4"/>
  <c r="FJ20" i="4"/>
  <c r="FP20" i="4"/>
  <c r="FT20" i="4"/>
  <c r="FW20" i="4"/>
  <c r="GD20" i="4"/>
  <c r="EU30" i="4"/>
  <c r="EU20" i="4" s="1"/>
  <c r="EV30" i="4"/>
  <c r="EV20" i="4" s="1"/>
  <c r="EW30" i="4"/>
  <c r="EW20" i="4" s="1"/>
  <c r="EX30" i="4"/>
  <c r="EX20" i="4" s="1"/>
  <c r="EY30" i="4"/>
  <c r="EY20" i="4" s="1"/>
  <c r="EZ30" i="4"/>
  <c r="EZ20" i="4" s="1"/>
  <c r="EN30" i="4"/>
  <c r="EN20" i="4" s="1"/>
  <c r="EO30" i="4"/>
  <c r="EO20" i="4" s="1"/>
  <c r="EP30" i="4"/>
  <c r="EP20" i="4" s="1"/>
  <c r="EQ30" i="4"/>
  <c r="EQ20" i="4" s="1"/>
  <c r="ER30" i="4"/>
  <c r="ER20" i="4" s="1"/>
  <c r="ES30" i="4"/>
  <c r="ES20" i="4" s="1"/>
  <c r="EL30" i="4"/>
  <c r="EL20" i="4" s="1"/>
  <c r="EG30" i="4"/>
  <c r="EG20" i="4" s="1"/>
  <c r="EH30" i="4"/>
  <c r="EH20" i="4" s="1"/>
  <c r="DZ30" i="4"/>
  <c r="DZ20" i="4" s="1"/>
  <c r="EA30" i="4"/>
  <c r="EA20" i="4" s="1"/>
  <c r="EB30" i="4"/>
  <c r="EB20" i="4" s="1"/>
  <c r="EC30" i="4"/>
  <c r="EC20" i="4" s="1"/>
  <c r="ED30" i="4"/>
  <c r="ED20" i="4" s="1"/>
  <c r="EE30" i="4"/>
  <c r="EE20" i="4" s="1"/>
  <c r="DW30" i="4"/>
  <c r="DW20" i="4" s="1"/>
  <c r="DX30" i="4"/>
  <c r="DX20" i="4" s="1"/>
  <c r="DY20" i="4"/>
  <c r="EF20" i="4"/>
  <c r="EI20" i="4"/>
  <c r="EJ20" i="4"/>
  <c r="EK20" i="4"/>
  <c r="EM20" i="4"/>
  <c r="ET20" i="4"/>
  <c r="FA20" i="4"/>
  <c r="DR30" i="4"/>
  <c r="DR20" i="4" s="1"/>
  <c r="DS30" i="4"/>
  <c r="DS20" i="4" s="1"/>
  <c r="DT30" i="4"/>
  <c r="DT20" i="4" s="1"/>
  <c r="DU30" i="4"/>
  <c r="DU20" i="4" s="1"/>
  <c r="DK30" i="4"/>
  <c r="DK20" i="4" s="1"/>
  <c r="DL30" i="4"/>
  <c r="DL20" i="4" s="1"/>
  <c r="DM30" i="4"/>
  <c r="DM20" i="4" s="1"/>
  <c r="DN30" i="4"/>
  <c r="DN20" i="4" s="1"/>
  <c r="DO30" i="4"/>
  <c r="DO20" i="4" s="1"/>
  <c r="DP30" i="4"/>
  <c r="DP20" i="4" s="1"/>
  <c r="CW30" i="4"/>
  <c r="CW20" i="4" s="1"/>
  <c r="CX30" i="4"/>
  <c r="CX20" i="4" s="1"/>
  <c r="CY30" i="4"/>
  <c r="CY20" i="4" s="1"/>
  <c r="CZ30" i="4"/>
  <c r="CZ20" i="4" s="1"/>
  <c r="DA30" i="4"/>
  <c r="DA20" i="4" s="1"/>
  <c r="DB30" i="4"/>
  <c r="DB20" i="4" s="1"/>
  <c r="CR30" i="4"/>
  <c r="CR20" i="4" s="1"/>
  <c r="CS30" i="4"/>
  <c r="CS20" i="4" s="1"/>
  <c r="CT30" i="4"/>
  <c r="CT20" i="4" s="1"/>
  <c r="CU30" i="4"/>
  <c r="CU20" i="4" s="1"/>
  <c r="CV20" i="4"/>
  <c r="DC20" i="4"/>
  <c r="DD20" i="4"/>
  <c r="DE20" i="4"/>
  <c r="DF20" i="4"/>
  <c r="DG20" i="4"/>
  <c r="DH20" i="4"/>
  <c r="DI20" i="4"/>
  <c r="DJ20" i="4"/>
  <c r="DQ20" i="4"/>
  <c r="BS20" i="4"/>
  <c r="BT20" i="4"/>
  <c r="BZ20" i="4"/>
  <c r="CG20" i="4"/>
  <c r="CN20" i="4"/>
  <c r="BL20" i="4"/>
  <c r="AH9" i="4"/>
  <c r="C12" i="16" s="1"/>
  <c r="BK9" i="4"/>
  <c r="CQ9" i="4"/>
  <c r="DV9" i="4"/>
  <c r="DV14" i="4" s="1"/>
  <c r="FB9" i="4"/>
  <c r="GG9" i="4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DF65" i="9"/>
  <c r="DG65" i="9"/>
  <c r="DH65" i="9"/>
  <c r="DI65" i="9"/>
  <c r="DJ65" i="9"/>
  <c r="DK65" i="9"/>
  <c r="DL65" i="9"/>
  <c r="DM65" i="9"/>
  <c r="DN65" i="9"/>
  <c r="DO65" i="9"/>
  <c r="DP65" i="9"/>
  <c r="DQ65" i="9"/>
  <c r="DR65" i="9"/>
  <c r="DS65" i="9"/>
  <c r="DT65" i="9"/>
  <c r="DU65" i="9"/>
  <c r="DV65" i="9"/>
  <c r="DW65" i="9"/>
  <c r="DX65" i="9"/>
  <c r="DY65" i="9"/>
  <c r="DZ65" i="9"/>
  <c r="EA65" i="9"/>
  <c r="EB65" i="9"/>
  <c r="EC65" i="9"/>
  <c r="ED65" i="9"/>
  <c r="EE65" i="9"/>
  <c r="EF65" i="9"/>
  <c r="EG65" i="9"/>
  <c r="EH65" i="9"/>
  <c r="EI65" i="9"/>
  <c r="EJ65" i="9"/>
  <c r="EK65" i="9"/>
  <c r="EL65" i="9"/>
  <c r="EM65" i="9"/>
  <c r="EN65" i="9"/>
  <c r="EO65" i="9"/>
  <c r="EP65" i="9"/>
  <c r="EQ65" i="9"/>
  <c r="ER65" i="9"/>
  <c r="ES65" i="9"/>
  <c r="ET65" i="9"/>
  <c r="EU65" i="9"/>
  <c r="EV65" i="9"/>
  <c r="EW65" i="9"/>
  <c r="EX65" i="9"/>
  <c r="EY65" i="9"/>
  <c r="EZ65" i="9"/>
  <c r="FA65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DF66" i="9"/>
  <c r="DG66" i="9"/>
  <c r="DH66" i="9"/>
  <c r="DI66" i="9"/>
  <c r="DJ66" i="9"/>
  <c r="DK66" i="9"/>
  <c r="DL66" i="9"/>
  <c r="DM66" i="9"/>
  <c r="DN66" i="9"/>
  <c r="DO66" i="9"/>
  <c r="DP66" i="9"/>
  <c r="DQ66" i="9"/>
  <c r="DR66" i="9"/>
  <c r="DS66" i="9"/>
  <c r="DT66" i="9"/>
  <c r="DU66" i="9"/>
  <c r="DV66" i="9"/>
  <c r="DW66" i="9"/>
  <c r="DX66" i="9"/>
  <c r="DY66" i="9"/>
  <c r="DZ66" i="9"/>
  <c r="EA66" i="9"/>
  <c r="EB66" i="9"/>
  <c r="EC66" i="9"/>
  <c r="ED66" i="9"/>
  <c r="EE66" i="9"/>
  <c r="EF66" i="9"/>
  <c r="EG66" i="9"/>
  <c r="EH66" i="9"/>
  <c r="EI66" i="9"/>
  <c r="EJ66" i="9"/>
  <c r="EK66" i="9"/>
  <c r="EL66" i="9"/>
  <c r="EM66" i="9"/>
  <c r="EN66" i="9"/>
  <c r="EO66" i="9"/>
  <c r="EP66" i="9"/>
  <c r="EQ66" i="9"/>
  <c r="ER66" i="9"/>
  <c r="ES66" i="9"/>
  <c r="ET66" i="9"/>
  <c r="EU66" i="9"/>
  <c r="EV66" i="9"/>
  <c r="EW66" i="9"/>
  <c r="EX66" i="9"/>
  <c r="EY66" i="9"/>
  <c r="EZ66" i="9"/>
  <c r="FA66" i="9"/>
  <c r="AH67" i="9"/>
  <c r="AH68" i="9" s="1"/>
  <c r="C8" i="20" s="1"/>
  <c r="C11" i="21" s="1"/>
  <c r="AI67" i="9"/>
  <c r="AI68" i="9" s="1"/>
  <c r="AJ67" i="9"/>
  <c r="AJ68" i="9" s="1"/>
  <c r="AK67" i="9"/>
  <c r="AK68" i="9" s="1"/>
  <c r="AL67" i="9"/>
  <c r="AL68" i="9" s="1"/>
  <c r="AM67" i="9"/>
  <c r="AM68" i="9" s="1"/>
  <c r="AN67" i="9"/>
  <c r="AN68" i="9" s="1"/>
  <c r="AO67" i="9"/>
  <c r="AP67" i="9"/>
  <c r="AP68" i="9" s="1"/>
  <c r="AQ67" i="9"/>
  <c r="AQ68" i="9" s="1"/>
  <c r="AR67" i="9"/>
  <c r="AR68" i="9" s="1"/>
  <c r="AS67" i="9"/>
  <c r="AS68" i="9" s="1"/>
  <c r="AT67" i="9"/>
  <c r="AT68" i="9" s="1"/>
  <c r="AU67" i="9"/>
  <c r="AU68" i="9" s="1"/>
  <c r="AV67" i="9"/>
  <c r="AW67" i="9"/>
  <c r="AW68" i="9" s="1"/>
  <c r="AX67" i="9"/>
  <c r="AX68" i="9" s="1"/>
  <c r="AY67" i="9"/>
  <c r="AY68" i="9" s="1"/>
  <c r="AZ67" i="9"/>
  <c r="AZ68" i="9" s="1"/>
  <c r="BA67" i="9"/>
  <c r="BA68" i="9" s="1"/>
  <c r="BB67" i="9"/>
  <c r="BB68" i="9" s="1"/>
  <c r="BC67" i="9"/>
  <c r="BC68" i="9" s="1"/>
  <c r="BD67" i="9"/>
  <c r="BD68" i="9" s="1"/>
  <c r="BE67" i="9"/>
  <c r="BF67" i="9"/>
  <c r="BF68" i="9" s="1"/>
  <c r="BG67" i="9"/>
  <c r="BG68" i="9" s="1"/>
  <c r="BH67" i="9"/>
  <c r="BH68" i="9" s="1"/>
  <c r="BI67" i="9"/>
  <c r="BI68" i="9" s="1"/>
  <c r="BJ67" i="9"/>
  <c r="BJ68" i="9" s="1"/>
  <c r="BK67" i="9"/>
  <c r="BK68" i="9" s="1"/>
  <c r="D8" i="20" s="1"/>
  <c r="D11" i="21" s="1"/>
  <c r="BL67" i="9"/>
  <c r="BL68" i="9" s="1"/>
  <c r="BM67" i="9"/>
  <c r="BM68" i="9" s="1"/>
  <c r="BN67" i="9"/>
  <c r="BN68" i="9" s="1"/>
  <c r="BO67" i="9"/>
  <c r="BO68" i="9" s="1"/>
  <c r="BP67" i="9"/>
  <c r="BP68" i="9" s="1"/>
  <c r="BQ67" i="9"/>
  <c r="BR67" i="9"/>
  <c r="BR68" i="9" s="1"/>
  <c r="BS67" i="9"/>
  <c r="BS68" i="9" s="1"/>
  <c r="BT67" i="9"/>
  <c r="BT68" i="9" s="1"/>
  <c r="BU67" i="9"/>
  <c r="BU68" i="9" s="1"/>
  <c r="BV67" i="9"/>
  <c r="BV68" i="9" s="1"/>
  <c r="BW67" i="9"/>
  <c r="BW68" i="9" s="1"/>
  <c r="BX67" i="9"/>
  <c r="BX68" i="9" s="1"/>
  <c r="BY67" i="9"/>
  <c r="BY68" i="9" s="1"/>
  <c r="BZ67" i="9"/>
  <c r="BZ68" i="9" s="1"/>
  <c r="CA67" i="9"/>
  <c r="CA68" i="9" s="1"/>
  <c r="CB67" i="9"/>
  <c r="CB68" i="9" s="1"/>
  <c r="CC67" i="9"/>
  <c r="CC68" i="9" s="1"/>
  <c r="CD67" i="9"/>
  <c r="CD68" i="9" s="1"/>
  <c r="CE67" i="9"/>
  <c r="CE68" i="9" s="1"/>
  <c r="CF67" i="9"/>
  <c r="CF68" i="9" s="1"/>
  <c r="CG67" i="9"/>
  <c r="CG68" i="9" s="1"/>
  <c r="CH67" i="9"/>
  <c r="CH68" i="9" s="1"/>
  <c r="CI67" i="9"/>
  <c r="CI68" i="9" s="1"/>
  <c r="CJ67" i="9"/>
  <c r="CJ68" i="9" s="1"/>
  <c r="CK67" i="9"/>
  <c r="CK68" i="9" s="1"/>
  <c r="CL67" i="9"/>
  <c r="CL68" i="9" s="1"/>
  <c r="CM67" i="9"/>
  <c r="CM68" i="9" s="1"/>
  <c r="CN67" i="9"/>
  <c r="CN68" i="9" s="1"/>
  <c r="CO67" i="9"/>
  <c r="CO68" i="9" s="1"/>
  <c r="CP67" i="9"/>
  <c r="CP68" i="9" s="1"/>
  <c r="CQ67" i="9"/>
  <c r="CQ68" i="9" s="1"/>
  <c r="E8" i="20" s="1"/>
  <c r="E11" i="21" s="1"/>
  <c r="CR67" i="9"/>
  <c r="CR68" i="9" s="1"/>
  <c r="CS67" i="9"/>
  <c r="CT67" i="9"/>
  <c r="CT68" i="9" s="1"/>
  <c r="CU67" i="9"/>
  <c r="CU68" i="9" s="1"/>
  <c r="CV67" i="9"/>
  <c r="CV68" i="9" s="1"/>
  <c r="CW67" i="9"/>
  <c r="CW68" i="9" s="1"/>
  <c r="CX67" i="9"/>
  <c r="CX68" i="9" s="1"/>
  <c r="CY67" i="9"/>
  <c r="CY68" i="9" s="1"/>
  <c r="CZ67" i="9"/>
  <c r="CZ68" i="9" s="1"/>
  <c r="DA67" i="9"/>
  <c r="DA68" i="9" s="1"/>
  <c r="DB67" i="9"/>
  <c r="DB68" i="9" s="1"/>
  <c r="DC67" i="9"/>
  <c r="DC68" i="9" s="1"/>
  <c r="DD67" i="9"/>
  <c r="DD68" i="9" s="1"/>
  <c r="DE67" i="9"/>
  <c r="DE68" i="9" s="1"/>
  <c r="DF67" i="9"/>
  <c r="DF68" i="9" s="1"/>
  <c r="DG67" i="9"/>
  <c r="DG68" i="9" s="1"/>
  <c r="DH67" i="9"/>
  <c r="DH68" i="9" s="1"/>
  <c r="DI67" i="9"/>
  <c r="DI68" i="9" s="1"/>
  <c r="DJ67" i="9"/>
  <c r="DK67" i="9"/>
  <c r="DK68" i="9" s="1"/>
  <c r="DL67" i="9"/>
  <c r="DL68" i="9" s="1"/>
  <c r="DM67" i="9"/>
  <c r="DM68" i="9" s="1"/>
  <c r="DN67" i="9"/>
  <c r="DN68" i="9" s="1"/>
  <c r="DO67" i="9"/>
  <c r="DO68" i="9" s="1"/>
  <c r="DP67" i="9"/>
  <c r="DP68" i="9" s="1"/>
  <c r="DQ67" i="9"/>
  <c r="DQ68" i="9" s="1"/>
  <c r="DR67" i="9"/>
  <c r="DR68" i="9" s="1"/>
  <c r="DS67" i="9"/>
  <c r="DS68" i="9" s="1"/>
  <c r="DT67" i="9"/>
  <c r="DT68" i="9" s="1"/>
  <c r="DU67" i="9"/>
  <c r="DU68" i="9" s="1"/>
  <c r="DV67" i="9"/>
  <c r="DV68" i="9" s="1"/>
  <c r="F8" i="20" s="1"/>
  <c r="F11" i="21" s="1"/>
  <c r="DW67" i="9"/>
  <c r="DX67" i="9"/>
  <c r="DX68" i="9" s="1"/>
  <c r="DY67" i="9"/>
  <c r="DY68" i="9" s="1"/>
  <c r="DZ67" i="9"/>
  <c r="DZ68" i="9" s="1"/>
  <c r="EA67" i="9"/>
  <c r="EA68" i="9" s="1"/>
  <c r="EB67" i="9"/>
  <c r="EB68" i="9" s="1"/>
  <c r="EC67" i="9"/>
  <c r="EC68" i="9" s="1"/>
  <c r="ED67" i="9"/>
  <c r="ED68" i="9" s="1"/>
  <c r="EE67" i="9"/>
  <c r="EE68" i="9" s="1"/>
  <c r="EF67" i="9"/>
  <c r="EF68" i="9" s="1"/>
  <c r="EG67" i="9"/>
  <c r="EG68" i="9" s="1"/>
  <c r="EH67" i="9"/>
  <c r="EH68" i="9" s="1"/>
  <c r="EI67" i="9"/>
  <c r="EI68" i="9" s="1"/>
  <c r="EJ67" i="9"/>
  <c r="EJ68" i="9" s="1"/>
  <c r="EK67" i="9"/>
  <c r="EK68" i="9" s="1"/>
  <c r="EL67" i="9"/>
  <c r="EL68" i="9" s="1"/>
  <c r="EM67" i="9"/>
  <c r="EM68" i="9" s="1"/>
  <c r="EN67" i="9"/>
  <c r="EN68" i="9" s="1"/>
  <c r="EO67" i="9"/>
  <c r="EO68" i="9" s="1"/>
  <c r="EP67" i="9"/>
  <c r="EP68" i="9" s="1"/>
  <c r="EQ67" i="9"/>
  <c r="EQ68" i="9" s="1"/>
  <c r="ER67" i="9"/>
  <c r="ER68" i="9" s="1"/>
  <c r="ES67" i="9"/>
  <c r="ES68" i="9" s="1"/>
  <c r="ET67" i="9"/>
  <c r="ET68" i="9" s="1"/>
  <c r="EU67" i="9"/>
  <c r="EU68" i="9" s="1"/>
  <c r="EV67" i="9"/>
  <c r="EV68" i="9" s="1"/>
  <c r="EW67" i="9"/>
  <c r="EW68" i="9" s="1"/>
  <c r="EX67" i="9"/>
  <c r="EX68" i="9" s="1"/>
  <c r="EY67" i="9"/>
  <c r="EY68" i="9" s="1"/>
  <c r="EZ67" i="9"/>
  <c r="EZ68" i="9" s="1"/>
  <c r="FA67" i="9"/>
  <c r="FA68" i="9" s="1"/>
  <c r="CQ5" i="4"/>
  <c r="DV4" i="4"/>
  <c r="FB4" i="4"/>
  <c r="GG4" i="4"/>
  <c r="GG4" i="10"/>
  <c r="FB4" i="10"/>
  <c r="DV4" i="10"/>
  <c r="CQ4" i="10"/>
  <c r="BK4" i="10"/>
  <c r="AH4" i="10"/>
  <c r="GG4" i="8"/>
  <c r="FB4" i="8"/>
  <c r="DV4" i="8"/>
  <c r="CQ4" i="8"/>
  <c r="BK4" i="8"/>
  <c r="AH4" i="8"/>
  <c r="J13" i="20"/>
  <c r="GG64" i="11"/>
  <c r="H17" i="20" s="1"/>
  <c r="GG63" i="11"/>
  <c r="GG62" i="11"/>
  <c r="GG61" i="11"/>
  <c r="FC65" i="10"/>
  <c r="FD65" i="10"/>
  <c r="FE65" i="10"/>
  <c r="FF65" i="10"/>
  <c r="FG65" i="10"/>
  <c r="FH65" i="10"/>
  <c r="FI65" i="10"/>
  <c r="FJ65" i="10"/>
  <c r="FK65" i="10"/>
  <c r="FL65" i="10"/>
  <c r="FM65" i="10"/>
  <c r="FN65" i="10"/>
  <c r="FO65" i="10"/>
  <c r="FP65" i="10"/>
  <c r="FQ65" i="10"/>
  <c r="FR65" i="10"/>
  <c r="FS65" i="10"/>
  <c r="FT65" i="10"/>
  <c r="FU65" i="10"/>
  <c r="FV65" i="10"/>
  <c r="FW65" i="10"/>
  <c r="FX65" i="10"/>
  <c r="FY65" i="10"/>
  <c r="FZ65" i="10"/>
  <c r="GA65" i="10"/>
  <c r="GB65" i="10"/>
  <c r="GC65" i="10"/>
  <c r="GD65" i="10"/>
  <c r="GE65" i="10"/>
  <c r="GF65" i="10"/>
  <c r="GG65" i="10"/>
  <c r="FC66" i="10"/>
  <c r="FD66" i="10"/>
  <c r="FE66" i="10"/>
  <c r="FF66" i="10"/>
  <c r="FG66" i="10"/>
  <c r="FH66" i="10"/>
  <c r="FI66" i="10"/>
  <c r="FJ66" i="10"/>
  <c r="FK66" i="10"/>
  <c r="FL66" i="10"/>
  <c r="FM66" i="10"/>
  <c r="FN66" i="10"/>
  <c r="FO66" i="10"/>
  <c r="FP66" i="10"/>
  <c r="FQ66" i="10"/>
  <c r="FR66" i="10"/>
  <c r="FS66" i="10"/>
  <c r="FT66" i="10"/>
  <c r="FU66" i="10"/>
  <c r="FV66" i="10"/>
  <c r="FW66" i="10"/>
  <c r="FX66" i="10"/>
  <c r="FY66" i="10"/>
  <c r="FZ66" i="10"/>
  <c r="GA66" i="10"/>
  <c r="GB66" i="10"/>
  <c r="GC66" i="10"/>
  <c r="GD66" i="10"/>
  <c r="GE66" i="10"/>
  <c r="GF66" i="10"/>
  <c r="GG66" i="10"/>
  <c r="FC67" i="10"/>
  <c r="FC68" i="10" s="1"/>
  <c r="FD67" i="10"/>
  <c r="FD68" i="10" s="1"/>
  <c r="FE67" i="10"/>
  <c r="FE68" i="10" s="1"/>
  <c r="FF67" i="10"/>
  <c r="FF68" i="10" s="1"/>
  <c r="FG67" i="10"/>
  <c r="FG68" i="10" s="1"/>
  <c r="FH67" i="10"/>
  <c r="FH68" i="10" s="1"/>
  <c r="FI67" i="10"/>
  <c r="FI68" i="10" s="1"/>
  <c r="FJ67" i="10"/>
  <c r="FJ68" i="10" s="1"/>
  <c r="FK67" i="10"/>
  <c r="FK68" i="10" s="1"/>
  <c r="FL67" i="10"/>
  <c r="FL68" i="10" s="1"/>
  <c r="FM67" i="10"/>
  <c r="FM68" i="10" s="1"/>
  <c r="FN67" i="10"/>
  <c r="FO67" i="10"/>
  <c r="FO68" i="10" s="1"/>
  <c r="FP67" i="10"/>
  <c r="FP68" i="10" s="1"/>
  <c r="FQ67" i="10"/>
  <c r="FQ68" i="10" s="1"/>
  <c r="FR67" i="10"/>
  <c r="FR68" i="10" s="1"/>
  <c r="FS67" i="10"/>
  <c r="FS68" i="10" s="1"/>
  <c r="FT67" i="10"/>
  <c r="FT68" i="10" s="1"/>
  <c r="FU67" i="10"/>
  <c r="FU68" i="10" s="1"/>
  <c r="FV67" i="10"/>
  <c r="FV68" i="10" s="1"/>
  <c r="FW67" i="10"/>
  <c r="FW68" i="10" s="1"/>
  <c r="FX67" i="10"/>
  <c r="FX68" i="10" s="1"/>
  <c r="FY67" i="10"/>
  <c r="FY68" i="10" s="1"/>
  <c r="FZ67" i="10"/>
  <c r="FZ68" i="10" s="1"/>
  <c r="GA67" i="10"/>
  <c r="GA68" i="10" s="1"/>
  <c r="GB67" i="10"/>
  <c r="GB68" i="10" s="1"/>
  <c r="GC67" i="10"/>
  <c r="GC68" i="10" s="1"/>
  <c r="GD67" i="10"/>
  <c r="GD68" i="10" s="1"/>
  <c r="GE67" i="10"/>
  <c r="GE68" i="10" s="1"/>
  <c r="GF67" i="10"/>
  <c r="GF68" i="10" s="1"/>
  <c r="GG67" i="10"/>
  <c r="GG68" i="10" s="1"/>
  <c r="FN68" i="10"/>
  <c r="GG67" i="8"/>
  <c r="GG68" i="8" s="1"/>
  <c r="GG66" i="8"/>
  <c r="GG65" i="8"/>
  <c r="GG67" i="4"/>
  <c r="GG68" i="4"/>
  <c r="GG69" i="4"/>
  <c r="GG70" i="4" s="1"/>
  <c r="H12" i="20" s="1"/>
  <c r="H24" i="21" s="1"/>
  <c r="H25" i="21" s="1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FU34" i="13"/>
  <c r="FV34" i="13"/>
  <c r="FW34" i="13"/>
  <c r="FX34" i="13"/>
  <c r="FY34" i="13"/>
  <c r="FZ34" i="13"/>
  <c r="GA34" i="13"/>
  <c r="GB34" i="13"/>
  <c r="GC34" i="13"/>
  <c r="GD34" i="13"/>
  <c r="GE34" i="13"/>
  <c r="GF34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R35" i="13"/>
  <c r="CS35" i="13"/>
  <c r="CT35" i="13"/>
  <c r="CU35" i="13"/>
  <c r="CV35" i="13"/>
  <c r="CW35" i="13"/>
  <c r="CX35" i="13"/>
  <c r="CY35" i="13"/>
  <c r="CZ35" i="13"/>
  <c r="DA35" i="13"/>
  <c r="DB35" i="13"/>
  <c r="DC35" i="13"/>
  <c r="DD35" i="13"/>
  <c r="DE35" i="13"/>
  <c r="DF35" i="13"/>
  <c r="DG35" i="13"/>
  <c r="DH35" i="13"/>
  <c r="DI35" i="13"/>
  <c r="DJ35" i="13"/>
  <c r="DK35" i="13"/>
  <c r="DL35" i="13"/>
  <c r="DM35" i="13"/>
  <c r="DN35" i="13"/>
  <c r="DO35" i="13"/>
  <c r="DP35" i="13"/>
  <c r="DQ35" i="13"/>
  <c r="DR35" i="13"/>
  <c r="DS35" i="13"/>
  <c r="DT35" i="13"/>
  <c r="DU35" i="13"/>
  <c r="DW35" i="13"/>
  <c r="DX35" i="13"/>
  <c r="DY35" i="13"/>
  <c r="DZ35" i="13"/>
  <c r="EA35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R35" i="13"/>
  <c r="ES35" i="13"/>
  <c r="ET35" i="13"/>
  <c r="EU35" i="13"/>
  <c r="EV35" i="13"/>
  <c r="EW35" i="13"/>
  <c r="EX35" i="13"/>
  <c r="EY35" i="13"/>
  <c r="EZ35" i="13"/>
  <c r="FA35" i="13"/>
  <c r="FC35" i="13"/>
  <c r="FD35" i="13"/>
  <c r="FE35" i="13"/>
  <c r="FF35" i="13"/>
  <c r="FG35" i="13"/>
  <c r="FH35" i="13"/>
  <c r="FI35" i="13"/>
  <c r="FJ35" i="13"/>
  <c r="FK35" i="13"/>
  <c r="FL35" i="13"/>
  <c r="FM35" i="13"/>
  <c r="FN35" i="13"/>
  <c r="FO35" i="13"/>
  <c r="FP35" i="13"/>
  <c r="FQ35" i="13"/>
  <c r="FR35" i="13"/>
  <c r="FS35" i="13"/>
  <c r="FT35" i="13"/>
  <c r="FU35" i="13"/>
  <c r="FV35" i="13"/>
  <c r="FW35" i="13"/>
  <c r="FX35" i="13"/>
  <c r="FY35" i="13"/>
  <c r="FZ35" i="13"/>
  <c r="GA35" i="13"/>
  <c r="GB35" i="13"/>
  <c r="GC35" i="13"/>
  <c r="GD35" i="13"/>
  <c r="GE35" i="13"/>
  <c r="GF35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DL36" i="13"/>
  <c r="DM36" i="13"/>
  <c r="DN36" i="13"/>
  <c r="DO36" i="13"/>
  <c r="DP36" i="13"/>
  <c r="DQ36" i="13"/>
  <c r="DR36" i="13"/>
  <c r="DS36" i="13"/>
  <c r="DT36" i="13"/>
  <c r="DU36" i="13"/>
  <c r="DW36" i="13"/>
  <c r="DX36" i="13"/>
  <c r="DY36" i="13"/>
  <c r="DZ36" i="13"/>
  <c r="EA36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L37" i="13"/>
  <c r="BM37" i="13"/>
  <c r="BN37" i="13"/>
  <c r="BO37" i="13"/>
  <c r="BP37" i="13"/>
  <c r="BQ37" i="13"/>
  <c r="BR37" i="13"/>
  <c r="BS37" i="13"/>
  <c r="BT37" i="13"/>
  <c r="BU37" i="13"/>
  <c r="BV37" i="13"/>
  <c r="BW37" i="13"/>
  <c r="BX37" i="13"/>
  <c r="BY37" i="13"/>
  <c r="BZ37" i="13"/>
  <c r="CA37" i="13"/>
  <c r="CB37" i="13"/>
  <c r="CC37" i="13"/>
  <c r="CD37" i="13"/>
  <c r="CE37" i="13"/>
  <c r="CF37" i="13"/>
  <c r="CG37" i="13"/>
  <c r="CH37" i="13"/>
  <c r="CI37" i="13"/>
  <c r="CJ37" i="13"/>
  <c r="CK37" i="13"/>
  <c r="CL37" i="13"/>
  <c r="CM37" i="13"/>
  <c r="CN37" i="13"/>
  <c r="CO37" i="13"/>
  <c r="CP37" i="13"/>
  <c r="CR37" i="13"/>
  <c r="CS37" i="13"/>
  <c r="CT37" i="13"/>
  <c r="CU37" i="13"/>
  <c r="CV37" i="13"/>
  <c r="CW37" i="13"/>
  <c r="CX37" i="13"/>
  <c r="CY37" i="13"/>
  <c r="CZ37" i="13"/>
  <c r="DA37" i="13"/>
  <c r="DB37" i="13"/>
  <c r="DC37" i="13"/>
  <c r="DD37" i="13"/>
  <c r="DE37" i="13"/>
  <c r="DF37" i="13"/>
  <c r="DG37" i="13"/>
  <c r="DH37" i="13"/>
  <c r="DI37" i="13"/>
  <c r="DJ37" i="13"/>
  <c r="DK37" i="13"/>
  <c r="DL37" i="13"/>
  <c r="DM37" i="13"/>
  <c r="DN37" i="13"/>
  <c r="DO37" i="13"/>
  <c r="DP37" i="13"/>
  <c r="DQ37" i="13"/>
  <c r="DR37" i="13"/>
  <c r="DS37" i="13"/>
  <c r="DT37" i="13"/>
  <c r="DU37" i="13"/>
  <c r="DW37" i="13"/>
  <c r="DX37" i="13"/>
  <c r="DY37" i="13"/>
  <c r="DZ37" i="13"/>
  <c r="EA37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R37" i="13"/>
  <c r="ES37" i="13"/>
  <c r="ET37" i="13"/>
  <c r="EU37" i="13"/>
  <c r="EV37" i="13"/>
  <c r="EW37" i="13"/>
  <c r="EX37" i="13"/>
  <c r="EY37" i="13"/>
  <c r="EZ37" i="13"/>
  <c r="FA37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R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G3" i="13"/>
  <c r="DH3" i="13"/>
  <c r="DI3" i="13"/>
  <c r="DJ3" i="13"/>
  <c r="DK3" i="13"/>
  <c r="DL3" i="13"/>
  <c r="DM3" i="13"/>
  <c r="DN3" i="13"/>
  <c r="DO3" i="13"/>
  <c r="DP3" i="13"/>
  <c r="DQ3" i="13"/>
  <c r="DR3" i="13"/>
  <c r="DS3" i="13"/>
  <c r="DT3" i="13"/>
  <c r="DU3" i="13"/>
  <c r="DW3" i="13"/>
  <c r="DX3" i="13"/>
  <c r="DY3" i="13"/>
  <c r="DZ3" i="13"/>
  <c r="EA3" i="13"/>
  <c r="EB3" i="13"/>
  <c r="EC3" i="13"/>
  <c r="ED3" i="13"/>
  <c r="EE3" i="13"/>
  <c r="EF3" i="13"/>
  <c r="EG3" i="13"/>
  <c r="EH3" i="13"/>
  <c r="EI3" i="13"/>
  <c r="EJ3" i="13"/>
  <c r="EK3" i="13"/>
  <c r="EL3" i="13"/>
  <c r="EM3" i="13"/>
  <c r="EN3" i="13"/>
  <c r="EO3" i="13"/>
  <c r="EP3" i="13"/>
  <c r="EQ3" i="13"/>
  <c r="ER3" i="13"/>
  <c r="ES3" i="13"/>
  <c r="ET3" i="13"/>
  <c r="EU3" i="13"/>
  <c r="EV3" i="13"/>
  <c r="EW3" i="13"/>
  <c r="EX3" i="13"/>
  <c r="EY3" i="13"/>
  <c r="EZ3" i="13"/>
  <c r="FA3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R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G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T4" i="13"/>
  <c r="DU4" i="13"/>
  <c r="DW4" i="13"/>
  <c r="DX4" i="13"/>
  <c r="DY4" i="13"/>
  <c r="DZ4" i="13"/>
  <c r="EA4" i="13"/>
  <c r="EB4" i="13"/>
  <c r="EC4" i="13"/>
  <c r="ED4" i="13"/>
  <c r="EE4" i="13"/>
  <c r="EF4" i="13"/>
  <c r="EG4" i="13"/>
  <c r="EH4" i="13"/>
  <c r="EI4" i="13"/>
  <c r="EJ4" i="13"/>
  <c r="EK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DW9" i="13"/>
  <c r="DX9" i="13"/>
  <c r="DY9" i="13"/>
  <c r="DZ9" i="13"/>
  <c r="EA9" i="13"/>
  <c r="EB9" i="13"/>
  <c r="EC9" i="13"/>
  <c r="ED9" i="13"/>
  <c r="EE9" i="13"/>
  <c r="EF9" i="13"/>
  <c r="EG9" i="13"/>
  <c r="EH9" i="13"/>
  <c r="EI9" i="13"/>
  <c r="EJ9" i="13"/>
  <c r="EK9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DX10" i="13"/>
  <c r="DY10" i="13"/>
  <c r="DZ10" i="13"/>
  <c r="EA10" i="13"/>
  <c r="EB10" i="13"/>
  <c r="EC10" i="13"/>
  <c r="ED10" i="13"/>
  <c r="EE10" i="13"/>
  <c r="EF10" i="13"/>
  <c r="EG10" i="13"/>
  <c r="EH10" i="13"/>
  <c r="EI10" i="13"/>
  <c r="EJ10" i="13"/>
  <c r="EK10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EJ12" i="13"/>
  <c r="EK12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EL7" i="13"/>
  <c r="EM7" i="13"/>
  <c r="EN7" i="13"/>
  <c r="EO7" i="13"/>
  <c r="EP7" i="13"/>
  <c r="EQ7" i="13"/>
  <c r="ER7" i="13"/>
  <c r="ES7" i="13"/>
  <c r="ET7" i="13"/>
  <c r="EU7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R7" i="13"/>
  <c r="FS7" i="13"/>
  <c r="FT7" i="13"/>
  <c r="FU7" i="13"/>
  <c r="FV7" i="13"/>
  <c r="FW7" i="13"/>
  <c r="FX7" i="13"/>
  <c r="FY7" i="13"/>
  <c r="FZ7" i="13"/>
  <c r="GA7" i="13"/>
  <c r="GA44" i="13" s="1"/>
  <c r="GB7" i="13"/>
  <c r="GC7" i="13"/>
  <c r="GD7" i="13"/>
  <c r="GE7" i="13"/>
  <c r="GF7" i="13"/>
  <c r="AH10" i="13"/>
  <c r="AH11" i="13"/>
  <c r="AH12" i="13"/>
  <c r="AH5" i="13"/>
  <c r="AH6" i="13"/>
  <c r="AH23" i="13"/>
  <c r="AH24" i="13"/>
  <c r="AH18" i="13"/>
  <c r="AH19" i="13"/>
  <c r="AH7" i="13"/>
  <c r="AH9" i="13"/>
  <c r="AH22" i="13"/>
  <c r="AH55" i="11"/>
  <c r="BK55" i="11"/>
  <c r="CQ55" i="11"/>
  <c r="DV55" i="11"/>
  <c r="FB55" i="11"/>
  <c r="GG55" i="11"/>
  <c r="AH56" i="11"/>
  <c r="BK56" i="11"/>
  <c r="CQ56" i="11"/>
  <c r="DV56" i="11"/>
  <c r="FB56" i="11"/>
  <c r="GG56" i="11"/>
  <c r="GG36" i="11"/>
  <c r="GG30" i="13" s="1"/>
  <c r="GG37" i="11"/>
  <c r="GG31" i="13" s="1"/>
  <c r="FB37" i="11"/>
  <c r="FB31" i="13" s="1"/>
  <c r="FB36" i="11"/>
  <c r="FB30" i="13" s="1"/>
  <c r="DV36" i="11"/>
  <c r="DV30" i="13" s="1"/>
  <c r="DV37" i="11"/>
  <c r="DV31" i="13" s="1"/>
  <c r="CQ37" i="11"/>
  <c r="CQ31" i="13" s="1"/>
  <c r="CQ36" i="11"/>
  <c r="CQ30" i="13" s="1"/>
  <c r="BK36" i="11"/>
  <c r="BK30" i="13" s="1"/>
  <c r="BK37" i="11"/>
  <c r="BK31" i="13" s="1"/>
  <c r="AH37" i="11"/>
  <c r="AH31" i="13" s="1"/>
  <c r="AH36" i="11"/>
  <c r="AH30" i="13" s="1"/>
  <c r="DV27" i="10"/>
  <c r="DV25" i="10"/>
  <c r="DV24" i="10"/>
  <c r="DV20" i="10"/>
  <c r="DV10" i="10"/>
  <c r="DV27" i="8"/>
  <c r="DV24" i="8"/>
  <c r="DV20" i="8"/>
  <c r="DV10" i="8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FX8" i="11"/>
  <c r="FY8" i="11"/>
  <c r="FZ8" i="11"/>
  <c r="GA8" i="11"/>
  <c r="GB8" i="11"/>
  <c r="GC8" i="11"/>
  <c r="GD8" i="11"/>
  <c r="GE8" i="11"/>
  <c r="GF8" i="11"/>
  <c r="FD9" i="11"/>
  <c r="FD46" i="11" s="1"/>
  <c r="FE9" i="11"/>
  <c r="FE14" i="11" s="1"/>
  <c r="FF9" i="11"/>
  <c r="FF46" i="11" s="1"/>
  <c r="FG9" i="11"/>
  <c r="FG46" i="11" s="1"/>
  <c r="FH9" i="11"/>
  <c r="FH46" i="11" s="1"/>
  <c r="FI9" i="11"/>
  <c r="FI46" i="11" s="1"/>
  <c r="FJ9" i="11"/>
  <c r="FJ46" i="11" s="1"/>
  <c r="FK9" i="11"/>
  <c r="FK14" i="11" s="1"/>
  <c r="FL9" i="11"/>
  <c r="FL46" i="11" s="1"/>
  <c r="FM9" i="11"/>
  <c r="FM14" i="11" s="1"/>
  <c r="FN9" i="11"/>
  <c r="FN46" i="11" s="1"/>
  <c r="FO9" i="11"/>
  <c r="FO46" i="11" s="1"/>
  <c r="FP9" i="11"/>
  <c r="FP46" i="11" s="1"/>
  <c r="FQ9" i="11"/>
  <c r="FQ46" i="11" s="1"/>
  <c r="FR9" i="11"/>
  <c r="FR14" i="11" s="1"/>
  <c r="FS9" i="11"/>
  <c r="FS46" i="11" s="1"/>
  <c r="FT9" i="11"/>
  <c r="FT46" i="11" s="1"/>
  <c r="FU9" i="11"/>
  <c r="FU14" i="11" s="1"/>
  <c r="FV9" i="11"/>
  <c r="FV14" i="11" s="1"/>
  <c r="FW9" i="11"/>
  <c r="FW46" i="11" s="1"/>
  <c r="FX9" i="11"/>
  <c r="FX46" i="11" s="1"/>
  <c r="FY9" i="11"/>
  <c r="FY14" i="11" s="1"/>
  <c r="FZ9" i="11"/>
  <c r="FZ46" i="11" s="1"/>
  <c r="GA9" i="11"/>
  <c r="GA14" i="11" s="1"/>
  <c r="GB9" i="11"/>
  <c r="GB46" i="11" s="1"/>
  <c r="GC9" i="11"/>
  <c r="GC14" i="11" s="1"/>
  <c r="GD9" i="11"/>
  <c r="GE9" i="11"/>
  <c r="GE14" i="11" s="1"/>
  <c r="GF9" i="11"/>
  <c r="GF46" i="11" s="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FZ10" i="11"/>
  <c r="GA10" i="11"/>
  <c r="GB10" i="11"/>
  <c r="GC10" i="11"/>
  <c r="GD10" i="11"/>
  <c r="GE10" i="11"/>
  <c r="GF10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FZ11" i="11"/>
  <c r="GA11" i="11"/>
  <c r="GB11" i="11"/>
  <c r="GC11" i="11"/>
  <c r="GD11" i="11"/>
  <c r="GE11" i="11"/>
  <c r="GF11" i="11"/>
  <c r="FD13" i="11"/>
  <c r="FD15" i="11" s="1"/>
  <c r="FE13" i="11"/>
  <c r="FE15" i="11" s="1"/>
  <c r="FF13" i="11"/>
  <c r="FF15" i="11" s="1"/>
  <c r="FG13" i="11"/>
  <c r="FG15" i="11" s="1"/>
  <c r="FH13" i="11"/>
  <c r="FH15" i="11" s="1"/>
  <c r="FI13" i="11"/>
  <c r="FJ13" i="11"/>
  <c r="FJ15" i="11" s="1"/>
  <c r="FK13" i="11"/>
  <c r="FK15" i="11" s="1"/>
  <c r="FL13" i="11"/>
  <c r="FL15" i="11" s="1"/>
  <c r="FM13" i="11"/>
  <c r="FM15" i="11" s="1"/>
  <c r="FN13" i="11"/>
  <c r="FN15" i="11" s="1"/>
  <c r="FO13" i="11"/>
  <c r="FO15" i="11" s="1"/>
  <c r="FP13" i="11"/>
  <c r="FQ13" i="11"/>
  <c r="FQ15" i="11" s="1"/>
  <c r="FR13" i="11"/>
  <c r="FR15" i="11" s="1"/>
  <c r="FS13" i="11"/>
  <c r="FS15" i="11" s="1"/>
  <c r="FT13" i="11"/>
  <c r="FU13" i="11"/>
  <c r="FU15" i="11" s="1"/>
  <c r="FV13" i="11"/>
  <c r="FV15" i="11" s="1"/>
  <c r="FW13" i="11"/>
  <c r="FX13" i="11"/>
  <c r="FX15" i="11" s="1"/>
  <c r="FY13" i="11"/>
  <c r="FY15" i="11" s="1"/>
  <c r="FZ13" i="11"/>
  <c r="FZ15" i="11" s="1"/>
  <c r="GA13" i="11"/>
  <c r="GA15" i="11" s="1"/>
  <c r="GB13" i="11"/>
  <c r="GB15" i="11" s="1"/>
  <c r="GC13" i="11"/>
  <c r="GC15" i="11" s="1"/>
  <c r="GD13" i="11"/>
  <c r="GE13" i="11"/>
  <c r="GE15" i="11" s="1"/>
  <c r="GF13" i="11"/>
  <c r="GF15" i="11" s="1"/>
  <c r="FI14" i="11"/>
  <c r="FP14" i="11"/>
  <c r="FT14" i="11"/>
  <c r="FW14" i="11"/>
  <c r="GD14" i="11"/>
  <c r="FI15" i="11"/>
  <c r="FP15" i="11"/>
  <c r="FT15" i="11"/>
  <c r="FW15" i="11"/>
  <c r="GD15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/>
  <c r="FY19" i="11"/>
  <c r="FZ19" i="11"/>
  <c r="GA19" i="11"/>
  <c r="GB19" i="11"/>
  <c r="GC19" i="11"/>
  <c r="GD19" i="11"/>
  <c r="GE19" i="11"/>
  <c r="GF19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FZ20" i="11"/>
  <c r="GA20" i="11"/>
  <c r="GB20" i="11"/>
  <c r="GC20" i="11"/>
  <c r="GD20" i="11"/>
  <c r="GE20" i="11"/>
  <c r="GF20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FZ24" i="11"/>
  <c r="GA24" i="11"/>
  <c r="GB24" i="11"/>
  <c r="GC24" i="11"/>
  <c r="GD24" i="11"/>
  <c r="GE24" i="11"/>
  <c r="GF24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FZ25" i="11"/>
  <c r="GA25" i="11"/>
  <c r="GB25" i="11"/>
  <c r="GC25" i="11"/>
  <c r="GD25" i="11"/>
  <c r="GE25" i="11"/>
  <c r="GF25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/>
  <c r="FY27" i="11"/>
  <c r="FZ27" i="11"/>
  <c r="GA27" i="11"/>
  <c r="GB27" i="11"/>
  <c r="GC27" i="11"/>
  <c r="GD27" i="11"/>
  <c r="GE27" i="11"/>
  <c r="GF27" i="11"/>
  <c r="FC27" i="11"/>
  <c r="FC25" i="11"/>
  <c r="FC24" i="11"/>
  <c r="FC20" i="11"/>
  <c r="FC19" i="11"/>
  <c r="FC15" i="11"/>
  <c r="FC14" i="11"/>
  <c r="FC13" i="11"/>
  <c r="FC11" i="11"/>
  <c r="FC10" i="11"/>
  <c r="FC9" i="11"/>
  <c r="FC46" i="11" s="1"/>
  <c r="FC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DX9" i="11"/>
  <c r="DX46" i="11" s="1"/>
  <c r="DY9" i="11"/>
  <c r="DZ9" i="11"/>
  <c r="DZ46" i="11" s="1"/>
  <c r="EA9" i="11"/>
  <c r="EA46" i="11" s="1"/>
  <c r="EB9" i="11"/>
  <c r="EB14" i="11" s="1"/>
  <c r="EC9" i="11"/>
  <c r="ED9" i="11"/>
  <c r="ED46" i="11" s="1"/>
  <c r="EE9" i="11"/>
  <c r="EE46" i="11" s="1"/>
  <c r="EF9" i="11"/>
  <c r="EF46" i="11" s="1"/>
  <c r="EG9" i="11"/>
  <c r="EG46" i="11" s="1"/>
  <c r="EH9" i="11"/>
  <c r="EH14" i="11" s="1"/>
  <c r="EI9" i="11"/>
  <c r="EI46" i="11" s="1"/>
  <c r="EJ9" i="11"/>
  <c r="EJ46" i="11" s="1"/>
  <c r="EK9" i="11"/>
  <c r="EK46" i="11" s="1"/>
  <c r="EL9" i="11"/>
  <c r="EM9" i="11"/>
  <c r="EM46" i="11" s="1"/>
  <c r="EN9" i="11"/>
  <c r="EN14" i="11" s="1"/>
  <c r="EO9" i="11"/>
  <c r="EP9" i="11"/>
  <c r="EP14" i="11" s="1"/>
  <c r="EQ9" i="11"/>
  <c r="EQ46" i="11" s="1"/>
  <c r="ER9" i="11"/>
  <c r="ER46" i="11" s="1"/>
  <c r="ES9" i="11"/>
  <c r="ES14" i="11" s="1"/>
  <c r="ET9" i="11"/>
  <c r="ET46" i="11" s="1"/>
  <c r="EU9" i="11"/>
  <c r="EU46" i="11" s="1"/>
  <c r="EV9" i="11"/>
  <c r="EV14" i="11" s="1"/>
  <c r="EW9" i="11"/>
  <c r="EW46" i="11" s="1"/>
  <c r="EX9" i="11"/>
  <c r="EX14" i="11" s="1"/>
  <c r="EY9" i="11"/>
  <c r="EY46" i="11" s="1"/>
  <c r="EZ9" i="11"/>
  <c r="FA9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DX11" i="11"/>
  <c r="DY11" i="11"/>
  <c r="DZ11" i="11"/>
  <c r="EA11" i="11"/>
  <c r="EB11" i="11"/>
  <c r="EC11" i="11"/>
  <c r="ED11" i="11"/>
  <c r="EE11" i="11"/>
  <c r="EE7" i="11" s="1"/>
  <c r="EF11" i="11"/>
  <c r="EG11" i="11"/>
  <c r="EH11" i="11"/>
  <c r="EI11" i="11"/>
  <c r="EI7" i="11" s="1"/>
  <c r="EJ11" i="11"/>
  <c r="EK11" i="11"/>
  <c r="EL11" i="11"/>
  <c r="EM11" i="11"/>
  <c r="EM7" i="11" s="1"/>
  <c r="EN11" i="11"/>
  <c r="EO11" i="11"/>
  <c r="EP11" i="11"/>
  <c r="EP7" i="11" s="1"/>
  <c r="EQ11" i="11"/>
  <c r="ER11" i="11"/>
  <c r="ER7" i="11" s="1"/>
  <c r="ES11" i="11"/>
  <c r="ET11" i="11"/>
  <c r="EU11" i="11"/>
  <c r="EV11" i="11"/>
  <c r="EW11" i="11"/>
  <c r="EX11" i="11"/>
  <c r="EY11" i="11"/>
  <c r="EY7" i="11" s="1"/>
  <c r="EZ11" i="11"/>
  <c r="FA11" i="11"/>
  <c r="DX13" i="11"/>
  <c r="DX15" i="11" s="1"/>
  <c r="DY13" i="11"/>
  <c r="DY57" i="11" s="1"/>
  <c r="DZ13" i="11"/>
  <c r="DZ15" i="11" s="1"/>
  <c r="EA13" i="11"/>
  <c r="EA15" i="11" s="1"/>
  <c r="EB13" i="11"/>
  <c r="EC13" i="11"/>
  <c r="EC15" i="11" s="1"/>
  <c r="ED13" i="11"/>
  <c r="ED57" i="11" s="1"/>
  <c r="EE13" i="11"/>
  <c r="EE57" i="11" s="1"/>
  <c r="EF13" i="11"/>
  <c r="EF57" i="11" s="1"/>
  <c r="EG13" i="11"/>
  <c r="EG57" i="11" s="1"/>
  <c r="EH13" i="11"/>
  <c r="EH57" i="11" s="1"/>
  <c r="EI13" i="11"/>
  <c r="EI57" i="11" s="1"/>
  <c r="EJ13" i="11"/>
  <c r="EJ57" i="11" s="1"/>
  <c r="EK13" i="11"/>
  <c r="EK57" i="11" s="1"/>
  <c r="EL13" i="11"/>
  <c r="EL57" i="11" s="1"/>
  <c r="EM13" i="11"/>
  <c r="EM57" i="11" s="1"/>
  <c r="EN13" i="11"/>
  <c r="EN15" i="11" s="1"/>
  <c r="EO13" i="11"/>
  <c r="EO57" i="11" s="1"/>
  <c r="EP13" i="11"/>
  <c r="EQ13" i="11"/>
  <c r="EQ57" i="11" s="1"/>
  <c r="ER13" i="11"/>
  <c r="ER15" i="11" s="1"/>
  <c r="ES13" i="11"/>
  <c r="ES15" i="11" s="1"/>
  <c r="ET13" i="11"/>
  <c r="ET57" i="11" s="1"/>
  <c r="EU13" i="11"/>
  <c r="EU57" i="11" s="1"/>
  <c r="EV13" i="11"/>
  <c r="EV15" i="11" s="1"/>
  <c r="EW13" i="11"/>
  <c r="EW57" i="11" s="1"/>
  <c r="EX13" i="11"/>
  <c r="EY13" i="11"/>
  <c r="EZ13" i="11"/>
  <c r="FA13" i="11"/>
  <c r="FA57" i="11" s="1"/>
  <c r="DY14" i="11"/>
  <c r="EF14" i="11"/>
  <c r="EJ14" i="11"/>
  <c r="EK14" i="11"/>
  <c r="EL14" i="11"/>
  <c r="EM14" i="11"/>
  <c r="ET14" i="11"/>
  <c r="FA14" i="11"/>
  <c r="DY15" i="11"/>
  <c r="EF15" i="11"/>
  <c r="EJ15" i="11"/>
  <c r="EK15" i="11"/>
  <c r="EL15" i="11"/>
  <c r="EM15" i="11"/>
  <c r="ET15" i="11"/>
  <c r="FA15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DX27" i="11"/>
  <c r="DY27" i="11"/>
  <c r="DZ27" i="11"/>
  <c r="EA27" i="11"/>
  <c r="EB27" i="11"/>
  <c r="EB28" i="11" s="1"/>
  <c r="EC27" i="11"/>
  <c r="ED27" i="11"/>
  <c r="EE27" i="11"/>
  <c r="EF27" i="11"/>
  <c r="EF28" i="11" s="1"/>
  <c r="EG27" i="11"/>
  <c r="EH27" i="11"/>
  <c r="EI27" i="11"/>
  <c r="EJ27" i="11"/>
  <c r="EJ28" i="11" s="1"/>
  <c r="EK27" i="11"/>
  <c r="EL27" i="11"/>
  <c r="EM27" i="11"/>
  <c r="EN27" i="11"/>
  <c r="EN28" i="11" s="1"/>
  <c r="EO27" i="11"/>
  <c r="EP27" i="11"/>
  <c r="EQ27" i="11"/>
  <c r="ER27" i="11"/>
  <c r="ES27" i="11"/>
  <c r="ET27" i="11"/>
  <c r="ET28" i="11" s="1"/>
  <c r="EU27" i="11"/>
  <c r="EV27" i="11"/>
  <c r="EW27" i="11"/>
  <c r="EX27" i="11"/>
  <c r="EX28" i="11" s="1"/>
  <c r="EY27" i="11"/>
  <c r="EZ27" i="11"/>
  <c r="FA27" i="11"/>
  <c r="DW27" i="11"/>
  <c r="DW25" i="11"/>
  <c r="DW24" i="11"/>
  <c r="DW20" i="11"/>
  <c r="DW19" i="11"/>
  <c r="DW13" i="11"/>
  <c r="DW15" i="11" s="1"/>
  <c r="DW11" i="11"/>
  <c r="DW10" i="11"/>
  <c r="DW9" i="11"/>
  <c r="DW46" i="11" s="1"/>
  <c r="DW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CS9" i="11"/>
  <c r="CT9" i="11"/>
  <c r="CT46" i="11" s="1"/>
  <c r="CU9" i="11"/>
  <c r="CU46" i="11" s="1"/>
  <c r="CV9" i="11"/>
  <c r="CV46" i="11" s="1"/>
  <c r="CW9" i="11"/>
  <c r="CW14" i="11" s="1"/>
  <c r="CX9" i="11"/>
  <c r="CX14" i="11" s="1"/>
  <c r="CY9" i="11"/>
  <c r="CY46" i="11" s="1"/>
  <c r="CZ9" i="11"/>
  <c r="CZ14" i="11" s="1"/>
  <c r="DA9" i="11"/>
  <c r="DA14" i="11" s="1"/>
  <c r="DB9" i="11"/>
  <c r="DB46" i="11" s="1"/>
  <c r="DC9" i="11"/>
  <c r="DC46" i="11" s="1"/>
  <c r="DD9" i="11"/>
  <c r="DD46" i="11" s="1"/>
  <c r="DE9" i="11"/>
  <c r="DE46" i="11" s="1"/>
  <c r="DF9" i="11"/>
  <c r="DF46" i="11" s="1"/>
  <c r="DG9" i="11"/>
  <c r="DG46" i="11" s="1"/>
  <c r="DH9" i="11"/>
  <c r="DH46" i="11" s="1"/>
  <c r="DI9" i="11"/>
  <c r="DJ9" i="11"/>
  <c r="DJ46" i="11" s="1"/>
  <c r="DK9" i="11"/>
  <c r="DK46" i="11" s="1"/>
  <c r="DL9" i="11"/>
  <c r="DL46" i="11" s="1"/>
  <c r="DM9" i="11"/>
  <c r="DN9" i="11"/>
  <c r="DO9" i="11"/>
  <c r="DO46" i="11" s="1"/>
  <c r="DP9" i="11"/>
  <c r="DP14" i="11" s="1"/>
  <c r="DQ9" i="11"/>
  <c r="DQ46" i="11" s="1"/>
  <c r="DR9" i="11"/>
  <c r="DR46" i="11" s="1"/>
  <c r="DS9" i="11"/>
  <c r="DS46" i="11" s="1"/>
  <c r="DT9" i="11"/>
  <c r="DT46" i="11" s="1"/>
  <c r="DU9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CS13" i="11"/>
  <c r="CS15" i="11" s="1"/>
  <c r="CT13" i="11"/>
  <c r="CT15" i="11" s="1"/>
  <c r="CU13" i="11"/>
  <c r="CU15" i="11" s="1"/>
  <c r="CV13" i="11"/>
  <c r="CW13" i="11"/>
  <c r="CW15" i="11" s="1"/>
  <c r="CX13" i="11"/>
  <c r="CX15" i="11" s="1"/>
  <c r="CY13" i="11"/>
  <c r="CY15" i="11" s="1"/>
  <c r="CZ13" i="11"/>
  <c r="CZ15" i="11" s="1"/>
  <c r="DA13" i="11"/>
  <c r="DA15" i="11" s="1"/>
  <c r="DB13" i="11"/>
  <c r="DB15" i="11" s="1"/>
  <c r="DC13" i="11"/>
  <c r="DD13" i="11"/>
  <c r="DE13" i="11"/>
  <c r="DF13" i="11"/>
  <c r="DG13" i="11"/>
  <c r="DH13" i="11"/>
  <c r="DI13" i="11"/>
  <c r="DJ13" i="11"/>
  <c r="DK13" i="11"/>
  <c r="DK15" i="11" s="1"/>
  <c r="DL13" i="11"/>
  <c r="DL15" i="11" s="1"/>
  <c r="DM13" i="11"/>
  <c r="DM15" i="11" s="1"/>
  <c r="DN13" i="11"/>
  <c r="DN15" i="11" s="1"/>
  <c r="DO13" i="11"/>
  <c r="DO15" i="11" s="1"/>
  <c r="DP13" i="11"/>
  <c r="DP15" i="11" s="1"/>
  <c r="DQ13" i="11"/>
  <c r="DR13" i="11"/>
  <c r="DR15" i="11" s="1"/>
  <c r="DS13" i="11"/>
  <c r="DS15" i="11" s="1"/>
  <c r="DT13" i="11"/>
  <c r="DT15" i="11" s="1"/>
  <c r="DU13" i="11"/>
  <c r="DU15" i="11" s="1"/>
  <c r="CV14" i="11"/>
  <c r="DC14" i="11"/>
  <c r="DD14" i="11"/>
  <c r="DE14" i="11"/>
  <c r="DF14" i="11"/>
  <c r="DG14" i="11"/>
  <c r="DH14" i="11"/>
  <c r="DI14" i="11"/>
  <c r="DJ14" i="11"/>
  <c r="DQ14" i="11"/>
  <c r="CV15" i="11"/>
  <c r="DC15" i="11"/>
  <c r="DD15" i="11"/>
  <c r="DE15" i="11"/>
  <c r="DF15" i="11"/>
  <c r="DG15" i="11"/>
  <c r="DH15" i="11"/>
  <c r="DI15" i="11"/>
  <c r="DJ15" i="11"/>
  <c r="DQ15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CR27" i="11"/>
  <c r="CR25" i="11"/>
  <c r="CR24" i="11"/>
  <c r="CR20" i="11"/>
  <c r="CR19" i="11"/>
  <c r="CR13" i="11"/>
  <c r="CR15" i="11" s="1"/>
  <c r="CR11" i="11"/>
  <c r="CR10" i="11"/>
  <c r="CR9" i="11"/>
  <c r="CR46" i="11" s="1"/>
  <c r="CR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BM9" i="11"/>
  <c r="BM14" i="11" s="1"/>
  <c r="BN9" i="11"/>
  <c r="BN46" i="11" s="1"/>
  <c r="BO9" i="11"/>
  <c r="BP9" i="11"/>
  <c r="BP46" i="11" s="1"/>
  <c r="BQ9" i="11"/>
  <c r="BQ14" i="11" s="1"/>
  <c r="BR9" i="11"/>
  <c r="BR46" i="11" s="1"/>
  <c r="BS9" i="11"/>
  <c r="BT9" i="11"/>
  <c r="BU9" i="11"/>
  <c r="BV9" i="11"/>
  <c r="BV14" i="11" s="1"/>
  <c r="BW9" i="11"/>
  <c r="BW46" i="11" s="1"/>
  <c r="BX9" i="11"/>
  <c r="BX46" i="11" s="1"/>
  <c r="BY9" i="11"/>
  <c r="BY14" i="11" s="1"/>
  <c r="BZ9" i="11"/>
  <c r="CA9" i="11"/>
  <c r="CA14" i="11" s="1"/>
  <c r="CB9" i="11"/>
  <c r="CC9" i="11"/>
  <c r="CC14" i="11" s="1"/>
  <c r="CD9" i="11"/>
  <c r="CD46" i="11" s="1"/>
  <c r="CE9" i="11"/>
  <c r="CE46" i="11" s="1"/>
  <c r="CF9" i="11"/>
  <c r="CF46" i="11" s="1"/>
  <c r="CG9" i="11"/>
  <c r="CG46" i="11" s="1"/>
  <c r="CH9" i="11"/>
  <c r="CH14" i="11" s="1"/>
  <c r="CI9" i="11"/>
  <c r="CI14" i="11" s="1"/>
  <c r="CJ9" i="11"/>
  <c r="CK9" i="11"/>
  <c r="CK46" i="11" s="1"/>
  <c r="CL9" i="11"/>
  <c r="CL14" i="11" s="1"/>
  <c r="CM9" i="11"/>
  <c r="CM46" i="11" s="1"/>
  <c r="CN9" i="11"/>
  <c r="CN46" i="11" s="1"/>
  <c r="CO9" i="11"/>
  <c r="CO14" i="11" s="1"/>
  <c r="CP9" i="11"/>
  <c r="CP46" i="11" s="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BM11" i="11"/>
  <c r="BM7" i="11" s="1"/>
  <c r="BN11" i="11"/>
  <c r="BO11" i="11"/>
  <c r="BP11" i="11"/>
  <c r="BQ11" i="11"/>
  <c r="BR11" i="11"/>
  <c r="BR7" i="11" s="1"/>
  <c r="BS11" i="11"/>
  <c r="BT11" i="11"/>
  <c r="BU11" i="11"/>
  <c r="BV11" i="11"/>
  <c r="BV7" i="11" s="1"/>
  <c r="BW11" i="11"/>
  <c r="BX11" i="11"/>
  <c r="BY11" i="11"/>
  <c r="BZ11" i="11"/>
  <c r="CA11" i="11"/>
  <c r="CB11" i="11"/>
  <c r="CC11" i="11"/>
  <c r="CD11" i="11"/>
  <c r="CD7" i="11" s="1"/>
  <c r="CE11" i="11"/>
  <c r="CF11" i="11"/>
  <c r="CG11" i="11"/>
  <c r="CH11" i="11"/>
  <c r="CH7" i="11" s="1"/>
  <c r="CI11" i="11"/>
  <c r="CJ11" i="11"/>
  <c r="CK11" i="11"/>
  <c r="CK7" i="11" s="1"/>
  <c r="CL11" i="11"/>
  <c r="CL7" i="11" s="1"/>
  <c r="CM11" i="11"/>
  <c r="CN11" i="11"/>
  <c r="CO11" i="11"/>
  <c r="CP11" i="11"/>
  <c r="BM13" i="11"/>
  <c r="BM15" i="11" s="1"/>
  <c r="BN13" i="11"/>
  <c r="BN15" i="11" s="1"/>
  <c r="BO13" i="11"/>
  <c r="BO15" i="11" s="1"/>
  <c r="BP13" i="11"/>
  <c r="BP15" i="11" s="1"/>
  <c r="BQ13" i="11"/>
  <c r="BQ15" i="11" s="1"/>
  <c r="BR13" i="11"/>
  <c r="BR15" i="11" s="1"/>
  <c r="BS13" i="11"/>
  <c r="BT13" i="11"/>
  <c r="BU13" i="11"/>
  <c r="BU15" i="11" s="1"/>
  <c r="BV13" i="11"/>
  <c r="BV15" i="11" s="1"/>
  <c r="BW13" i="11"/>
  <c r="BW15" i="11" s="1"/>
  <c r="BX13" i="11"/>
  <c r="BX15" i="11" s="1"/>
  <c r="BY13" i="11"/>
  <c r="BY15" i="11" s="1"/>
  <c r="BZ13" i="11"/>
  <c r="CA13" i="11"/>
  <c r="CA15" i="11" s="1"/>
  <c r="CB13" i="11"/>
  <c r="CB15" i="11" s="1"/>
  <c r="CC13" i="11"/>
  <c r="CC15" i="11" s="1"/>
  <c r="CD13" i="11"/>
  <c r="CD15" i="11" s="1"/>
  <c r="CE13" i="11"/>
  <c r="CE15" i="11" s="1"/>
  <c r="CF13" i="11"/>
  <c r="CF15" i="11" s="1"/>
  <c r="CG13" i="11"/>
  <c r="CH13" i="11"/>
  <c r="CH15" i="11" s="1"/>
  <c r="CI13" i="11"/>
  <c r="CI15" i="11" s="1"/>
  <c r="CJ13" i="11"/>
  <c r="CJ15" i="11" s="1"/>
  <c r="CK13" i="11"/>
  <c r="CK15" i="11" s="1"/>
  <c r="CL13" i="11"/>
  <c r="CL15" i="11" s="1"/>
  <c r="CM13" i="11"/>
  <c r="CM15" i="11" s="1"/>
  <c r="CN13" i="11"/>
  <c r="CO13" i="11"/>
  <c r="CO15" i="11" s="1"/>
  <c r="CP13" i="11"/>
  <c r="CP15" i="11" s="1"/>
  <c r="BS14" i="11"/>
  <c r="BT14" i="11"/>
  <c r="BZ14" i="11"/>
  <c r="CG14" i="11"/>
  <c r="CN14" i="11"/>
  <c r="BS15" i="11"/>
  <c r="BT15" i="11"/>
  <c r="BZ15" i="11"/>
  <c r="CG15" i="11"/>
  <c r="CN15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BZ28" i="11" s="1"/>
  <c r="CA27" i="11"/>
  <c r="CB27" i="11"/>
  <c r="CC27" i="11"/>
  <c r="CD27" i="11"/>
  <c r="CE27" i="11"/>
  <c r="CF27" i="11"/>
  <c r="CG27" i="11"/>
  <c r="CG28" i="11" s="1"/>
  <c r="CH27" i="11"/>
  <c r="CI27" i="11"/>
  <c r="CJ27" i="11"/>
  <c r="CK27" i="11"/>
  <c r="CL27" i="11"/>
  <c r="CM27" i="11"/>
  <c r="CN27" i="11"/>
  <c r="CO27" i="11"/>
  <c r="CP27" i="11"/>
  <c r="BL27" i="11"/>
  <c r="BL25" i="11"/>
  <c r="BL24" i="11"/>
  <c r="BL20" i="11"/>
  <c r="BL19" i="11"/>
  <c r="BL15" i="11"/>
  <c r="BL14" i="11"/>
  <c r="BL13" i="11"/>
  <c r="BL11" i="11"/>
  <c r="BL10" i="11"/>
  <c r="BL9" i="11"/>
  <c r="BL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AK9" i="11"/>
  <c r="AK46" i="11" s="1"/>
  <c r="AL9" i="11"/>
  <c r="AL46" i="11" s="1"/>
  <c r="AM9" i="11"/>
  <c r="AM46" i="11" s="1"/>
  <c r="AN9" i="11"/>
  <c r="AN14" i="11" s="1"/>
  <c r="AO9" i="11"/>
  <c r="AO14" i="11" s="1"/>
  <c r="AP9" i="11"/>
  <c r="AP46" i="11" s="1"/>
  <c r="AQ9" i="11"/>
  <c r="AQ46" i="11" s="1"/>
  <c r="AR9" i="11"/>
  <c r="AR46" i="11" s="1"/>
  <c r="AS9" i="11"/>
  <c r="AT9" i="11"/>
  <c r="AT46" i="11" s="1"/>
  <c r="AU9" i="11"/>
  <c r="AU46" i="11" s="1"/>
  <c r="AV9" i="11"/>
  <c r="AV14" i="11" s="1"/>
  <c r="AW9" i="11"/>
  <c r="AW46" i="11" s="1"/>
  <c r="AX9" i="11"/>
  <c r="AX46" i="11" s="1"/>
  <c r="AY9" i="11"/>
  <c r="AY46" i="11" s="1"/>
  <c r="AZ9" i="11"/>
  <c r="BA9" i="11"/>
  <c r="BB9" i="11"/>
  <c r="BC9" i="11"/>
  <c r="BC46" i="11" s="1"/>
  <c r="BD9" i="11"/>
  <c r="BE9" i="11"/>
  <c r="BE46" i="11" s="1"/>
  <c r="BF9" i="11"/>
  <c r="BF46" i="11" s="1"/>
  <c r="BG9" i="11"/>
  <c r="BG46" i="11" s="1"/>
  <c r="BH9" i="11"/>
  <c r="BI9" i="11"/>
  <c r="BJ9" i="11"/>
  <c r="BJ46" i="11" s="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AK11" i="11"/>
  <c r="AL11" i="11"/>
  <c r="AM11" i="11"/>
  <c r="AN11" i="11"/>
  <c r="AO11" i="11"/>
  <c r="AP11" i="11"/>
  <c r="AQ11" i="11"/>
  <c r="AR11" i="11"/>
  <c r="AR7" i="11" s="1"/>
  <c r="AS11" i="11"/>
  <c r="AT11" i="11"/>
  <c r="AU11" i="11"/>
  <c r="AV11" i="11"/>
  <c r="AW11" i="11"/>
  <c r="AX11" i="11"/>
  <c r="AY11" i="11"/>
  <c r="AZ11" i="11"/>
  <c r="BA11" i="11"/>
  <c r="BB11" i="11"/>
  <c r="BC11" i="11"/>
  <c r="BC7" i="11" s="1"/>
  <c r="BD11" i="11"/>
  <c r="BE11" i="11"/>
  <c r="BF11" i="11"/>
  <c r="BG11" i="11"/>
  <c r="BH11" i="11"/>
  <c r="BI11" i="11"/>
  <c r="BJ11" i="11"/>
  <c r="AK13" i="11"/>
  <c r="AL13" i="11"/>
  <c r="AL15" i="11" s="1"/>
  <c r="AM13" i="11"/>
  <c r="AM15" i="11" s="1"/>
  <c r="AN13" i="11"/>
  <c r="AN15" i="11" s="1"/>
  <c r="AO13" i="11"/>
  <c r="AO15" i="11" s="1"/>
  <c r="AP13" i="11"/>
  <c r="AQ13" i="11"/>
  <c r="AQ15" i="11" s="1"/>
  <c r="AR13" i="11"/>
  <c r="AR15" i="11" s="1"/>
  <c r="AS13" i="11"/>
  <c r="AS15" i="11" s="1"/>
  <c r="AT13" i="11"/>
  <c r="AT15" i="11" s="1"/>
  <c r="AU13" i="11"/>
  <c r="AU15" i="11" s="1"/>
  <c r="AV13" i="11"/>
  <c r="AV15" i="11" s="1"/>
  <c r="AW13" i="11"/>
  <c r="AX13" i="11"/>
  <c r="AX15" i="11" s="1"/>
  <c r="AY13" i="11"/>
  <c r="AY15" i="11" s="1"/>
  <c r="AZ13" i="11"/>
  <c r="AZ15" i="11" s="1"/>
  <c r="BA13" i="11"/>
  <c r="BA15" i="11" s="1"/>
  <c r="BB13" i="11"/>
  <c r="BB15" i="11" s="1"/>
  <c r="BC13" i="11"/>
  <c r="BC15" i="11" s="1"/>
  <c r="BD13" i="11"/>
  <c r="BE13" i="11"/>
  <c r="BE15" i="11" s="1"/>
  <c r="BF13" i="11"/>
  <c r="BF15" i="11" s="1"/>
  <c r="BG13" i="11"/>
  <c r="BG15" i="11" s="1"/>
  <c r="BH13" i="11"/>
  <c r="BH15" i="11" s="1"/>
  <c r="BI13" i="11"/>
  <c r="BI15" i="11" s="1"/>
  <c r="BJ13" i="11"/>
  <c r="BJ15" i="11" s="1"/>
  <c r="AK14" i="11"/>
  <c r="AP14" i="11"/>
  <c r="AW14" i="11"/>
  <c r="BD14" i="11"/>
  <c r="AK15" i="11"/>
  <c r="AP15" i="11"/>
  <c r="AW15" i="11"/>
  <c r="BD15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AJ27" i="11"/>
  <c r="AJ25" i="11"/>
  <c r="AJ24" i="11"/>
  <c r="AJ20" i="11"/>
  <c r="AJ19" i="11"/>
  <c r="AJ13" i="11"/>
  <c r="AJ15" i="11" s="1"/>
  <c r="AJ11" i="11"/>
  <c r="AJ10" i="11"/>
  <c r="AJ9" i="11"/>
  <c r="AJ46" i="11" s="1"/>
  <c r="AJ8" i="11"/>
  <c r="AI27" i="11"/>
  <c r="AI25" i="11"/>
  <c r="AI24" i="11"/>
  <c r="AI20" i="11"/>
  <c r="AI19" i="11"/>
  <c r="AI15" i="11"/>
  <c r="AI14" i="11"/>
  <c r="AI13" i="11"/>
  <c r="AI11" i="11"/>
  <c r="AI10" i="11"/>
  <c r="AI9" i="11"/>
  <c r="AI46" i="11" s="1"/>
  <c r="AI8" i="11"/>
  <c r="GG45" i="11"/>
  <c r="GG44" i="11"/>
  <c r="GG32" i="13" s="1"/>
  <c r="GG36" i="13"/>
  <c r="GG35" i="13"/>
  <c r="GG34" i="13"/>
  <c r="GG33" i="11"/>
  <c r="GG32" i="11"/>
  <c r="FB64" i="11"/>
  <c r="G17" i="20" s="1"/>
  <c r="FB63" i="11"/>
  <c r="FB62" i="11"/>
  <c r="FB61" i="11"/>
  <c r="FB45" i="11"/>
  <c r="FB44" i="11"/>
  <c r="FB32" i="13" s="1"/>
  <c r="FB36" i="13"/>
  <c r="FB35" i="13"/>
  <c r="FB34" i="13"/>
  <c r="FB33" i="11"/>
  <c r="FB32" i="11"/>
  <c r="DV64" i="11"/>
  <c r="F17" i="20" s="1"/>
  <c r="DV63" i="11"/>
  <c r="DV62" i="11"/>
  <c r="DV61" i="11"/>
  <c r="DV45" i="11"/>
  <c r="DV44" i="11"/>
  <c r="DV32" i="13" s="1"/>
  <c r="DV36" i="13"/>
  <c r="DV35" i="13"/>
  <c r="DV34" i="13"/>
  <c r="DV33" i="11"/>
  <c r="DV32" i="11"/>
  <c r="CQ64" i="11"/>
  <c r="E17" i="20" s="1"/>
  <c r="CQ63" i="11"/>
  <c r="CQ62" i="11"/>
  <c r="CQ61" i="11"/>
  <c r="CQ45" i="11"/>
  <c r="CQ44" i="11"/>
  <c r="CQ32" i="13" s="1"/>
  <c r="CQ36" i="13"/>
  <c r="CQ35" i="13"/>
  <c r="CQ34" i="13"/>
  <c r="CQ33" i="11"/>
  <c r="CQ32" i="11"/>
  <c r="BK64" i="11"/>
  <c r="D17" i="20" s="1"/>
  <c r="BK63" i="11"/>
  <c r="BK62" i="11"/>
  <c r="BK61" i="11"/>
  <c r="BK45" i="11"/>
  <c r="BK44" i="11"/>
  <c r="BK32" i="13" s="1"/>
  <c r="BK36" i="13"/>
  <c r="BK35" i="13"/>
  <c r="BK34" i="13"/>
  <c r="BK33" i="11"/>
  <c r="BK32" i="11"/>
  <c r="AH64" i="11"/>
  <c r="C17" i="20" s="1"/>
  <c r="AH63" i="11"/>
  <c r="AH62" i="11"/>
  <c r="AH61" i="11"/>
  <c r="AH45" i="11"/>
  <c r="AH44" i="11"/>
  <c r="AH32" i="13" s="1"/>
  <c r="AH36" i="13"/>
  <c r="AH35" i="13"/>
  <c r="AH34" i="13"/>
  <c r="AH33" i="11"/>
  <c r="AH32" i="11"/>
  <c r="AH4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D14" i="11" s="1"/>
  <c r="E9" i="11"/>
  <c r="F9" i="11"/>
  <c r="G9" i="11"/>
  <c r="H9" i="11"/>
  <c r="I9" i="11"/>
  <c r="J9" i="11"/>
  <c r="K9" i="11"/>
  <c r="L9" i="11"/>
  <c r="L14" i="11" s="1"/>
  <c r="M9" i="11"/>
  <c r="N9" i="11"/>
  <c r="O9" i="11"/>
  <c r="O14" i="11" s="1"/>
  <c r="P9" i="11"/>
  <c r="P14" i="11" s="1"/>
  <c r="Q9" i="11"/>
  <c r="Q14" i="11" s="1"/>
  <c r="R9" i="11"/>
  <c r="S9" i="11"/>
  <c r="S14" i="11" s="1"/>
  <c r="T9" i="11"/>
  <c r="U9" i="11"/>
  <c r="U14" i="11" s="1"/>
  <c r="V9" i="11"/>
  <c r="W9" i="11"/>
  <c r="W14" i="11" s="1"/>
  <c r="X9" i="11"/>
  <c r="Y9" i="11"/>
  <c r="Y14" i="11" s="1"/>
  <c r="Z9" i="11"/>
  <c r="Z14" i="11" s="1"/>
  <c r="AA9" i="11"/>
  <c r="AB9" i="11"/>
  <c r="AB14" i="11" s="1"/>
  <c r="AC9" i="11"/>
  <c r="AD9" i="11"/>
  <c r="AD14" i="11" s="1"/>
  <c r="AE9" i="11"/>
  <c r="AE14" i="11" s="1"/>
  <c r="AF9" i="11"/>
  <c r="AG9" i="11"/>
  <c r="AG14" i="11" s="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M7" i="11" s="1"/>
  <c r="N11" i="11"/>
  <c r="O11" i="11"/>
  <c r="O7" i="11" s="1"/>
  <c r="P11" i="11"/>
  <c r="Q11" i="11"/>
  <c r="R11" i="11"/>
  <c r="S11" i="11"/>
  <c r="S7" i="11" s="1"/>
  <c r="T11" i="11"/>
  <c r="U11" i="11"/>
  <c r="V11" i="11"/>
  <c r="W11" i="11"/>
  <c r="W7" i="11" s="1"/>
  <c r="X11" i="11"/>
  <c r="Y11" i="11"/>
  <c r="Z11" i="11"/>
  <c r="AA11" i="11"/>
  <c r="AB11" i="11"/>
  <c r="AC11" i="11"/>
  <c r="AD11" i="11"/>
  <c r="AD7" i="11" s="1"/>
  <c r="AE11" i="11"/>
  <c r="AF11" i="11"/>
  <c r="AG11" i="11"/>
  <c r="D13" i="11"/>
  <c r="D15" i="11" s="1"/>
  <c r="E13" i="11"/>
  <c r="E15" i="11" s="1"/>
  <c r="F13" i="11"/>
  <c r="G13" i="11"/>
  <c r="G15" i="11" s="1"/>
  <c r="H13" i="11"/>
  <c r="H15" i="11" s="1"/>
  <c r="I13" i="11"/>
  <c r="J13" i="11"/>
  <c r="J15" i="11" s="1"/>
  <c r="K13" i="11"/>
  <c r="K15" i="11" s="1"/>
  <c r="L13" i="11"/>
  <c r="L15" i="11" s="1"/>
  <c r="M13" i="11"/>
  <c r="N13" i="11"/>
  <c r="N15" i="11" s="1"/>
  <c r="O13" i="11"/>
  <c r="O15" i="11" s="1"/>
  <c r="P13" i="11"/>
  <c r="P15" i="11" s="1"/>
  <c r="Q13" i="11"/>
  <c r="Q15" i="11" s="1"/>
  <c r="R13" i="11"/>
  <c r="R15" i="11" s="1"/>
  <c r="S13" i="11"/>
  <c r="S15" i="11" s="1"/>
  <c r="T13" i="11"/>
  <c r="U13" i="11"/>
  <c r="U15" i="11" s="1"/>
  <c r="V13" i="11"/>
  <c r="V15" i="11" s="1"/>
  <c r="W13" i="11"/>
  <c r="W15" i="11" s="1"/>
  <c r="X13" i="11"/>
  <c r="X15" i="11" s="1"/>
  <c r="Y13" i="11"/>
  <c r="Y15" i="11" s="1"/>
  <c r="Z13" i="11"/>
  <c r="Z15" i="11" s="1"/>
  <c r="AA13" i="11"/>
  <c r="AB13" i="11"/>
  <c r="AB15" i="11" s="1"/>
  <c r="AC13" i="11"/>
  <c r="AC15" i="11" s="1"/>
  <c r="AD13" i="11"/>
  <c r="AD15" i="11" s="1"/>
  <c r="AE13" i="11"/>
  <c r="AE15" i="11" s="1"/>
  <c r="AF13" i="11"/>
  <c r="AF15" i="11" s="1"/>
  <c r="AG13" i="11"/>
  <c r="AG15" i="11" s="1"/>
  <c r="F14" i="11"/>
  <c r="I14" i="11"/>
  <c r="M14" i="11"/>
  <c r="T14" i="11"/>
  <c r="AA14" i="11"/>
  <c r="F15" i="11"/>
  <c r="I15" i="11"/>
  <c r="M15" i="11"/>
  <c r="T15" i="11"/>
  <c r="AA15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D27" i="11"/>
  <c r="E27" i="11"/>
  <c r="E28" i="11" s="1"/>
  <c r="F27" i="11"/>
  <c r="G27" i="11"/>
  <c r="G28" i="11" s="1"/>
  <c r="H27" i="11"/>
  <c r="I27" i="11"/>
  <c r="I28" i="11" s="1"/>
  <c r="J27" i="11"/>
  <c r="K27" i="11"/>
  <c r="K28" i="11" s="1"/>
  <c r="L27" i="11"/>
  <c r="M27" i="11"/>
  <c r="M28" i="11" s="1"/>
  <c r="N27" i="11"/>
  <c r="O27" i="11"/>
  <c r="P27" i="11"/>
  <c r="Q27" i="11"/>
  <c r="Q28" i="11" s="1"/>
  <c r="R27" i="11"/>
  <c r="S27" i="11"/>
  <c r="T27" i="11"/>
  <c r="U27" i="11"/>
  <c r="V27" i="11"/>
  <c r="W27" i="11"/>
  <c r="W28" i="11" s="1"/>
  <c r="X27" i="11"/>
  <c r="Y27" i="11"/>
  <c r="Z27" i="11"/>
  <c r="AA27" i="11"/>
  <c r="AB27" i="11"/>
  <c r="AC27" i="11"/>
  <c r="AD27" i="11"/>
  <c r="AE27" i="11"/>
  <c r="AE28" i="11" s="1"/>
  <c r="AF27" i="11"/>
  <c r="AG27" i="11"/>
  <c r="AG28" i="11" s="1"/>
  <c r="C27" i="11"/>
  <c r="C25" i="11"/>
  <c r="C24" i="11"/>
  <c r="C20" i="11"/>
  <c r="C19" i="11"/>
  <c r="C13" i="11"/>
  <c r="C9" i="11"/>
  <c r="C10" i="11"/>
  <c r="C11" i="11"/>
  <c r="C8" i="11"/>
  <c r="FA68" i="11"/>
  <c r="EZ68" i="11"/>
  <c r="EY68" i="11"/>
  <c r="EX68" i="11"/>
  <c r="EW68" i="11"/>
  <c r="EV68" i="11"/>
  <c r="EU68" i="11"/>
  <c r="ET68" i="11"/>
  <c r="ES68" i="11"/>
  <c r="ER68" i="11"/>
  <c r="EQ68" i="11"/>
  <c r="EP68" i="11"/>
  <c r="EO68" i="11"/>
  <c r="EN68" i="11"/>
  <c r="EM68" i="11"/>
  <c r="EL68" i="11"/>
  <c r="EK68" i="11"/>
  <c r="EJ68" i="11"/>
  <c r="EI68" i="11"/>
  <c r="EH68" i="11"/>
  <c r="EG68" i="11"/>
  <c r="EF68" i="11"/>
  <c r="EE68" i="11"/>
  <c r="ED68" i="11"/>
  <c r="EC68" i="11"/>
  <c r="EB68" i="11"/>
  <c r="EA68" i="11"/>
  <c r="DZ68" i="11"/>
  <c r="DY68" i="11"/>
  <c r="DX68" i="11"/>
  <c r="DW68" i="11"/>
  <c r="DU68" i="11"/>
  <c r="DT68" i="11"/>
  <c r="DS68" i="11"/>
  <c r="DR68" i="11"/>
  <c r="DQ68" i="11"/>
  <c r="DP68" i="11"/>
  <c r="DO68" i="11"/>
  <c r="DN68" i="11"/>
  <c r="DM68" i="11"/>
  <c r="DL68" i="11"/>
  <c r="DK68" i="11"/>
  <c r="DJ68" i="11"/>
  <c r="DI68" i="11"/>
  <c r="DH68" i="11"/>
  <c r="DG68" i="11"/>
  <c r="DF68" i="11"/>
  <c r="DE68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GF52" i="11"/>
  <c r="GF53" i="11" s="1"/>
  <c r="GE52" i="11"/>
  <c r="GE53" i="11" s="1"/>
  <c r="GD52" i="11"/>
  <c r="GD53" i="11" s="1"/>
  <c r="GC52" i="11"/>
  <c r="GC53" i="11" s="1"/>
  <c r="GB52" i="11"/>
  <c r="GB53" i="11" s="1"/>
  <c r="GA52" i="11"/>
  <c r="GA53" i="11" s="1"/>
  <c r="FZ52" i="11"/>
  <c r="FZ53" i="11" s="1"/>
  <c r="FY52" i="11"/>
  <c r="FY53" i="11"/>
  <c r="FX52" i="11"/>
  <c r="FX53" i="11" s="1"/>
  <c r="FW52" i="11"/>
  <c r="FW53" i="11" s="1"/>
  <c r="FV52" i="11"/>
  <c r="FV53" i="11" s="1"/>
  <c r="FU52" i="11"/>
  <c r="FU53" i="11" s="1"/>
  <c r="FT52" i="11"/>
  <c r="FT53" i="11" s="1"/>
  <c r="FS52" i="11"/>
  <c r="FS53" i="11" s="1"/>
  <c r="FR52" i="11"/>
  <c r="FR53" i="11" s="1"/>
  <c r="FQ52" i="11"/>
  <c r="FQ53" i="11"/>
  <c r="FP52" i="11"/>
  <c r="FP53" i="11" s="1"/>
  <c r="FO52" i="11"/>
  <c r="FO53" i="11" s="1"/>
  <c r="FN52" i="11"/>
  <c r="FN53" i="11" s="1"/>
  <c r="FM52" i="11"/>
  <c r="FM53" i="11" s="1"/>
  <c r="FL52" i="11"/>
  <c r="FL53" i="11" s="1"/>
  <c r="FK52" i="11"/>
  <c r="FK53" i="11" s="1"/>
  <c r="FJ52" i="11"/>
  <c r="FJ53" i="11" s="1"/>
  <c r="FI52" i="11"/>
  <c r="FI53" i="11"/>
  <c r="FH52" i="11"/>
  <c r="FH53" i="11" s="1"/>
  <c r="FG52" i="11"/>
  <c r="FG53" i="11" s="1"/>
  <c r="FF52" i="11"/>
  <c r="FF53" i="11" s="1"/>
  <c r="FE52" i="11"/>
  <c r="FE53" i="11" s="1"/>
  <c r="FD52" i="11"/>
  <c r="FD53" i="11"/>
  <c r="FC52" i="11"/>
  <c r="FC53" i="11" s="1"/>
  <c r="GF34" i="11"/>
  <c r="GF42" i="11" s="1"/>
  <c r="GE34" i="11"/>
  <c r="GE42" i="11" s="1"/>
  <c r="GE51" i="11" s="1"/>
  <c r="GD34" i="11"/>
  <c r="GD35" i="11" s="1"/>
  <c r="GD29" i="13" s="1"/>
  <c r="GC34" i="11"/>
  <c r="GC35" i="11" s="1"/>
  <c r="GB34" i="11"/>
  <c r="GB49" i="11" s="1"/>
  <c r="GA34" i="11"/>
  <c r="FZ34" i="11"/>
  <c r="FZ28" i="13" s="1"/>
  <c r="FY34" i="11"/>
  <c r="FY28" i="13" s="1"/>
  <c r="FX34" i="11"/>
  <c r="FX28" i="13" s="1"/>
  <c r="FW34" i="11"/>
  <c r="FW42" i="11" s="1"/>
  <c r="FW37" i="13" s="1"/>
  <c r="FV34" i="11"/>
  <c r="FV42" i="11" s="1"/>
  <c r="FU34" i="11"/>
  <c r="FU42" i="11"/>
  <c r="FU37" i="13" s="1"/>
  <c r="FT34" i="11"/>
  <c r="FS34" i="11"/>
  <c r="FS42" i="11" s="1"/>
  <c r="FS37" i="13" s="1"/>
  <c r="FR34" i="11"/>
  <c r="FR28" i="13" s="1"/>
  <c r="FQ34" i="11"/>
  <c r="FP34" i="11"/>
  <c r="FP42" i="11" s="1"/>
  <c r="FP51" i="11" s="1"/>
  <c r="FO34" i="11"/>
  <c r="FO28" i="13" s="1"/>
  <c r="FN34" i="11"/>
  <c r="FM34" i="11"/>
  <c r="FM35" i="11" s="1"/>
  <c r="FM29" i="13" s="1"/>
  <c r="FL34" i="11"/>
  <c r="FL42" i="11" s="1"/>
  <c r="FK34" i="11"/>
  <c r="FJ34" i="11"/>
  <c r="FJ49" i="11" s="1"/>
  <c r="FI34" i="11"/>
  <c r="FI28" i="13" s="1"/>
  <c r="FH34" i="11"/>
  <c r="FG34" i="11"/>
  <c r="FG28" i="13" s="1"/>
  <c r="FF34" i="11"/>
  <c r="FF28" i="13" s="1"/>
  <c r="FE34" i="11"/>
  <c r="FD34" i="11"/>
  <c r="FD28" i="13" s="1"/>
  <c r="FC34" i="11"/>
  <c r="C15" i="11"/>
  <c r="C14" i="11"/>
  <c r="GG4" i="11"/>
  <c r="FB4" i="11"/>
  <c r="DV4" i="11"/>
  <c r="CQ4" i="11"/>
  <c r="BK4" i="11"/>
  <c r="GG67" i="9"/>
  <c r="GG68" i="9" s="1"/>
  <c r="H8" i="20" s="1"/>
  <c r="H11" i="21" s="1"/>
  <c r="GG66" i="9"/>
  <c r="GG65" i="9"/>
  <c r="FB65" i="9"/>
  <c r="FB66" i="9"/>
  <c r="FB67" i="9"/>
  <c r="FB68" i="9" s="1"/>
  <c r="G8" i="20" s="1"/>
  <c r="G11" i="21" s="1"/>
  <c r="G12" i="21" s="1"/>
  <c r="AO68" i="9"/>
  <c r="AV68" i="9"/>
  <c r="BE68" i="9"/>
  <c r="BQ68" i="9"/>
  <c r="CS68" i="9"/>
  <c r="DJ68" i="9"/>
  <c r="DW68" i="9"/>
  <c r="GG27" i="9"/>
  <c r="GG25" i="9"/>
  <c r="GG24" i="9"/>
  <c r="GG20" i="9"/>
  <c r="GG19" i="9"/>
  <c r="GG13" i="9"/>
  <c r="GG11" i="9"/>
  <c r="H8" i="16" s="1"/>
  <c r="GG9" i="9"/>
  <c r="GG14" i="9" s="1"/>
  <c r="GG8" i="9"/>
  <c r="H5" i="16" s="1"/>
  <c r="GG4" i="9"/>
  <c r="GG10" i="9"/>
  <c r="H7" i="16" s="1"/>
  <c r="FS7" i="9"/>
  <c r="FC53" i="9"/>
  <c r="FC54" i="9" s="1"/>
  <c r="FD53" i="9"/>
  <c r="FD54" i="9" s="1"/>
  <c r="FE53" i="9"/>
  <c r="FE54" i="9" s="1"/>
  <c r="FF53" i="9"/>
  <c r="FF54" i="9" s="1"/>
  <c r="FG53" i="9"/>
  <c r="FG54" i="9" s="1"/>
  <c r="FH53" i="9"/>
  <c r="FH54" i="9" s="1"/>
  <c r="FI53" i="9"/>
  <c r="FI54" i="9" s="1"/>
  <c r="FJ53" i="9"/>
  <c r="FJ54" i="9"/>
  <c r="FK53" i="9"/>
  <c r="FK54" i="9" s="1"/>
  <c r="FL53" i="9"/>
  <c r="FL54" i="9" s="1"/>
  <c r="FM53" i="9"/>
  <c r="FN53" i="9"/>
  <c r="FN54" i="9" s="1"/>
  <c r="FO53" i="9"/>
  <c r="FO54" i="9" s="1"/>
  <c r="FP53" i="9"/>
  <c r="FP54" i="9" s="1"/>
  <c r="FQ53" i="9"/>
  <c r="FQ54" i="9" s="1"/>
  <c r="FR53" i="9"/>
  <c r="FR54" i="9" s="1"/>
  <c r="FS53" i="9"/>
  <c r="FS54" i="9" s="1"/>
  <c r="FT53" i="9"/>
  <c r="FT54" i="9" s="1"/>
  <c r="FU53" i="9"/>
  <c r="FU54" i="9" s="1"/>
  <c r="FV53" i="9"/>
  <c r="FV54" i="9" s="1"/>
  <c r="FW53" i="9"/>
  <c r="FW54" i="9" s="1"/>
  <c r="FX53" i="9"/>
  <c r="FX54" i="9" s="1"/>
  <c r="FY53" i="9"/>
  <c r="FY54" i="9" s="1"/>
  <c r="FZ53" i="9"/>
  <c r="FZ54" i="9" s="1"/>
  <c r="GA53" i="9"/>
  <c r="GA54" i="9" s="1"/>
  <c r="GB53" i="9"/>
  <c r="GB54" i="9" s="1"/>
  <c r="GC53" i="9"/>
  <c r="GC54" i="9" s="1"/>
  <c r="GD53" i="9"/>
  <c r="GD54" i="9" s="1"/>
  <c r="GE53" i="9"/>
  <c r="GE54" i="9" s="1"/>
  <c r="GF53" i="9"/>
  <c r="GF54" i="9" s="1"/>
  <c r="FM54" i="9"/>
  <c r="GG54" i="9"/>
  <c r="FC34" i="9"/>
  <c r="FC35" i="9" s="1"/>
  <c r="FD34" i="9"/>
  <c r="FD35" i="9" s="1"/>
  <c r="FE34" i="9"/>
  <c r="FE35" i="9" s="1"/>
  <c r="FF34" i="9"/>
  <c r="FF35" i="9" s="1"/>
  <c r="FF4" i="13" s="1"/>
  <c r="FG34" i="9"/>
  <c r="FG43" i="9" s="1"/>
  <c r="FG52" i="9" s="1"/>
  <c r="FH34" i="9"/>
  <c r="FH50" i="9" s="1"/>
  <c r="FI34" i="9"/>
  <c r="FI3" i="13" s="1"/>
  <c r="FJ34" i="9"/>
  <c r="FJ43" i="9" s="1"/>
  <c r="FK34" i="9"/>
  <c r="FK35" i="9" s="1"/>
  <c r="FK4" i="13" s="1"/>
  <c r="FL34" i="9"/>
  <c r="FL3" i="13" s="1"/>
  <c r="FM34" i="9"/>
  <c r="FM50" i="9" s="1"/>
  <c r="FN34" i="9"/>
  <c r="FN3" i="13" s="1"/>
  <c r="FO34" i="9"/>
  <c r="FO35" i="9" s="1"/>
  <c r="FP34" i="9"/>
  <c r="FP3" i="13" s="1"/>
  <c r="FQ34" i="9"/>
  <c r="FQ50" i="9" s="1"/>
  <c r="FR34" i="9"/>
  <c r="FR43" i="9" s="1"/>
  <c r="FR52" i="9" s="1"/>
  <c r="FS34" i="9"/>
  <c r="FS3" i="13" s="1"/>
  <c r="FT34" i="9"/>
  <c r="FT3" i="13" s="1"/>
  <c r="FU34" i="9"/>
  <c r="FU3" i="13" s="1"/>
  <c r="FV34" i="9"/>
  <c r="FV3" i="13" s="1"/>
  <c r="FW34" i="9"/>
  <c r="FW43" i="9" s="1"/>
  <c r="FW52" i="9" s="1"/>
  <c r="FX34" i="9"/>
  <c r="FX3" i="13" s="1"/>
  <c r="FY34" i="9"/>
  <c r="FY3" i="13" s="1"/>
  <c r="FZ34" i="9"/>
  <c r="FZ43" i="9" s="1"/>
  <c r="GA34" i="9"/>
  <c r="GA3" i="13" s="1"/>
  <c r="GB34" i="9"/>
  <c r="GB3" i="13" s="1"/>
  <c r="GC34" i="9"/>
  <c r="GC50" i="9" s="1"/>
  <c r="GD34" i="9"/>
  <c r="GD50" i="9" s="1"/>
  <c r="GE34" i="9"/>
  <c r="GE3" i="13" s="1"/>
  <c r="GF34" i="9"/>
  <c r="GF35" i="9" s="1"/>
  <c r="GF4" i="13" s="1"/>
  <c r="GG34" i="9"/>
  <c r="GG50" i="9" s="1"/>
  <c r="FY7" i="9"/>
  <c r="FZ7" i="9"/>
  <c r="GA7" i="9"/>
  <c r="GB7" i="9"/>
  <c r="GC7" i="9"/>
  <c r="GD7" i="9"/>
  <c r="GE7" i="9"/>
  <c r="GF7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FR49" i="11"/>
  <c r="FJ35" i="9"/>
  <c r="FJ4" i="13" s="1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GA57" i="10"/>
  <c r="GB57" i="10"/>
  <c r="GC57" i="10"/>
  <c r="GD57" i="10"/>
  <c r="GE57" i="10"/>
  <c r="GF57" i="10"/>
  <c r="FC52" i="10"/>
  <c r="FC53" i="10" s="1"/>
  <c r="FD52" i="10"/>
  <c r="FD53" i="10" s="1"/>
  <c r="FE52" i="10"/>
  <c r="FE53" i="10" s="1"/>
  <c r="FF52" i="10"/>
  <c r="FF53" i="10" s="1"/>
  <c r="FG52" i="10"/>
  <c r="FG53" i="10" s="1"/>
  <c r="FH52" i="10"/>
  <c r="FH53" i="10" s="1"/>
  <c r="FI52" i="10"/>
  <c r="FI53" i="10" s="1"/>
  <c r="FJ52" i="10"/>
  <c r="FJ53" i="10" s="1"/>
  <c r="FK52" i="10"/>
  <c r="FK53" i="10" s="1"/>
  <c r="FL52" i="10"/>
  <c r="FL53" i="10" s="1"/>
  <c r="FM52" i="10"/>
  <c r="FM53" i="10" s="1"/>
  <c r="FN52" i="10"/>
  <c r="FN53" i="10" s="1"/>
  <c r="FO52" i="10"/>
  <c r="FO53" i="10" s="1"/>
  <c r="FP52" i="10"/>
  <c r="FP53" i="10" s="1"/>
  <c r="FQ52" i="10"/>
  <c r="FQ53" i="10" s="1"/>
  <c r="FR52" i="10"/>
  <c r="FR53" i="10" s="1"/>
  <c r="FS52" i="10"/>
  <c r="FS53" i="10" s="1"/>
  <c r="FT52" i="10"/>
  <c r="FT53" i="10" s="1"/>
  <c r="FU52" i="10"/>
  <c r="FU53" i="10" s="1"/>
  <c r="FV52" i="10"/>
  <c r="FV53" i="10" s="1"/>
  <c r="FW52" i="10"/>
  <c r="FW53" i="10" s="1"/>
  <c r="FX52" i="10"/>
  <c r="FX53" i="10" s="1"/>
  <c r="FY52" i="10"/>
  <c r="FY53" i="10" s="1"/>
  <c r="FZ52" i="10"/>
  <c r="FZ53" i="10" s="1"/>
  <c r="GA52" i="10"/>
  <c r="GA53" i="10" s="1"/>
  <c r="GB52" i="10"/>
  <c r="GB53" i="10" s="1"/>
  <c r="GC52" i="10"/>
  <c r="GC53" i="10" s="1"/>
  <c r="GD52" i="10"/>
  <c r="GD53" i="10" s="1"/>
  <c r="GE52" i="10"/>
  <c r="GE53" i="10" s="1"/>
  <c r="GF52" i="10"/>
  <c r="GF53" i="10" s="1"/>
  <c r="GG53" i="10"/>
  <c r="FC34" i="10"/>
  <c r="FC49" i="10" s="1"/>
  <c r="FD34" i="10"/>
  <c r="FD35" i="10" s="1"/>
  <c r="FE34" i="10"/>
  <c r="FE49" i="10" s="1"/>
  <c r="FF34" i="10"/>
  <c r="FF49" i="10" s="1"/>
  <c r="FG34" i="10"/>
  <c r="FG35" i="10" s="1"/>
  <c r="FH34" i="10"/>
  <c r="FH49" i="10" s="1"/>
  <c r="FI34" i="10"/>
  <c r="FI42" i="10" s="1"/>
  <c r="FI51" i="10" s="1"/>
  <c r="FJ34" i="10"/>
  <c r="FJ35" i="10" s="1"/>
  <c r="FK34" i="10"/>
  <c r="FL34" i="10"/>
  <c r="FL35" i="10" s="1"/>
  <c r="FM34" i="10"/>
  <c r="FM49" i="10" s="1"/>
  <c r="FN34" i="10"/>
  <c r="FN42" i="10" s="1"/>
  <c r="FO34" i="10"/>
  <c r="FP34" i="10"/>
  <c r="FQ34" i="10"/>
  <c r="FR34" i="10"/>
  <c r="FR35" i="10" s="1"/>
  <c r="FS34" i="10"/>
  <c r="FS42" i="10" s="1"/>
  <c r="FT34" i="10"/>
  <c r="FT49" i="10" s="1"/>
  <c r="FU34" i="10"/>
  <c r="FU42" i="10" s="1"/>
  <c r="FU51" i="10" s="1"/>
  <c r="FV34" i="10"/>
  <c r="FV49" i="10" s="1"/>
  <c r="FW34" i="10"/>
  <c r="FX34" i="10"/>
  <c r="FX49" i="10" s="1"/>
  <c r="FY34" i="10"/>
  <c r="FY35" i="10" s="1"/>
  <c r="FZ34" i="10"/>
  <c r="GA34" i="10"/>
  <c r="GA35" i="10" s="1"/>
  <c r="GA48" i="10" s="1"/>
  <c r="GB34" i="10"/>
  <c r="GB42" i="10" s="1"/>
  <c r="GC34" i="10"/>
  <c r="GC49" i="10" s="1"/>
  <c r="GD34" i="10"/>
  <c r="GD35" i="10" s="1"/>
  <c r="GE34" i="10"/>
  <c r="GF34" i="10"/>
  <c r="GF49" i="10" s="1"/>
  <c r="GG34" i="10"/>
  <c r="FC52" i="8"/>
  <c r="FC53" i="8" s="1"/>
  <c r="FD52" i="8"/>
  <c r="FD53" i="8" s="1"/>
  <c r="FE52" i="8"/>
  <c r="FE53" i="8" s="1"/>
  <c r="FF52" i="8"/>
  <c r="FF53" i="8" s="1"/>
  <c r="FG52" i="8"/>
  <c r="FG53" i="8" s="1"/>
  <c r="FH52" i="8"/>
  <c r="FH53" i="8" s="1"/>
  <c r="FI52" i="8"/>
  <c r="FI53" i="8" s="1"/>
  <c r="FJ52" i="8"/>
  <c r="FJ53" i="8" s="1"/>
  <c r="FK52" i="8"/>
  <c r="FK53" i="8" s="1"/>
  <c r="FL52" i="8"/>
  <c r="FL53" i="8" s="1"/>
  <c r="FM52" i="8"/>
  <c r="FM53" i="8" s="1"/>
  <c r="FN52" i="8"/>
  <c r="FN53" i="8" s="1"/>
  <c r="FO52" i="8"/>
  <c r="FO53" i="8" s="1"/>
  <c r="FP52" i="8"/>
  <c r="FP53" i="8" s="1"/>
  <c r="FQ52" i="8"/>
  <c r="FQ53" i="8" s="1"/>
  <c r="FR52" i="8"/>
  <c r="FR53" i="8" s="1"/>
  <c r="FS52" i="8"/>
  <c r="FS53" i="8" s="1"/>
  <c r="FT52" i="8"/>
  <c r="FT53" i="8" s="1"/>
  <c r="FU52" i="8"/>
  <c r="FU53" i="8" s="1"/>
  <c r="FV52" i="8"/>
  <c r="FV53" i="8" s="1"/>
  <c r="FW52" i="8"/>
  <c r="FW53" i="8" s="1"/>
  <c r="FX52" i="8"/>
  <c r="FX53" i="8" s="1"/>
  <c r="FY52" i="8"/>
  <c r="FY53" i="8" s="1"/>
  <c r="FZ52" i="8"/>
  <c r="FZ53" i="8" s="1"/>
  <c r="GA52" i="8"/>
  <c r="GA53" i="8" s="1"/>
  <c r="GB52" i="8"/>
  <c r="GB53" i="8" s="1"/>
  <c r="GC52" i="8"/>
  <c r="GC53" i="8" s="1"/>
  <c r="GD52" i="8"/>
  <c r="GD53" i="8" s="1"/>
  <c r="GE52" i="8"/>
  <c r="GE53" i="8" s="1"/>
  <c r="GF52" i="8"/>
  <c r="GF53" i="8" s="1"/>
  <c r="GG53" i="8"/>
  <c r="FY54" i="8"/>
  <c r="GC54" i="8"/>
  <c r="FC34" i="8"/>
  <c r="FC49" i="8" s="1"/>
  <c r="FD34" i="8"/>
  <c r="FD49" i="8" s="1"/>
  <c r="FE34" i="8"/>
  <c r="FE42" i="8" s="1"/>
  <c r="FE51" i="8" s="1"/>
  <c r="FF34" i="8"/>
  <c r="FF35" i="8" s="1"/>
  <c r="FG34" i="8"/>
  <c r="FG42" i="8" s="1"/>
  <c r="FG51" i="8" s="1"/>
  <c r="FH34" i="8"/>
  <c r="FH35" i="8" s="1"/>
  <c r="FI34" i="8"/>
  <c r="FI49" i="8" s="1"/>
  <c r="FJ34" i="8"/>
  <c r="FJ42" i="8" s="1"/>
  <c r="FJ51" i="8" s="1"/>
  <c r="FK34" i="8"/>
  <c r="FK35" i="8" s="1"/>
  <c r="FL34" i="8"/>
  <c r="FL35" i="8" s="1"/>
  <c r="FL48" i="8" s="1"/>
  <c r="FM34" i="8"/>
  <c r="FM49" i="8" s="1"/>
  <c r="FN34" i="8"/>
  <c r="FN35" i="8" s="1"/>
  <c r="FN48" i="8" s="1"/>
  <c r="FO34" i="8"/>
  <c r="FP34" i="8"/>
  <c r="FP49" i="8" s="1"/>
  <c r="FQ34" i="8"/>
  <c r="FQ49" i="8" s="1"/>
  <c r="FR34" i="8"/>
  <c r="FR42" i="8" s="1"/>
  <c r="FS34" i="8"/>
  <c r="FT34" i="8"/>
  <c r="FT49" i="8" s="1"/>
  <c r="FU34" i="8"/>
  <c r="FU49" i="8" s="1"/>
  <c r="FV34" i="8"/>
  <c r="FV42" i="8" s="1"/>
  <c r="FV51" i="8" s="1"/>
  <c r="FW34" i="8"/>
  <c r="FX34" i="8"/>
  <c r="FX42" i="8" s="1"/>
  <c r="FY34" i="8"/>
  <c r="FY35" i="8" s="1"/>
  <c r="FZ34" i="8"/>
  <c r="FZ49" i="8" s="1"/>
  <c r="GA34" i="8"/>
  <c r="GA35" i="8" s="1"/>
  <c r="GB34" i="8"/>
  <c r="GB42" i="8" s="1"/>
  <c r="GC34" i="8"/>
  <c r="GC49" i="8" s="1"/>
  <c r="GD34" i="8"/>
  <c r="GD42" i="8" s="1"/>
  <c r="GE34" i="8"/>
  <c r="GE42" i="8" s="1"/>
  <c r="GF34" i="8"/>
  <c r="GF35" i="8" s="1"/>
  <c r="GF48" i="8" s="1"/>
  <c r="GG34" i="8"/>
  <c r="GG49" i="8" s="1"/>
  <c r="GG27" i="8"/>
  <c r="GG24" i="8"/>
  <c r="GG20" i="8"/>
  <c r="GG19" i="8"/>
  <c r="GG13" i="8"/>
  <c r="GG57" i="8" s="1"/>
  <c r="GG11" i="8"/>
  <c r="GG10" i="8"/>
  <c r="GG9" i="8"/>
  <c r="GG8" i="8"/>
  <c r="FC7" i="8"/>
  <c r="FD7" i="8"/>
  <c r="FE7" i="8"/>
  <c r="FF7" i="8"/>
  <c r="FG7" i="8"/>
  <c r="FH7" i="8"/>
  <c r="FI7" i="8"/>
  <c r="FJ7" i="8"/>
  <c r="FK7" i="8"/>
  <c r="FL7" i="8"/>
  <c r="FM7" i="8"/>
  <c r="FN7" i="8"/>
  <c r="FO7" i="8"/>
  <c r="FP7" i="8"/>
  <c r="FQ7" i="8"/>
  <c r="FR7" i="8"/>
  <c r="FS7" i="8"/>
  <c r="FT7" i="8"/>
  <c r="FU7" i="8"/>
  <c r="FV7" i="8"/>
  <c r="FW7" i="8"/>
  <c r="FX7" i="8"/>
  <c r="FY7" i="8"/>
  <c r="FZ7" i="8"/>
  <c r="GA7" i="8"/>
  <c r="GB7" i="8"/>
  <c r="GC7" i="8"/>
  <c r="GD7" i="8"/>
  <c r="GE7" i="8"/>
  <c r="GF7" i="8"/>
  <c r="FY21" i="8"/>
  <c r="FZ21" i="8"/>
  <c r="GA21" i="8"/>
  <c r="GB21" i="8"/>
  <c r="GC21" i="8"/>
  <c r="GD21" i="8"/>
  <c r="GE21" i="8"/>
  <c r="GF21" i="8"/>
  <c r="GG27" i="10"/>
  <c r="GG25" i="10"/>
  <c r="GG24" i="10"/>
  <c r="GG20" i="10"/>
  <c r="GG19" i="10"/>
  <c r="GG10" i="10"/>
  <c r="FD26" i="10"/>
  <c r="FD21" i="10" s="1"/>
  <c r="FE26" i="10"/>
  <c r="FE21" i="10" s="1"/>
  <c r="FF26" i="10"/>
  <c r="FF21" i="10" s="1"/>
  <c r="FG26" i="10"/>
  <c r="FG21" i="10" s="1"/>
  <c r="FH26" i="10"/>
  <c r="FH21" i="10" s="1"/>
  <c r="FI26" i="10"/>
  <c r="FI21" i="10" s="1"/>
  <c r="FJ26" i="10"/>
  <c r="FJ21" i="10" s="1"/>
  <c r="FK26" i="10"/>
  <c r="FK21" i="10" s="1"/>
  <c r="FL26" i="10"/>
  <c r="FL21" i="10" s="1"/>
  <c r="FM26" i="10"/>
  <c r="FM21" i="10" s="1"/>
  <c r="FN26" i="10"/>
  <c r="FN21" i="10" s="1"/>
  <c r="FO26" i="10"/>
  <c r="FO21" i="10" s="1"/>
  <c r="FP26" i="10"/>
  <c r="FP21" i="10" s="1"/>
  <c r="FQ26" i="10"/>
  <c r="FQ21" i="10" s="1"/>
  <c r="FR26" i="10"/>
  <c r="FR21" i="10" s="1"/>
  <c r="FS26" i="10"/>
  <c r="FS21" i="10" s="1"/>
  <c r="FT26" i="10"/>
  <c r="FT21" i="10" s="1"/>
  <c r="FU26" i="10"/>
  <c r="FU21" i="10" s="1"/>
  <c r="FV26" i="10"/>
  <c r="FV21" i="10" s="1"/>
  <c r="FW26" i="10"/>
  <c r="FW21" i="10" s="1"/>
  <c r="FX26" i="10"/>
  <c r="FX21" i="10" s="1"/>
  <c r="FY26" i="10"/>
  <c r="FY21" i="10" s="1"/>
  <c r="FZ26" i="10"/>
  <c r="FZ21" i="10" s="1"/>
  <c r="GA26" i="10"/>
  <c r="GA26" i="11" s="1"/>
  <c r="GB26" i="10"/>
  <c r="GB26" i="11" s="1"/>
  <c r="GC26" i="10"/>
  <c r="GC26" i="11" s="1"/>
  <c r="GD26" i="10"/>
  <c r="GD21" i="10" s="1"/>
  <c r="GE26" i="10"/>
  <c r="GE21" i="10" s="1"/>
  <c r="GF26" i="10"/>
  <c r="FC26" i="10"/>
  <c r="FC21" i="10" s="1"/>
  <c r="FY28" i="10"/>
  <c r="FY54" i="10" s="1"/>
  <c r="FZ28" i="10"/>
  <c r="FZ54" i="10" s="1"/>
  <c r="GA28" i="10"/>
  <c r="GA54" i="10" s="1"/>
  <c r="GB28" i="10"/>
  <c r="GB54" i="10" s="1"/>
  <c r="GC28" i="10"/>
  <c r="GC54" i="10" s="1"/>
  <c r="GD28" i="10"/>
  <c r="GD54" i="10" s="1"/>
  <c r="GE28" i="10"/>
  <c r="GE54" i="10" s="1"/>
  <c r="GF28" i="10"/>
  <c r="GF54" i="10" s="1"/>
  <c r="DV13" i="10"/>
  <c r="DV57" i="10" s="1"/>
  <c r="DV11" i="10"/>
  <c r="DV9" i="10"/>
  <c r="DV8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BM12" i="10"/>
  <c r="BL12" i="10"/>
  <c r="GG13" i="4"/>
  <c r="GD28" i="4"/>
  <c r="GD23" i="4" s="1"/>
  <c r="GG29" i="4"/>
  <c r="GG26" i="4"/>
  <c r="GG22" i="4"/>
  <c r="GG21" i="4"/>
  <c r="GG10" i="4"/>
  <c r="H13" i="16" s="1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U16" i="4"/>
  <c r="FV16" i="4"/>
  <c r="FW16" i="4"/>
  <c r="FX16" i="4"/>
  <c r="FY16" i="4"/>
  <c r="FZ16" i="4"/>
  <c r="GA16" i="4"/>
  <c r="GB16" i="4"/>
  <c r="GC16" i="4"/>
  <c r="GE16" i="4"/>
  <c r="GF16" i="4"/>
  <c r="GF7" i="4"/>
  <c r="GD30" i="4"/>
  <c r="GD56" i="4" s="1"/>
  <c r="FY28" i="4"/>
  <c r="FY23" i="4" s="1"/>
  <c r="FZ28" i="4"/>
  <c r="FZ23" i="4" s="1"/>
  <c r="GA28" i="4"/>
  <c r="GA23" i="4" s="1"/>
  <c r="GB28" i="4"/>
  <c r="GB23" i="4" s="1"/>
  <c r="GC28" i="4"/>
  <c r="GC23" i="4" s="1"/>
  <c r="GE28" i="4"/>
  <c r="GE23" i="4" s="1"/>
  <c r="GF28" i="4"/>
  <c r="GF23" i="4" s="1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FC54" i="4"/>
  <c r="FC55" i="4" s="1"/>
  <c r="FD54" i="4"/>
  <c r="FD55" i="4" s="1"/>
  <c r="FE54" i="4"/>
  <c r="FE55" i="4" s="1"/>
  <c r="FF54" i="4"/>
  <c r="FF55" i="4" s="1"/>
  <c r="FG54" i="4"/>
  <c r="FG55" i="4" s="1"/>
  <c r="FH54" i="4"/>
  <c r="FH55" i="4" s="1"/>
  <c r="FI54" i="4"/>
  <c r="FI55" i="4" s="1"/>
  <c r="FJ54" i="4"/>
  <c r="FJ55" i="4" s="1"/>
  <c r="FK54" i="4"/>
  <c r="FK55" i="4" s="1"/>
  <c r="FL54" i="4"/>
  <c r="FL55" i="4" s="1"/>
  <c r="FM54" i="4"/>
  <c r="FM55" i="4" s="1"/>
  <c r="FN54" i="4"/>
  <c r="FN55" i="4" s="1"/>
  <c r="FO54" i="4"/>
  <c r="FO55" i="4" s="1"/>
  <c r="FP54" i="4"/>
  <c r="FP55" i="4" s="1"/>
  <c r="FQ54" i="4"/>
  <c r="FQ55" i="4" s="1"/>
  <c r="FR54" i="4"/>
  <c r="FR55" i="4" s="1"/>
  <c r="FS54" i="4"/>
  <c r="FS55" i="4" s="1"/>
  <c r="FT54" i="4"/>
  <c r="FT55" i="4" s="1"/>
  <c r="FU54" i="4"/>
  <c r="FU55" i="4" s="1"/>
  <c r="FV54" i="4"/>
  <c r="FV55" i="4" s="1"/>
  <c r="FW54" i="4"/>
  <c r="FW55" i="4" s="1"/>
  <c r="FX54" i="4"/>
  <c r="FX55" i="4" s="1"/>
  <c r="FY54" i="4"/>
  <c r="FY55" i="4" s="1"/>
  <c r="FZ54" i="4"/>
  <c r="FZ55" i="4" s="1"/>
  <c r="GA54" i="4"/>
  <c r="GA55" i="4" s="1"/>
  <c r="GB54" i="4"/>
  <c r="GB55" i="4" s="1"/>
  <c r="GC54" i="4"/>
  <c r="GC55" i="4" s="1"/>
  <c r="GD54" i="4"/>
  <c r="GD55" i="4" s="1"/>
  <c r="GE54" i="4"/>
  <c r="GE55" i="4" s="1"/>
  <c r="GF54" i="4"/>
  <c r="GF55" i="4" s="1"/>
  <c r="GG55" i="4"/>
  <c r="GG36" i="4"/>
  <c r="GG44" i="4" s="1"/>
  <c r="GG25" i="13" s="1"/>
  <c r="GG8" i="4"/>
  <c r="H11" i="16" s="1"/>
  <c r="GG11" i="4"/>
  <c r="H14" i="16" s="1"/>
  <c r="FY7" i="4"/>
  <c r="FZ7" i="4"/>
  <c r="GA7" i="4"/>
  <c r="GB7" i="4"/>
  <c r="GC7" i="4"/>
  <c r="GD7" i="4"/>
  <c r="GE7" i="4"/>
  <c r="BK8" i="10"/>
  <c r="BK9" i="10"/>
  <c r="FA68" i="10"/>
  <c r="EZ68" i="10"/>
  <c r="EY68" i="10"/>
  <c r="EX68" i="10"/>
  <c r="EW68" i="10"/>
  <c r="EV68" i="10"/>
  <c r="EU68" i="10"/>
  <c r="ET68" i="10"/>
  <c r="ES68" i="10"/>
  <c r="ER68" i="10"/>
  <c r="EQ68" i="10"/>
  <c r="EP68" i="10"/>
  <c r="EO68" i="10"/>
  <c r="EN68" i="10"/>
  <c r="EM68" i="10"/>
  <c r="EL68" i="10"/>
  <c r="EK68" i="10"/>
  <c r="EJ68" i="10"/>
  <c r="EI68" i="10"/>
  <c r="EH68" i="10"/>
  <c r="EG68" i="10"/>
  <c r="EF68" i="10"/>
  <c r="EE68" i="10"/>
  <c r="ED68" i="10"/>
  <c r="EC68" i="10"/>
  <c r="EB68" i="10"/>
  <c r="EA68" i="10"/>
  <c r="DZ68" i="10"/>
  <c r="DY68" i="10"/>
  <c r="DX68" i="10"/>
  <c r="DW68" i="10"/>
  <c r="DU68" i="10"/>
  <c r="DT68" i="10"/>
  <c r="DS68" i="10"/>
  <c r="DR68" i="10"/>
  <c r="DQ68" i="10"/>
  <c r="DP68" i="10"/>
  <c r="DO68" i="10"/>
  <c r="DN68" i="10"/>
  <c r="DM68" i="10"/>
  <c r="DL68" i="10"/>
  <c r="DK68" i="10"/>
  <c r="DJ68" i="10"/>
  <c r="DI68" i="10"/>
  <c r="DH68" i="10"/>
  <c r="DG68" i="10"/>
  <c r="DF68" i="10"/>
  <c r="DE68" i="10"/>
  <c r="DD68" i="10"/>
  <c r="DC68" i="10"/>
  <c r="DB68" i="10"/>
  <c r="DA68" i="10"/>
  <c r="CZ68" i="10"/>
  <c r="CY68" i="10"/>
  <c r="CX68" i="10"/>
  <c r="CW68" i="10"/>
  <c r="CV68" i="10"/>
  <c r="CU68" i="10"/>
  <c r="CT68" i="10"/>
  <c r="CS68" i="10"/>
  <c r="CR68" i="10"/>
  <c r="CP68" i="10"/>
  <c r="CO68" i="10"/>
  <c r="CN68" i="10"/>
  <c r="CM68" i="10"/>
  <c r="CL68" i="10"/>
  <c r="CK68" i="10"/>
  <c r="CJ68" i="10"/>
  <c r="CI68" i="10"/>
  <c r="CH68" i="10"/>
  <c r="CG68" i="10"/>
  <c r="CF68" i="10"/>
  <c r="CE68" i="10"/>
  <c r="CD68" i="10"/>
  <c r="CC68" i="10"/>
  <c r="CB68" i="10"/>
  <c r="CA68" i="10"/>
  <c r="BZ68" i="10"/>
  <c r="BY68" i="10"/>
  <c r="BX68" i="10"/>
  <c r="BW68" i="10"/>
  <c r="BV68" i="10"/>
  <c r="BU68" i="10"/>
  <c r="BT68" i="10"/>
  <c r="BS68" i="10"/>
  <c r="BR68" i="10"/>
  <c r="BQ68" i="10"/>
  <c r="BP68" i="10"/>
  <c r="BO68" i="10"/>
  <c r="BN68" i="10"/>
  <c r="BM68" i="10"/>
  <c r="BL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FB67" i="10"/>
  <c r="FB68" i="10" s="1"/>
  <c r="DV67" i="10"/>
  <c r="DV68" i="10" s="1"/>
  <c r="CQ67" i="10"/>
  <c r="CQ68" i="10" s="1"/>
  <c r="BK67" i="10"/>
  <c r="BK68" i="10" s="1"/>
  <c r="AH67" i="10"/>
  <c r="AH68" i="10" s="1"/>
  <c r="FB66" i="10"/>
  <c r="DV66" i="10"/>
  <c r="CQ66" i="10"/>
  <c r="BK66" i="10"/>
  <c r="AH66" i="10"/>
  <c r="FB65" i="10"/>
  <c r="DV65" i="10"/>
  <c r="CQ65" i="10"/>
  <c r="BK65" i="10"/>
  <c r="AH65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FB53" i="10"/>
  <c r="DV53" i="10"/>
  <c r="CQ53" i="10"/>
  <c r="BK53" i="10"/>
  <c r="AH52" i="10"/>
  <c r="AH53" i="10" s="1"/>
  <c r="FB34" i="10"/>
  <c r="FB42" i="10" s="1"/>
  <c r="FB51" i="10" s="1"/>
  <c r="DV34" i="10"/>
  <c r="CQ34" i="10"/>
  <c r="CQ35" i="10" s="1"/>
  <c r="BK34" i="10"/>
  <c r="BK35" i="10" s="1"/>
  <c r="BK48" i="10" s="1"/>
  <c r="AH34" i="10"/>
  <c r="AH49" i="10" s="1"/>
  <c r="FX28" i="10"/>
  <c r="FX54" i="10" s="1"/>
  <c r="FW28" i="10"/>
  <c r="FW54" i="10" s="1"/>
  <c r="FV28" i="10"/>
  <c r="FV54" i="10" s="1"/>
  <c r="FU28" i="10"/>
  <c r="FU54" i="10" s="1"/>
  <c r="FT28" i="10"/>
  <c r="FT54" i="10" s="1"/>
  <c r="FS28" i="10"/>
  <c r="FS54" i="10" s="1"/>
  <c r="FR28" i="10"/>
  <c r="FR54" i="10" s="1"/>
  <c r="FQ28" i="10"/>
  <c r="FQ54" i="10" s="1"/>
  <c r="FP28" i="10"/>
  <c r="FP54" i="10" s="1"/>
  <c r="FO28" i="10"/>
  <c r="FO54" i="10" s="1"/>
  <c r="FN28" i="10"/>
  <c r="FN54" i="10" s="1"/>
  <c r="FM28" i="10"/>
  <c r="FM54" i="10" s="1"/>
  <c r="FL28" i="10"/>
  <c r="FL54" i="10" s="1"/>
  <c r="FK28" i="10"/>
  <c r="FK54" i="10" s="1"/>
  <c r="FJ28" i="10"/>
  <c r="FJ54" i="10" s="1"/>
  <c r="FI28" i="10"/>
  <c r="FI54" i="10" s="1"/>
  <c r="FH28" i="10"/>
  <c r="FH54" i="10" s="1"/>
  <c r="FG28" i="10"/>
  <c r="FG54" i="10" s="1"/>
  <c r="FF28" i="10"/>
  <c r="FF54" i="10" s="1"/>
  <c r="FE28" i="10"/>
  <c r="FE54" i="10" s="1"/>
  <c r="FD28" i="10"/>
  <c r="FD54" i="10" s="1"/>
  <c r="FC28" i="10"/>
  <c r="FC54" i="10" s="1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FB27" i="10"/>
  <c r="CQ27" i="10"/>
  <c r="BK27" i="10"/>
  <c r="AH27" i="10"/>
  <c r="FA26" i="10"/>
  <c r="FA21" i="10" s="1"/>
  <c r="EZ26" i="10"/>
  <c r="EZ21" i="10" s="1"/>
  <c r="EY26" i="10"/>
  <c r="EY21" i="10" s="1"/>
  <c r="EX26" i="10"/>
  <c r="EX21" i="10" s="1"/>
  <c r="EW26" i="10"/>
  <c r="EW21" i="10" s="1"/>
  <c r="EV26" i="10"/>
  <c r="EV21" i="10" s="1"/>
  <c r="EU26" i="10"/>
  <c r="ET26" i="10"/>
  <c r="ET21" i="10" s="1"/>
  <c r="ES26" i="10"/>
  <c r="ES21" i="10" s="1"/>
  <c r="ER26" i="10"/>
  <c r="ER21" i="10" s="1"/>
  <c r="EQ26" i="10"/>
  <c r="EP26" i="10"/>
  <c r="EP21" i="10" s="1"/>
  <c r="EO26" i="10"/>
  <c r="EO21" i="10" s="1"/>
  <c r="EN26" i="10"/>
  <c r="EN21" i="10" s="1"/>
  <c r="EM26" i="10"/>
  <c r="EM21" i="10" s="1"/>
  <c r="EL26" i="10"/>
  <c r="EL21" i="10" s="1"/>
  <c r="EK26" i="10"/>
  <c r="EK21" i="10" s="1"/>
  <c r="EJ26" i="10"/>
  <c r="EJ21" i="10" s="1"/>
  <c r="EI26" i="10"/>
  <c r="EI21" i="10" s="1"/>
  <c r="EH26" i="10"/>
  <c r="EH21" i="10" s="1"/>
  <c r="EG26" i="10"/>
  <c r="EG21" i="10" s="1"/>
  <c r="EF26" i="10"/>
  <c r="EF21" i="10" s="1"/>
  <c r="EE26" i="10"/>
  <c r="EE21" i="10" s="1"/>
  <c r="ED26" i="10"/>
  <c r="EC26" i="10"/>
  <c r="EC21" i="10" s="1"/>
  <c r="EB26" i="10"/>
  <c r="EA26" i="10"/>
  <c r="EA21" i="10" s="1"/>
  <c r="DZ26" i="10"/>
  <c r="DZ21" i="10" s="1"/>
  <c r="DY26" i="10"/>
  <c r="DY21" i="10" s="1"/>
  <c r="DX26" i="10"/>
  <c r="DX21" i="10" s="1"/>
  <c r="DW26" i="10"/>
  <c r="DW21" i="10" s="1"/>
  <c r="DU26" i="10"/>
  <c r="DT26" i="10"/>
  <c r="DT21" i="10" s="1"/>
  <c r="DS26" i="10"/>
  <c r="DS21" i="10" s="1"/>
  <c r="DR26" i="10"/>
  <c r="DR21" i="10" s="1"/>
  <c r="DQ26" i="10"/>
  <c r="DQ21" i="10" s="1"/>
  <c r="DP26" i="10"/>
  <c r="DP21" i="10" s="1"/>
  <c r="DO26" i="10"/>
  <c r="DN26" i="10"/>
  <c r="DN21" i="10" s="1"/>
  <c r="DM26" i="10"/>
  <c r="DM21" i="10" s="1"/>
  <c r="DL26" i="10"/>
  <c r="DL21" i="10" s="1"/>
  <c r="DK26" i="10"/>
  <c r="DK21" i="10" s="1"/>
  <c r="DJ26" i="10"/>
  <c r="DJ21" i="10" s="1"/>
  <c r="DI26" i="10"/>
  <c r="DI21" i="10" s="1"/>
  <c r="DH26" i="10"/>
  <c r="DH21" i="10" s="1"/>
  <c r="DG26" i="10"/>
  <c r="DF26" i="10"/>
  <c r="DF21" i="10" s="1"/>
  <c r="DE26" i="10"/>
  <c r="DD26" i="10"/>
  <c r="DD21" i="10" s="1"/>
  <c r="DC26" i="10"/>
  <c r="DC21" i="10" s="1"/>
  <c r="DB26" i="10"/>
  <c r="DB21" i="10" s="1"/>
  <c r="DA26" i="10"/>
  <c r="DA21" i="10" s="1"/>
  <c r="CZ26" i="10"/>
  <c r="CZ21" i="10" s="1"/>
  <c r="CY26" i="10"/>
  <c r="CY21" i="10" s="1"/>
  <c r="CX26" i="10"/>
  <c r="CX21" i="10" s="1"/>
  <c r="CW26" i="10"/>
  <c r="CW21" i="10" s="1"/>
  <c r="CV26" i="10"/>
  <c r="CV21" i="10" s="1"/>
  <c r="CU26" i="10"/>
  <c r="CU21" i="10" s="1"/>
  <c r="CT26" i="10"/>
  <c r="CT21" i="10" s="1"/>
  <c r="CS26" i="10"/>
  <c r="CS21" i="10" s="1"/>
  <c r="CR26" i="10"/>
  <c r="CR21" i="10" s="1"/>
  <c r="CP26" i="10"/>
  <c r="CP21" i="10" s="1"/>
  <c r="CO26" i="10"/>
  <c r="CO21" i="10" s="1"/>
  <c r="CN26" i="10"/>
  <c r="CN21" i="10" s="1"/>
  <c r="CM26" i="10"/>
  <c r="CM21" i="10" s="1"/>
  <c r="CL26" i="10"/>
  <c r="CL21" i="10" s="1"/>
  <c r="CK26" i="10"/>
  <c r="CK21" i="10" s="1"/>
  <c r="CJ26" i="10"/>
  <c r="CJ21" i="10" s="1"/>
  <c r="CI26" i="10"/>
  <c r="CI21" i="10" s="1"/>
  <c r="CH26" i="10"/>
  <c r="CG26" i="10"/>
  <c r="CG21" i="10" s="1"/>
  <c r="CF26" i="10"/>
  <c r="CF21" i="10" s="1"/>
  <c r="CE26" i="10"/>
  <c r="CE21" i="10" s="1"/>
  <c r="CD26" i="10"/>
  <c r="CD21" i="10" s="1"/>
  <c r="CC26" i="10"/>
  <c r="CB26" i="10"/>
  <c r="CB21" i="10" s="1"/>
  <c r="CA26" i="10"/>
  <c r="CA21" i="10" s="1"/>
  <c r="BZ26" i="10"/>
  <c r="BZ21" i="10" s="1"/>
  <c r="BY26" i="10"/>
  <c r="BX26" i="10"/>
  <c r="BX21" i="10" s="1"/>
  <c r="BW26" i="10"/>
  <c r="BV26" i="10"/>
  <c r="BV21" i="10" s="1"/>
  <c r="BU26" i="10"/>
  <c r="BU21" i="10" s="1"/>
  <c r="BT26" i="10"/>
  <c r="BT21" i="10" s="1"/>
  <c r="BS26" i="10"/>
  <c r="BS21" i="10" s="1"/>
  <c r="BR26" i="10"/>
  <c r="BQ26" i="10"/>
  <c r="BQ21" i="10" s="1"/>
  <c r="BP26" i="10"/>
  <c r="BP21" i="10" s="1"/>
  <c r="BO26" i="10"/>
  <c r="BO21" i="10" s="1"/>
  <c r="BN26" i="10"/>
  <c r="BM26" i="10"/>
  <c r="BL26" i="10"/>
  <c r="BJ26" i="10"/>
  <c r="BJ21" i="10" s="1"/>
  <c r="BI26" i="10"/>
  <c r="BI21" i="10" s="1"/>
  <c r="BH26" i="10"/>
  <c r="BG26" i="10"/>
  <c r="BF26" i="10"/>
  <c r="BE26" i="10"/>
  <c r="BE21" i="10" s="1"/>
  <c r="BD26" i="10"/>
  <c r="BD21" i="10" s="1"/>
  <c r="BC26" i="10"/>
  <c r="BC21" i="10" s="1"/>
  <c r="BB26" i="10"/>
  <c r="BB21" i="10" s="1"/>
  <c r="BA26" i="10"/>
  <c r="BA21" i="10" s="1"/>
  <c r="AZ26" i="10"/>
  <c r="AZ21" i="10" s="1"/>
  <c r="AY26" i="10"/>
  <c r="AY21" i="10" s="1"/>
  <c r="AX26" i="10"/>
  <c r="AW26" i="10"/>
  <c r="AW21" i="10" s="1"/>
  <c r="AV26" i="10"/>
  <c r="AV21" i="10" s="1"/>
  <c r="AU26" i="10"/>
  <c r="AU21" i="10" s="1"/>
  <c r="AT26" i="10"/>
  <c r="AT21" i="10" s="1"/>
  <c r="AS26" i="10"/>
  <c r="AS21" i="10" s="1"/>
  <c r="AR26" i="10"/>
  <c r="AR21" i="10" s="1"/>
  <c r="AQ26" i="10"/>
  <c r="AQ21" i="10" s="1"/>
  <c r="AP26" i="10"/>
  <c r="AO26" i="10"/>
  <c r="AO21" i="10" s="1"/>
  <c r="AN26" i="10"/>
  <c r="AN21" i="10" s="1"/>
  <c r="AM26" i="10"/>
  <c r="AM21" i="10" s="1"/>
  <c r="AL26" i="10"/>
  <c r="AK26" i="10"/>
  <c r="AK21" i="10" s="1"/>
  <c r="AJ26" i="10"/>
  <c r="AJ21" i="10" s="1"/>
  <c r="AI26" i="10"/>
  <c r="AI21" i="10" s="1"/>
  <c r="AG26" i="10"/>
  <c r="AG21" i="10" s="1"/>
  <c r="AF26" i="10"/>
  <c r="AF21" i="10" s="1"/>
  <c r="AE26" i="10"/>
  <c r="AE21" i="10" s="1"/>
  <c r="AD26" i="10"/>
  <c r="AD21" i="10" s="1"/>
  <c r="AC26" i="10"/>
  <c r="AC21" i="10" s="1"/>
  <c r="AB26" i="10"/>
  <c r="AB21" i="10" s="1"/>
  <c r="AA26" i="10"/>
  <c r="AA21" i="10" s="1"/>
  <c r="Z26" i="10"/>
  <c r="Y26" i="10"/>
  <c r="X26" i="10"/>
  <c r="X21" i="10" s="1"/>
  <c r="W26" i="10"/>
  <c r="W21" i="10" s="1"/>
  <c r="V26" i="10"/>
  <c r="U26" i="10"/>
  <c r="U21" i="10" s="1"/>
  <c r="T26" i="10"/>
  <c r="S26" i="10"/>
  <c r="R26" i="10"/>
  <c r="R21" i="10" s="1"/>
  <c r="Q26" i="10"/>
  <c r="Q21" i="10" s="1"/>
  <c r="P26" i="10"/>
  <c r="P21" i="10" s="1"/>
  <c r="O26" i="10"/>
  <c r="O21" i="10" s="1"/>
  <c r="N26" i="10"/>
  <c r="N21" i="10" s="1"/>
  <c r="M26" i="10"/>
  <c r="M21" i="10" s="1"/>
  <c r="L26" i="10"/>
  <c r="L21" i="10" s="1"/>
  <c r="K26" i="10"/>
  <c r="J26" i="10"/>
  <c r="J21" i="10" s="1"/>
  <c r="I26" i="10"/>
  <c r="I21" i="10" s="1"/>
  <c r="H26" i="10"/>
  <c r="H21" i="10" s="1"/>
  <c r="G26" i="10"/>
  <c r="F26" i="10"/>
  <c r="F21" i="10" s="1"/>
  <c r="E26" i="10"/>
  <c r="E21" i="10" s="1"/>
  <c r="D26" i="10"/>
  <c r="D21" i="10" s="1"/>
  <c r="C26" i="10"/>
  <c r="FB24" i="10"/>
  <c r="CQ24" i="10"/>
  <c r="BK24" i="10"/>
  <c r="AH24" i="10"/>
  <c r="FB20" i="10"/>
  <c r="CQ20" i="10"/>
  <c r="BK20" i="10"/>
  <c r="AH20" i="10"/>
  <c r="FB19" i="10"/>
  <c r="DV19" i="10"/>
  <c r="CQ19" i="10"/>
  <c r="BK19" i="10"/>
  <c r="AH19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GG13" i="10"/>
  <c r="GG57" i="10" s="1"/>
  <c r="FB13" i="10"/>
  <c r="FB57" i="10" s="1"/>
  <c r="CQ13" i="10"/>
  <c r="CQ57" i="10" s="1"/>
  <c r="BK13" i="10"/>
  <c r="BK57" i="10" s="1"/>
  <c r="AH13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GG11" i="10"/>
  <c r="FB11" i="10"/>
  <c r="CQ11" i="10"/>
  <c r="BK11" i="10"/>
  <c r="BK7" i="10" s="1"/>
  <c r="AH11" i="10"/>
  <c r="FB10" i="10"/>
  <c r="CQ10" i="10"/>
  <c r="BK10" i="10"/>
  <c r="AH10" i="10"/>
  <c r="GG9" i="10"/>
  <c r="FB9" i="10"/>
  <c r="CQ9" i="10"/>
  <c r="AH9" i="10"/>
  <c r="GG8" i="10"/>
  <c r="FB8" i="10"/>
  <c r="FB16" i="10" s="1"/>
  <c r="CQ8" i="10"/>
  <c r="CQ12" i="10" s="1"/>
  <c r="AH8" i="10"/>
  <c r="FA7" i="10"/>
  <c r="EZ7" i="10"/>
  <c r="EY7" i="10"/>
  <c r="EX7" i="10"/>
  <c r="EW7" i="10"/>
  <c r="EV7" i="10"/>
  <c r="EU7" i="10"/>
  <c r="ES7" i="10"/>
  <c r="ER7" i="10"/>
  <c r="EQ7" i="10"/>
  <c r="EP7" i="10"/>
  <c r="EO7" i="10"/>
  <c r="EN7" i="10"/>
  <c r="EM7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DZ7" i="10"/>
  <c r="DY7" i="10"/>
  <c r="DX7" i="10"/>
  <c r="DW7" i="10"/>
  <c r="DU7" i="10"/>
  <c r="DT7" i="10"/>
  <c r="DS7" i="10"/>
  <c r="DR7" i="10"/>
  <c r="DQ7" i="10"/>
  <c r="DP7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CR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DW43" i="9"/>
  <c r="DW13" i="13" s="1"/>
  <c r="DX43" i="9"/>
  <c r="DX13" i="13" s="1"/>
  <c r="DY43" i="9"/>
  <c r="DY13" i="13" s="1"/>
  <c r="DZ43" i="9"/>
  <c r="DZ13" i="13" s="1"/>
  <c r="EA43" i="9"/>
  <c r="EA13" i="13" s="1"/>
  <c r="EB43" i="9"/>
  <c r="EB13" i="13" s="1"/>
  <c r="EC43" i="9"/>
  <c r="EC13" i="13" s="1"/>
  <c r="ED43" i="9"/>
  <c r="ED13" i="13" s="1"/>
  <c r="EE43" i="9"/>
  <c r="EE13" i="13" s="1"/>
  <c r="EF43" i="9"/>
  <c r="EF13" i="13" s="1"/>
  <c r="EG43" i="9"/>
  <c r="EG13" i="13" s="1"/>
  <c r="EH43" i="9"/>
  <c r="EH13" i="13" s="1"/>
  <c r="EI43" i="9"/>
  <c r="EI13" i="13" s="1"/>
  <c r="EJ43" i="9"/>
  <c r="EJ13" i="13" s="1"/>
  <c r="EK43" i="9"/>
  <c r="EK13" i="13" s="1"/>
  <c r="EL43" i="9"/>
  <c r="EL13" i="13" s="1"/>
  <c r="EM43" i="9"/>
  <c r="EM13" i="13" s="1"/>
  <c r="EN43" i="9"/>
  <c r="EN13" i="13" s="1"/>
  <c r="EO43" i="9"/>
  <c r="EO13" i="13" s="1"/>
  <c r="EP43" i="9"/>
  <c r="EP13" i="13" s="1"/>
  <c r="EQ43" i="9"/>
  <c r="EQ13" i="13" s="1"/>
  <c r="ER43" i="9"/>
  <c r="ER13" i="13" s="1"/>
  <c r="ES43" i="9"/>
  <c r="ES13" i="13" s="1"/>
  <c r="ET43" i="9"/>
  <c r="ET13" i="13" s="1"/>
  <c r="EU43" i="9"/>
  <c r="EU13" i="13" s="1"/>
  <c r="EV43" i="9"/>
  <c r="EV13" i="13" s="1"/>
  <c r="EW43" i="9"/>
  <c r="EW13" i="13" s="1"/>
  <c r="EX43" i="9"/>
  <c r="EX13" i="13" s="1"/>
  <c r="EY43" i="9"/>
  <c r="EY13" i="13" s="1"/>
  <c r="EZ43" i="9"/>
  <c r="EZ13" i="13" s="1"/>
  <c r="FA43" i="9"/>
  <c r="FA13" i="13" s="1"/>
  <c r="DV10" i="9"/>
  <c r="F7" i="16" s="1"/>
  <c r="AH42" i="10"/>
  <c r="AH51" i="10" s="1"/>
  <c r="AI43" i="9"/>
  <c r="AI13" i="13" s="1"/>
  <c r="AJ43" i="9"/>
  <c r="AJ13" i="13" s="1"/>
  <c r="AK43" i="9"/>
  <c r="AK13" i="13" s="1"/>
  <c r="AL43" i="9"/>
  <c r="AL13" i="13" s="1"/>
  <c r="AM43" i="9"/>
  <c r="AM13" i="13" s="1"/>
  <c r="AN43" i="9"/>
  <c r="AN13" i="13" s="1"/>
  <c r="AO43" i="9"/>
  <c r="AO13" i="13" s="1"/>
  <c r="AP43" i="9"/>
  <c r="AP13" i="13" s="1"/>
  <c r="AQ43" i="9"/>
  <c r="AQ13" i="13" s="1"/>
  <c r="AR43" i="9"/>
  <c r="AR13" i="13" s="1"/>
  <c r="AS43" i="9"/>
  <c r="AS13" i="13" s="1"/>
  <c r="AT43" i="9"/>
  <c r="AT13" i="13" s="1"/>
  <c r="AU43" i="9"/>
  <c r="AU13" i="13" s="1"/>
  <c r="AV43" i="9"/>
  <c r="AV13" i="13" s="1"/>
  <c r="AW43" i="9"/>
  <c r="AW13" i="13" s="1"/>
  <c r="AX43" i="9"/>
  <c r="AX13" i="13" s="1"/>
  <c r="AY43" i="9"/>
  <c r="AY13" i="13" s="1"/>
  <c r="AZ43" i="9"/>
  <c r="AZ13" i="13" s="1"/>
  <c r="BA43" i="9"/>
  <c r="BA13" i="13" s="1"/>
  <c r="BB43" i="9"/>
  <c r="BB13" i="13" s="1"/>
  <c r="BC43" i="9"/>
  <c r="BC13" i="13" s="1"/>
  <c r="BD43" i="9"/>
  <c r="BD13" i="13" s="1"/>
  <c r="BE43" i="9"/>
  <c r="BE13" i="13" s="1"/>
  <c r="BF43" i="9"/>
  <c r="BF13" i="13" s="1"/>
  <c r="BG43" i="9"/>
  <c r="BG13" i="13" s="1"/>
  <c r="BH43" i="9"/>
  <c r="BH13" i="13" s="1"/>
  <c r="BI43" i="9"/>
  <c r="BI13" i="13" s="1"/>
  <c r="BJ43" i="9"/>
  <c r="BJ13" i="13" s="1"/>
  <c r="BL43" i="9"/>
  <c r="BL13" i="13" s="1"/>
  <c r="BM43" i="9"/>
  <c r="BM13" i="13" s="1"/>
  <c r="BN43" i="9"/>
  <c r="BN13" i="13" s="1"/>
  <c r="BO43" i="9"/>
  <c r="BO13" i="13" s="1"/>
  <c r="BP43" i="9"/>
  <c r="BP13" i="13" s="1"/>
  <c r="BQ43" i="9"/>
  <c r="BQ13" i="13" s="1"/>
  <c r="BR43" i="9"/>
  <c r="BR13" i="13" s="1"/>
  <c r="BS43" i="9"/>
  <c r="BS13" i="13" s="1"/>
  <c r="BT43" i="9"/>
  <c r="BT13" i="13" s="1"/>
  <c r="BU43" i="9"/>
  <c r="BU13" i="13" s="1"/>
  <c r="BV43" i="9"/>
  <c r="BV13" i="13" s="1"/>
  <c r="BW43" i="9"/>
  <c r="BW13" i="13" s="1"/>
  <c r="BX43" i="9"/>
  <c r="BX13" i="13" s="1"/>
  <c r="BY43" i="9"/>
  <c r="BY13" i="13" s="1"/>
  <c r="BZ43" i="9"/>
  <c r="BZ13" i="13" s="1"/>
  <c r="CA43" i="9"/>
  <c r="CA13" i="13" s="1"/>
  <c r="CB43" i="9"/>
  <c r="CB13" i="13" s="1"/>
  <c r="CC43" i="9"/>
  <c r="CC13" i="13" s="1"/>
  <c r="CD43" i="9"/>
  <c r="CD13" i="13" s="1"/>
  <c r="CE43" i="9"/>
  <c r="CE13" i="13" s="1"/>
  <c r="CF43" i="9"/>
  <c r="CF13" i="13" s="1"/>
  <c r="CG43" i="9"/>
  <c r="CG13" i="13" s="1"/>
  <c r="CH43" i="9"/>
  <c r="CH13" i="13" s="1"/>
  <c r="CI43" i="9"/>
  <c r="CI13" i="13" s="1"/>
  <c r="CJ43" i="9"/>
  <c r="CJ13" i="13" s="1"/>
  <c r="CK43" i="9"/>
  <c r="CK13" i="13" s="1"/>
  <c r="CL43" i="9"/>
  <c r="CL13" i="13" s="1"/>
  <c r="CM43" i="9"/>
  <c r="CM13" i="13" s="1"/>
  <c r="CN43" i="9"/>
  <c r="CN13" i="13" s="1"/>
  <c r="CO43" i="9"/>
  <c r="CO13" i="13" s="1"/>
  <c r="CP43" i="9"/>
  <c r="CP13" i="13" s="1"/>
  <c r="CR43" i="9"/>
  <c r="CR13" i="13" s="1"/>
  <c r="CS43" i="9"/>
  <c r="CS13" i="13" s="1"/>
  <c r="CT43" i="9"/>
  <c r="CT13" i="13" s="1"/>
  <c r="CU43" i="9"/>
  <c r="CU13" i="13" s="1"/>
  <c r="CV43" i="9"/>
  <c r="CV13" i="13" s="1"/>
  <c r="CW43" i="9"/>
  <c r="CW13" i="13" s="1"/>
  <c r="CX43" i="9"/>
  <c r="CX13" i="13" s="1"/>
  <c r="CY43" i="9"/>
  <c r="CY13" i="13" s="1"/>
  <c r="CZ43" i="9"/>
  <c r="CZ13" i="13" s="1"/>
  <c r="DA43" i="9"/>
  <c r="DA13" i="13" s="1"/>
  <c r="DB43" i="9"/>
  <c r="DB13" i="13" s="1"/>
  <c r="DC43" i="9"/>
  <c r="DC13" i="13" s="1"/>
  <c r="DD43" i="9"/>
  <c r="DD13" i="13" s="1"/>
  <c r="DE43" i="9"/>
  <c r="DE13" i="13" s="1"/>
  <c r="DF43" i="9"/>
  <c r="DF13" i="13" s="1"/>
  <c r="DG43" i="9"/>
  <c r="DG13" i="13" s="1"/>
  <c r="DH43" i="9"/>
  <c r="DH13" i="13" s="1"/>
  <c r="DI43" i="9"/>
  <c r="DI13" i="13" s="1"/>
  <c r="DJ43" i="9"/>
  <c r="DJ13" i="13" s="1"/>
  <c r="DK43" i="9"/>
  <c r="DK13" i="13" s="1"/>
  <c r="DL43" i="9"/>
  <c r="DL13" i="13" s="1"/>
  <c r="DM43" i="9"/>
  <c r="DM13" i="13" s="1"/>
  <c r="DN43" i="9"/>
  <c r="DN13" i="13" s="1"/>
  <c r="DO43" i="9"/>
  <c r="DO13" i="13" s="1"/>
  <c r="DP43" i="9"/>
  <c r="DP13" i="13" s="1"/>
  <c r="DQ43" i="9"/>
  <c r="DQ13" i="13" s="1"/>
  <c r="DR43" i="9"/>
  <c r="DR13" i="13" s="1"/>
  <c r="DS43" i="9"/>
  <c r="DS13" i="13" s="1"/>
  <c r="DT43" i="9"/>
  <c r="DT13" i="13" s="1"/>
  <c r="DU43" i="9"/>
  <c r="DU13" i="13" s="1"/>
  <c r="BK10" i="9"/>
  <c r="D7" i="16" s="1"/>
  <c r="IX20" i="9"/>
  <c r="FA58" i="9"/>
  <c r="EZ58" i="9"/>
  <c r="EY58" i="9"/>
  <c r="EX58" i="9"/>
  <c r="EW58" i="9"/>
  <c r="EV58" i="9"/>
  <c r="EU58" i="9"/>
  <c r="ET58" i="9"/>
  <c r="ES58" i="9"/>
  <c r="ER58" i="9"/>
  <c r="EQ58" i="9"/>
  <c r="EP58" i="9"/>
  <c r="EO58" i="9"/>
  <c r="EN58" i="9"/>
  <c r="EM58" i="9"/>
  <c r="EL58" i="9"/>
  <c r="EK58" i="9"/>
  <c r="EJ58" i="9"/>
  <c r="EI58" i="9"/>
  <c r="EH58" i="9"/>
  <c r="EG58" i="9"/>
  <c r="EF58" i="9"/>
  <c r="EE58" i="9"/>
  <c r="ED58" i="9"/>
  <c r="EC58" i="9"/>
  <c r="EB58" i="9"/>
  <c r="EA58" i="9"/>
  <c r="DZ58" i="9"/>
  <c r="DY58" i="9"/>
  <c r="DX58" i="9"/>
  <c r="DW58" i="9"/>
  <c r="FB54" i="9"/>
  <c r="DV54" i="9"/>
  <c r="CQ54" i="9"/>
  <c r="BK54" i="9"/>
  <c r="AH53" i="9"/>
  <c r="AH54" i="9" s="1"/>
  <c r="FB34" i="9"/>
  <c r="FB3" i="13" s="1"/>
  <c r="DV34" i="9"/>
  <c r="DV3" i="13" s="1"/>
  <c r="CQ34" i="9"/>
  <c r="CQ3" i="13" s="1"/>
  <c r="BK34" i="9"/>
  <c r="BK3" i="13" s="1"/>
  <c r="AH34" i="9"/>
  <c r="AH3" i="13" s="1"/>
  <c r="FX28" i="9"/>
  <c r="FX55" i="9" s="1"/>
  <c r="FW28" i="9"/>
  <c r="FW55" i="9" s="1"/>
  <c r="FV28" i="9"/>
  <c r="FV55" i="9" s="1"/>
  <c r="FU28" i="9"/>
  <c r="FU55" i="9" s="1"/>
  <c r="FT28" i="9"/>
  <c r="FT55" i="9" s="1"/>
  <c r="FS28" i="9"/>
  <c r="FS55" i="9" s="1"/>
  <c r="FR28" i="9"/>
  <c r="FR55" i="9" s="1"/>
  <c r="FQ28" i="9"/>
  <c r="FQ55" i="9" s="1"/>
  <c r="FP28" i="9"/>
  <c r="FP55" i="9" s="1"/>
  <c r="FO28" i="9"/>
  <c r="FO55" i="9" s="1"/>
  <c r="FN28" i="9"/>
  <c r="FN55" i="9" s="1"/>
  <c r="FM28" i="9"/>
  <c r="FM55" i="9" s="1"/>
  <c r="FL28" i="9"/>
  <c r="FL55" i="9" s="1"/>
  <c r="FK28" i="9"/>
  <c r="FK55" i="9" s="1"/>
  <c r="FJ28" i="9"/>
  <c r="FJ55" i="9" s="1"/>
  <c r="FI28" i="9"/>
  <c r="FI55" i="9" s="1"/>
  <c r="FH28" i="9"/>
  <c r="FH55" i="9" s="1"/>
  <c r="FG28" i="9"/>
  <c r="FG55" i="9" s="1"/>
  <c r="FF28" i="9"/>
  <c r="FF55" i="9" s="1"/>
  <c r="FE28" i="9"/>
  <c r="FE55" i="9" s="1"/>
  <c r="FD28" i="9"/>
  <c r="FD55" i="9" s="1"/>
  <c r="FC28" i="9"/>
  <c r="FC55" i="9" s="1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IX27" i="9"/>
  <c r="FB27" i="9"/>
  <c r="DV27" i="9"/>
  <c r="CQ27" i="9"/>
  <c r="CQ28" i="9" s="1"/>
  <c r="CQ55" i="9" s="1"/>
  <c r="BK27" i="9"/>
  <c r="AH27" i="9"/>
  <c r="FX26" i="9"/>
  <c r="FX21" i="9" s="1"/>
  <c r="FW26" i="9"/>
  <c r="FW21" i="9" s="1"/>
  <c r="FV26" i="9"/>
  <c r="FV21" i="9" s="1"/>
  <c r="FU26" i="9"/>
  <c r="FU21" i="9" s="1"/>
  <c r="FT26" i="9"/>
  <c r="FT21" i="9" s="1"/>
  <c r="FS26" i="9"/>
  <c r="FS21" i="9" s="1"/>
  <c r="FR26" i="9"/>
  <c r="FR21" i="9" s="1"/>
  <c r="FQ26" i="9"/>
  <c r="FQ21" i="9" s="1"/>
  <c r="FP26" i="9"/>
  <c r="FP21" i="9" s="1"/>
  <c r="FO26" i="9"/>
  <c r="FO21" i="9" s="1"/>
  <c r="FN26" i="9"/>
  <c r="FN21" i="9" s="1"/>
  <c r="FM26" i="9"/>
  <c r="FM21" i="9" s="1"/>
  <c r="FL26" i="9"/>
  <c r="FL21" i="9" s="1"/>
  <c r="FK26" i="9"/>
  <c r="FK21" i="9" s="1"/>
  <c r="FJ26" i="9"/>
  <c r="FJ21" i="9" s="1"/>
  <c r="FI26" i="9"/>
  <c r="FI21" i="9" s="1"/>
  <c r="FH26" i="9"/>
  <c r="FH21" i="9" s="1"/>
  <c r="FG26" i="9"/>
  <c r="FG21" i="9" s="1"/>
  <c r="FF26" i="9"/>
  <c r="FF21" i="9" s="1"/>
  <c r="FE26" i="9"/>
  <c r="FE21" i="9" s="1"/>
  <c r="FD26" i="9"/>
  <c r="FD21" i="9" s="1"/>
  <c r="FC26" i="9"/>
  <c r="FC21" i="9" s="1"/>
  <c r="FA26" i="9"/>
  <c r="FA21" i="9" s="1"/>
  <c r="EZ26" i="9"/>
  <c r="EZ21" i="9" s="1"/>
  <c r="EY26" i="9"/>
  <c r="EY21" i="9" s="1"/>
  <c r="EX26" i="9"/>
  <c r="EX21" i="9" s="1"/>
  <c r="EW26" i="9"/>
  <c r="EW21" i="9" s="1"/>
  <c r="EV26" i="9"/>
  <c r="EV21" i="9" s="1"/>
  <c r="EU26" i="9"/>
  <c r="EU21" i="9" s="1"/>
  <c r="ET26" i="9"/>
  <c r="ET21" i="9" s="1"/>
  <c r="ES26" i="9"/>
  <c r="ES21" i="9" s="1"/>
  <c r="ER26" i="9"/>
  <c r="ER21" i="9" s="1"/>
  <c r="EQ26" i="9"/>
  <c r="EQ21" i="9" s="1"/>
  <c r="EP26" i="9"/>
  <c r="EP21" i="9" s="1"/>
  <c r="EO26" i="9"/>
  <c r="EO21" i="9" s="1"/>
  <c r="EN26" i="9"/>
  <c r="EN21" i="9" s="1"/>
  <c r="EM26" i="9"/>
  <c r="EM21" i="9" s="1"/>
  <c r="EL26" i="9"/>
  <c r="EK26" i="9"/>
  <c r="EK21" i="9" s="1"/>
  <c r="EJ26" i="9"/>
  <c r="EJ21" i="9" s="1"/>
  <c r="EI26" i="9"/>
  <c r="EI21" i="9" s="1"/>
  <c r="EH26" i="9"/>
  <c r="EH21" i="9" s="1"/>
  <c r="EG26" i="9"/>
  <c r="EG21" i="9" s="1"/>
  <c r="EF26" i="9"/>
  <c r="EF21" i="9" s="1"/>
  <c r="EE26" i="9"/>
  <c r="EE21" i="9" s="1"/>
  <c r="ED26" i="9"/>
  <c r="ED21" i="9" s="1"/>
  <c r="EC26" i="9"/>
  <c r="EC21" i="9" s="1"/>
  <c r="EB26" i="9"/>
  <c r="EB21" i="9" s="1"/>
  <c r="EA26" i="9"/>
  <c r="EA21" i="9" s="1"/>
  <c r="DZ26" i="9"/>
  <c r="DZ21" i="9" s="1"/>
  <c r="DY26" i="9"/>
  <c r="DY21" i="9" s="1"/>
  <c r="DX26" i="9"/>
  <c r="DX21" i="9" s="1"/>
  <c r="DW26" i="9"/>
  <c r="DW21" i="9" s="1"/>
  <c r="DU26" i="9"/>
  <c r="DU21" i="9" s="1"/>
  <c r="DT26" i="9"/>
  <c r="DT21" i="9" s="1"/>
  <c r="DS26" i="9"/>
  <c r="DS21" i="9" s="1"/>
  <c r="DR26" i="9"/>
  <c r="DR21" i="9" s="1"/>
  <c r="DQ26" i="9"/>
  <c r="DQ21" i="9" s="1"/>
  <c r="DP26" i="9"/>
  <c r="DP21" i="9" s="1"/>
  <c r="DO26" i="9"/>
  <c r="DO21" i="9" s="1"/>
  <c r="DN26" i="9"/>
  <c r="DN21" i="9" s="1"/>
  <c r="DM26" i="9"/>
  <c r="DM21" i="9" s="1"/>
  <c r="DL26" i="9"/>
  <c r="DL21" i="9" s="1"/>
  <c r="DK26" i="9"/>
  <c r="DK21" i="9" s="1"/>
  <c r="DJ26" i="9"/>
  <c r="DJ21" i="9" s="1"/>
  <c r="DI26" i="9"/>
  <c r="DI21" i="9" s="1"/>
  <c r="DH26" i="9"/>
  <c r="DH21" i="9" s="1"/>
  <c r="DG26" i="9"/>
  <c r="DG21" i="9" s="1"/>
  <c r="DF26" i="9"/>
  <c r="DF21" i="9" s="1"/>
  <c r="DE26" i="9"/>
  <c r="DE21" i="9" s="1"/>
  <c r="DD26" i="9"/>
  <c r="DD21" i="9" s="1"/>
  <c r="DC26" i="9"/>
  <c r="DC21" i="9" s="1"/>
  <c r="DB26" i="9"/>
  <c r="DB21" i="9" s="1"/>
  <c r="DA26" i="9"/>
  <c r="DA21" i="9" s="1"/>
  <c r="CZ26" i="9"/>
  <c r="CZ21" i="9" s="1"/>
  <c r="CY26" i="9"/>
  <c r="CY21" i="9" s="1"/>
  <c r="CX26" i="9"/>
  <c r="CX21" i="9" s="1"/>
  <c r="CW26" i="9"/>
  <c r="CW21" i="9" s="1"/>
  <c r="CV26" i="9"/>
  <c r="CV21" i="9" s="1"/>
  <c r="CU26" i="9"/>
  <c r="CU21" i="9" s="1"/>
  <c r="CT26" i="9"/>
  <c r="CS26" i="9"/>
  <c r="CS21" i="9" s="1"/>
  <c r="CR26" i="9"/>
  <c r="CR21" i="9" s="1"/>
  <c r="CP26" i="9"/>
  <c r="CP21" i="9" s="1"/>
  <c r="CO26" i="9"/>
  <c r="CO21" i="9" s="1"/>
  <c r="CN26" i="9"/>
  <c r="CN21" i="9" s="1"/>
  <c r="CM26" i="9"/>
  <c r="CM21" i="9" s="1"/>
  <c r="CL26" i="9"/>
  <c r="CL21" i="9" s="1"/>
  <c r="CK26" i="9"/>
  <c r="CK21" i="9" s="1"/>
  <c r="CJ26" i="9"/>
  <c r="CJ21" i="9" s="1"/>
  <c r="CI26" i="9"/>
  <c r="CI21" i="9" s="1"/>
  <c r="CH26" i="9"/>
  <c r="CH21" i="9" s="1"/>
  <c r="CG26" i="9"/>
  <c r="CG21" i="9" s="1"/>
  <c r="CF26" i="9"/>
  <c r="CF21" i="9" s="1"/>
  <c r="CE26" i="9"/>
  <c r="CE21" i="9" s="1"/>
  <c r="CD26" i="9"/>
  <c r="CD21" i="9" s="1"/>
  <c r="CC26" i="9"/>
  <c r="CC21" i="9" s="1"/>
  <c r="CB26" i="9"/>
  <c r="CB21" i="9" s="1"/>
  <c r="CA26" i="9"/>
  <c r="CA21" i="9" s="1"/>
  <c r="BZ26" i="9"/>
  <c r="BZ21" i="9" s="1"/>
  <c r="BY26" i="9"/>
  <c r="BY21" i="9" s="1"/>
  <c r="BX26" i="9"/>
  <c r="BX21" i="9" s="1"/>
  <c r="BW26" i="9"/>
  <c r="BW21" i="9" s="1"/>
  <c r="BV26" i="9"/>
  <c r="BV21" i="9" s="1"/>
  <c r="BU26" i="9"/>
  <c r="BU21" i="9" s="1"/>
  <c r="BT26" i="9"/>
  <c r="BT21" i="9" s="1"/>
  <c r="BS26" i="9"/>
  <c r="BS21" i="9" s="1"/>
  <c r="BR26" i="9"/>
  <c r="BR21" i="9" s="1"/>
  <c r="BQ26" i="9"/>
  <c r="BQ21" i="9" s="1"/>
  <c r="BP26" i="9"/>
  <c r="BP21" i="9" s="1"/>
  <c r="BO26" i="9"/>
  <c r="BO21" i="9" s="1"/>
  <c r="BN26" i="9"/>
  <c r="BN21" i="9" s="1"/>
  <c r="BM26" i="9"/>
  <c r="BM21" i="9" s="1"/>
  <c r="BL26" i="9"/>
  <c r="BL21" i="9" s="1"/>
  <c r="BJ26" i="9"/>
  <c r="BJ21" i="9" s="1"/>
  <c r="BI26" i="9"/>
  <c r="BI21" i="9" s="1"/>
  <c r="BH26" i="9"/>
  <c r="BH21" i="9" s="1"/>
  <c r="BG26" i="9"/>
  <c r="BG21" i="9" s="1"/>
  <c r="BF26" i="9"/>
  <c r="BF21" i="9" s="1"/>
  <c r="BE26" i="9"/>
  <c r="BE21" i="9" s="1"/>
  <c r="BD26" i="9"/>
  <c r="BD21" i="9" s="1"/>
  <c r="BC26" i="9"/>
  <c r="BC21" i="9" s="1"/>
  <c r="BB26" i="9"/>
  <c r="BB21" i="9" s="1"/>
  <c r="BA26" i="9"/>
  <c r="BA21" i="9" s="1"/>
  <c r="AZ26" i="9"/>
  <c r="AZ21" i="9" s="1"/>
  <c r="AY26" i="9"/>
  <c r="AY21" i="9" s="1"/>
  <c r="AX26" i="9"/>
  <c r="AX21" i="9" s="1"/>
  <c r="AW26" i="9"/>
  <c r="AW21" i="9" s="1"/>
  <c r="AV26" i="9"/>
  <c r="AV21" i="9" s="1"/>
  <c r="AU26" i="9"/>
  <c r="AU21" i="9" s="1"/>
  <c r="AT26" i="9"/>
  <c r="AT21" i="9" s="1"/>
  <c r="AS26" i="9"/>
  <c r="AS21" i="9" s="1"/>
  <c r="AR26" i="9"/>
  <c r="AR21" i="9" s="1"/>
  <c r="AQ26" i="9"/>
  <c r="AQ21" i="9" s="1"/>
  <c r="AP26" i="9"/>
  <c r="AP21" i="9" s="1"/>
  <c r="AO26" i="9"/>
  <c r="AO21" i="9" s="1"/>
  <c r="AN26" i="9"/>
  <c r="AN21" i="9" s="1"/>
  <c r="AM26" i="9"/>
  <c r="AM21" i="9" s="1"/>
  <c r="AL26" i="9"/>
  <c r="AL21" i="9" s="1"/>
  <c r="AK26" i="9"/>
  <c r="AK21" i="9" s="1"/>
  <c r="AJ26" i="9"/>
  <c r="AJ21" i="9" s="1"/>
  <c r="AI26" i="9"/>
  <c r="AI21" i="9" s="1"/>
  <c r="AG26" i="9"/>
  <c r="AG21" i="9" s="1"/>
  <c r="AF26" i="9"/>
  <c r="AF21" i="9" s="1"/>
  <c r="AE26" i="9"/>
  <c r="AE21" i="9" s="1"/>
  <c r="AD26" i="9"/>
  <c r="AD21" i="9" s="1"/>
  <c r="AC26" i="9"/>
  <c r="AC21" i="9" s="1"/>
  <c r="AB26" i="9"/>
  <c r="AB21" i="9" s="1"/>
  <c r="AA26" i="9"/>
  <c r="AA21" i="9" s="1"/>
  <c r="Z26" i="9"/>
  <c r="Z21" i="9" s="1"/>
  <c r="Y26" i="9"/>
  <c r="Y21" i="9" s="1"/>
  <c r="X26" i="9"/>
  <c r="X21" i="9" s="1"/>
  <c r="W26" i="9"/>
  <c r="W21" i="9" s="1"/>
  <c r="V26" i="9"/>
  <c r="V21" i="9" s="1"/>
  <c r="U26" i="9"/>
  <c r="U21" i="9" s="1"/>
  <c r="T26" i="9"/>
  <c r="T21" i="9" s="1"/>
  <c r="S26" i="9"/>
  <c r="S21" i="9" s="1"/>
  <c r="R26" i="9"/>
  <c r="R21" i="9" s="1"/>
  <c r="Q26" i="9"/>
  <c r="Q21" i="9" s="1"/>
  <c r="P26" i="9"/>
  <c r="P21" i="9" s="1"/>
  <c r="O26" i="9"/>
  <c r="O21" i="9" s="1"/>
  <c r="N26" i="9"/>
  <c r="N21" i="9" s="1"/>
  <c r="M26" i="9"/>
  <c r="M21" i="9" s="1"/>
  <c r="L26" i="9"/>
  <c r="L21" i="9" s="1"/>
  <c r="K26" i="9"/>
  <c r="K21" i="9" s="1"/>
  <c r="J26" i="9"/>
  <c r="J21" i="9" s="1"/>
  <c r="I26" i="9"/>
  <c r="I21" i="9" s="1"/>
  <c r="H26" i="9"/>
  <c r="H21" i="9" s="1"/>
  <c r="G26" i="9"/>
  <c r="G21" i="9" s="1"/>
  <c r="F26" i="9"/>
  <c r="F21" i="9" s="1"/>
  <c r="E26" i="9"/>
  <c r="E21" i="9" s="1"/>
  <c r="D26" i="9"/>
  <c r="D21" i="9" s="1"/>
  <c r="C26" i="9"/>
  <c r="C21" i="9" s="1"/>
  <c r="IX25" i="9"/>
  <c r="FB25" i="9"/>
  <c r="DV25" i="9"/>
  <c r="CQ25" i="9"/>
  <c r="BK25" i="9"/>
  <c r="AH25" i="9"/>
  <c r="IX24" i="9"/>
  <c r="FB24" i="9"/>
  <c r="DV24" i="9"/>
  <c r="BK24" i="9"/>
  <c r="BK28" i="9" s="1"/>
  <c r="BK55" i="9" s="1"/>
  <c r="AH24" i="9"/>
  <c r="CT21" i="9"/>
  <c r="FB20" i="9"/>
  <c r="DV20" i="9"/>
  <c r="CQ20" i="9"/>
  <c r="BK20" i="9"/>
  <c r="IX19" i="9"/>
  <c r="FB19" i="9"/>
  <c r="DV19" i="9"/>
  <c r="CQ19" i="9"/>
  <c r="BK19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FB13" i="9"/>
  <c r="DV13" i="9"/>
  <c r="CQ13" i="9"/>
  <c r="BK13" i="9"/>
  <c r="AH13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FB11" i="9"/>
  <c r="G8" i="16" s="1"/>
  <c r="DV11" i="9"/>
  <c r="F8" i="16" s="1"/>
  <c r="CQ11" i="9"/>
  <c r="E8" i="16" s="1"/>
  <c r="BK11" i="9"/>
  <c r="D8" i="16" s="1"/>
  <c r="AH11" i="9"/>
  <c r="FB10" i="9"/>
  <c r="G7" i="16" s="1"/>
  <c r="CQ10" i="9"/>
  <c r="E7" i="16" s="1"/>
  <c r="AH10" i="9"/>
  <c r="FB9" i="9"/>
  <c r="FB14" i="9" s="1"/>
  <c r="DV9" i="9"/>
  <c r="DV47" i="9" s="1"/>
  <c r="CQ9" i="9"/>
  <c r="CQ14" i="9" s="1"/>
  <c r="BK9" i="9"/>
  <c r="AH9" i="9"/>
  <c r="AH47" i="9" s="1"/>
  <c r="FB8" i="9"/>
  <c r="G5" i="16" s="1"/>
  <c r="DV8" i="9"/>
  <c r="F5" i="16" s="1"/>
  <c r="CQ8" i="9"/>
  <c r="E5" i="16" s="1"/>
  <c r="BK8" i="9"/>
  <c r="D5" i="16" s="1"/>
  <c r="AH8" i="9"/>
  <c r="FX7" i="9"/>
  <c r="FW7" i="9"/>
  <c r="FV7" i="9"/>
  <c r="FU7" i="9"/>
  <c r="FT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A7" i="9"/>
  <c r="EZ7" i="9"/>
  <c r="EY7" i="9"/>
  <c r="EX7" i="9"/>
  <c r="EW7" i="9"/>
  <c r="EV7" i="9"/>
  <c r="EU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FB4" i="9"/>
  <c r="DV4" i="9"/>
  <c r="CQ4" i="9"/>
  <c r="BK4" i="9"/>
  <c r="AH4" i="9"/>
  <c r="BK27" i="8"/>
  <c r="BK24" i="8"/>
  <c r="BK20" i="8"/>
  <c r="BK19" i="8"/>
  <c r="BK10" i="8"/>
  <c r="FB27" i="8"/>
  <c r="FB24" i="8"/>
  <c r="FB20" i="8"/>
  <c r="FB19" i="8"/>
  <c r="FB10" i="8"/>
  <c r="DV34" i="8"/>
  <c r="DV35" i="8" s="1"/>
  <c r="AH20" i="9"/>
  <c r="AH19" i="9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CR12" i="8"/>
  <c r="AH67" i="8"/>
  <c r="AH68" i="8" s="1"/>
  <c r="AH66" i="8"/>
  <c r="AH65" i="8"/>
  <c r="D26" i="8"/>
  <c r="D21" i="8" s="1"/>
  <c r="E26" i="8"/>
  <c r="F26" i="8"/>
  <c r="F21" i="8" s="1"/>
  <c r="G26" i="8"/>
  <c r="G21" i="8" s="1"/>
  <c r="H26" i="8"/>
  <c r="I26" i="8"/>
  <c r="J26" i="8"/>
  <c r="J21" i="8" s="1"/>
  <c r="K26" i="8"/>
  <c r="K21" i="8" s="1"/>
  <c r="L26" i="8"/>
  <c r="M26" i="8"/>
  <c r="M21" i="8" s="1"/>
  <c r="N26" i="8"/>
  <c r="N21" i="8" s="1"/>
  <c r="O26" i="8"/>
  <c r="O21" i="8" s="1"/>
  <c r="P26" i="8"/>
  <c r="P21" i="8" s="1"/>
  <c r="Q26" i="8"/>
  <c r="Q21" i="8" s="1"/>
  <c r="R26" i="8"/>
  <c r="R21" i="8" s="1"/>
  <c r="S26" i="8"/>
  <c r="S21" i="8" s="1"/>
  <c r="T26" i="8"/>
  <c r="T21" i="8" s="1"/>
  <c r="U26" i="8"/>
  <c r="V26" i="8"/>
  <c r="V21" i="8" s="1"/>
  <c r="W26" i="8"/>
  <c r="W21" i="8" s="1"/>
  <c r="X26" i="8"/>
  <c r="Y26" i="8"/>
  <c r="Y21" i="8" s="1"/>
  <c r="Z26" i="8"/>
  <c r="Z21" i="8" s="1"/>
  <c r="AA26" i="8"/>
  <c r="AA21" i="8" s="1"/>
  <c r="AB26" i="8"/>
  <c r="AC26" i="8"/>
  <c r="AC21" i="8" s="1"/>
  <c r="AD26" i="8"/>
  <c r="AD21" i="8" s="1"/>
  <c r="AE26" i="8"/>
  <c r="AE21" i="8" s="1"/>
  <c r="AF26" i="8"/>
  <c r="AG26" i="8"/>
  <c r="AG21" i="8" s="1"/>
  <c r="C26" i="8"/>
  <c r="C21" i="8" s="1"/>
  <c r="AH20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FA68" i="8"/>
  <c r="EZ68" i="8"/>
  <c r="EY68" i="8"/>
  <c r="EX68" i="8"/>
  <c r="EW68" i="8"/>
  <c r="EV68" i="8"/>
  <c r="EU68" i="8"/>
  <c r="ET68" i="8"/>
  <c r="ES68" i="8"/>
  <c r="ER68" i="8"/>
  <c r="EQ68" i="8"/>
  <c r="EP68" i="8"/>
  <c r="EO68" i="8"/>
  <c r="EN68" i="8"/>
  <c r="EM68" i="8"/>
  <c r="EL68" i="8"/>
  <c r="EK68" i="8"/>
  <c r="EJ68" i="8"/>
  <c r="EI68" i="8"/>
  <c r="EH68" i="8"/>
  <c r="EG68" i="8"/>
  <c r="EF68" i="8"/>
  <c r="EE68" i="8"/>
  <c r="ED68" i="8"/>
  <c r="EC68" i="8"/>
  <c r="EB68" i="8"/>
  <c r="EA68" i="8"/>
  <c r="DZ68" i="8"/>
  <c r="DY68" i="8"/>
  <c r="DX68" i="8"/>
  <c r="DW68" i="8"/>
  <c r="DU68" i="8"/>
  <c r="DT68" i="8"/>
  <c r="DS68" i="8"/>
  <c r="DR68" i="8"/>
  <c r="DQ68" i="8"/>
  <c r="DP68" i="8"/>
  <c r="DO68" i="8"/>
  <c r="DN68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T68" i="8"/>
  <c r="CS68" i="8"/>
  <c r="CR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FB67" i="8"/>
  <c r="FB68" i="8" s="1"/>
  <c r="DV67" i="8"/>
  <c r="DV68" i="8" s="1"/>
  <c r="CQ67" i="8"/>
  <c r="CQ68" i="8" s="1"/>
  <c r="BK67" i="8"/>
  <c r="BK68" i="8" s="1"/>
  <c r="DV66" i="8"/>
  <c r="CQ66" i="8"/>
  <c r="BK66" i="8"/>
  <c r="FB65" i="8"/>
  <c r="DV65" i="8"/>
  <c r="CQ65" i="8"/>
  <c r="BK65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3" i="8"/>
  <c r="CQ53" i="8"/>
  <c r="BK53" i="8"/>
  <c r="AH52" i="8"/>
  <c r="AH53" i="8" s="1"/>
  <c r="FB34" i="8"/>
  <c r="FB49" i="8" s="1"/>
  <c r="CQ34" i="8"/>
  <c r="CQ42" i="8" s="1"/>
  <c r="CQ51" i="8" s="1"/>
  <c r="BK34" i="8"/>
  <c r="AH34" i="8"/>
  <c r="AH49" i="8" s="1"/>
  <c r="FU54" i="8"/>
  <c r="FS28" i="8"/>
  <c r="FS54" i="8" s="1"/>
  <c r="FR28" i="8"/>
  <c r="FR54" i="8" s="1"/>
  <c r="FQ28" i="8"/>
  <c r="FQ54" i="8" s="1"/>
  <c r="FP28" i="8"/>
  <c r="FP54" i="8" s="1"/>
  <c r="FO28" i="8"/>
  <c r="FO54" i="8" s="1"/>
  <c r="FN28" i="8"/>
  <c r="FN54" i="8" s="1"/>
  <c r="FM28" i="8"/>
  <c r="FM54" i="8" s="1"/>
  <c r="FL28" i="8"/>
  <c r="FL54" i="8" s="1"/>
  <c r="FK28" i="8"/>
  <c r="FK54" i="8" s="1"/>
  <c r="FJ28" i="8"/>
  <c r="FJ54" i="8" s="1"/>
  <c r="FI28" i="8"/>
  <c r="FI54" i="8" s="1"/>
  <c r="FH28" i="8"/>
  <c r="FH54" i="8" s="1"/>
  <c r="FG28" i="8"/>
  <c r="FG54" i="8" s="1"/>
  <c r="FF28" i="8"/>
  <c r="FF54" i="8" s="1"/>
  <c r="FE28" i="8"/>
  <c r="FE54" i="8" s="1"/>
  <c r="FD28" i="8"/>
  <c r="FD54" i="8" s="1"/>
  <c r="FC28" i="8"/>
  <c r="FC54" i="8" s="1"/>
  <c r="FA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N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IX27" i="8"/>
  <c r="CQ27" i="8"/>
  <c r="AH27" i="8"/>
  <c r="FX26" i="8"/>
  <c r="FX21" i="8" s="1"/>
  <c r="FW26" i="8"/>
  <c r="FW21" i="8" s="1"/>
  <c r="FV26" i="8"/>
  <c r="FU26" i="8"/>
  <c r="FU21" i="8" s="1"/>
  <c r="FT26" i="8"/>
  <c r="FT21" i="8" s="1"/>
  <c r="FS26" i="8"/>
  <c r="FS26" i="11" s="1"/>
  <c r="FR26" i="8"/>
  <c r="FR21" i="8" s="1"/>
  <c r="FQ26" i="8"/>
  <c r="FQ21" i="8" s="1"/>
  <c r="FP26" i="8"/>
  <c r="FP26" i="11" s="1"/>
  <c r="FO26" i="8"/>
  <c r="FO21" i="8" s="1"/>
  <c r="FN26" i="8"/>
  <c r="FN21" i="8" s="1"/>
  <c r="FM26" i="8"/>
  <c r="FM21" i="8" s="1"/>
  <c r="FL26" i="8"/>
  <c r="FL21" i="8" s="1"/>
  <c r="FK26" i="8"/>
  <c r="FJ26" i="8"/>
  <c r="FI26" i="8"/>
  <c r="FI21" i="8" s="1"/>
  <c r="FH26" i="8"/>
  <c r="FH26" i="11" s="1"/>
  <c r="FG26" i="8"/>
  <c r="FF26" i="8"/>
  <c r="FF21" i="8" s="1"/>
  <c r="FE26" i="8"/>
  <c r="FE21" i="8" s="1"/>
  <c r="FD26" i="8"/>
  <c r="FD21" i="8" s="1"/>
  <c r="FC26" i="8"/>
  <c r="FC21" i="8" s="1"/>
  <c r="FA26" i="8"/>
  <c r="EZ26" i="8"/>
  <c r="EZ21" i="8" s="1"/>
  <c r="EY26" i="8"/>
  <c r="EY21" i="8" s="1"/>
  <c r="EX26" i="8"/>
  <c r="EX21" i="8" s="1"/>
  <c r="EW26" i="8"/>
  <c r="EW21" i="8" s="1"/>
  <c r="EV26" i="8"/>
  <c r="EV21" i="8" s="1"/>
  <c r="EU26" i="8"/>
  <c r="ET26" i="8"/>
  <c r="ET21" i="8" s="1"/>
  <c r="ES26" i="8"/>
  <c r="ES21" i="8" s="1"/>
  <c r="ER26" i="8"/>
  <c r="ER21" i="8" s="1"/>
  <c r="EQ26" i="8"/>
  <c r="EQ21" i="8" s="1"/>
  <c r="EP26" i="8"/>
  <c r="EO26" i="8"/>
  <c r="EO21" i="8" s="1"/>
  <c r="EN26" i="8"/>
  <c r="EN21" i="8" s="1"/>
  <c r="EM26" i="8"/>
  <c r="EM21" i="8" s="1"/>
  <c r="EL26" i="8"/>
  <c r="EL21" i="8" s="1"/>
  <c r="EK26" i="8"/>
  <c r="EK21" i="8" s="1"/>
  <c r="EJ26" i="8"/>
  <c r="EJ21" i="8" s="1"/>
  <c r="EI26" i="8"/>
  <c r="EH26" i="8"/>
  <c r="EH21" i="8" s="1"/>
  <c r="EG26" i="8"/>
  <c r="EF26" i="8"/>
  <c r="EE26" i="8"/>
  <c r="ED26" i="8"/>
  <c r="ED21" i="8" s="1"/>
  <c r="EC26" i="8"/>
  <c r="EB26" i="8"/>
  <c r="EB21" i="8" s="1"/>
  <c r="EA26" i="8"/>
  <c r="EA21" i="8" s="1"/>
  <c r="DZ26" i="8"/>
  <c r="DZ21" i="8" s="1"/>
  <c r="DY26" i="8"/>
  <c r="DY21" i="8" s="1"/>
  <c r="DX26" i="8"/>
  <c r="DX21" i="8" s="1"/>
  <c r="DW26" i="8"/>
  <c r="DU26" i="8"/>
  <c r="DU21" i="8" s="1"/>
  <c r="DT26" i="8"/>
  <c r="DT21" i="8" s="1"/>
  <c r="DS26" i="8"/>
  <c r="DR26" i="8"/>
  <c r="DR21" i="8" s="1"/>
  <c r="DQ26" i="8"/>
  <c r="DP26" i="8"/>
  <c r="DP21" i="8" s="1"/>
  <c r="DO26" i="8"/>
  <c r="DO21" i="8" s="1"/>
  <c r="DN26" i="8"/>
  <c r="DN21" i="8" s="1"/>
  <c r="DM26" i="8"/>
  <c r="DL26" i="8"/>
  <c r="DL21" i="8" s="1"/>
  <c r="DK26" i="8"/>
  <c r="DJ26" i="8"/>
  <c r="DJ21" i="8" s="1"/>
  <c r="DI26" i="8"/>
  <c r="DI21" i="8" s="1"/>
  <c r="DH26" i="8"/>
  <c r="DH21" i="8" s="1"/>
  <c r="DG26" i="8"/>
  <c r="DG21" i="8" s="1"/>
  <c r="DF26" i="8"/>
  <c r="DF21" i="8" s="1"/>
  <c r="DE26" i="8"/>
  <c r="DE21" i="8" s="1"/>
  <c r="DD26" i="8"/>
  <c r="DD21" i="8" s="1"/>
  <c r="DC26" i="8"/>
  <c r="DC21" i="8" s="1"/>
  <c r="DB26" i="8"/>
  <c r="DB21" i="8" s="1"/>
  <c r="DA26" i="8"/>
  <c r="DA21" i="8" s="1"/>
  <c r="CZ26" i="8"/>
  <c r="CY26" i="8"/>
  <c r="CY21" i="8" s="1"/>
  <c r="CX26" i="8"/>
  <c r="CX21" i="8" s="1"/>
  <c r="CW26" i="8"/>
  <c r="CV26" i="8"/>
  <c r="CV21" i="8" s="1"/>
  <c r="CU26" i="8"/>
  <c r="CT26" i="8"/>
  <c r="CT21" i="8" s="1"/>
  <c r="CS26" i="8"/>
  <c r="CR26" i="8"/>
  <c r="CR21" i="8" s="1"/>
  <c r="CP26" i="8"/>
  <c r="CO26" i="8"/>
  <c r="CO26" i="11" s="1"/>
  <c r="CN26" i="8"/>
  <c r="CM26" i="8"/>
  <c r="CM21" i="8" s="1"/>
  <c r="CL26" i="8"/>
  <c r="CL21" i="8" s="1"/>
  <c r="CK26" i="8"/>
  <c r="CK21" i="8" s="1"/>
  <c r="CJ26" i="8"/>
  <c r="CJ21" i="8" s="1"/>
  <c r="CI26" i="8"/>
  <c r="CH26" i="8"/>
  <c r="CH21" i="8" s="1"/>
  <c r="CG26" i="8"/>
  <c r="CF26" i="8"/>
  <c r="CF21" i="8" s="1"/>
  <c r="CE26" i="8"/>
  <c r="CE21" i="8" s="1"/>
  <c r="CD26" i="8"/>
  <c r="CD21" i="8" s="1"/>
  <c r="CC26" i="8"/>
  <c r="CC21" i="8" s="1"/>
  <c r="CB26" i="8"/>
  <c r="CB21" i="8" s="1"/>
  <c r="CA26" i="8"/>
  <c r="BZ26" i="8"/>
  <c r="BY26" i="8"/>
  <c r="BY21" i="8" s="1"/>
  <c r="BX26" i="8"/>
  <c r="BW26" i="8"/>
  <c r="BW21" i="8" s="1"/>
  <c r="BV26" i="8"/>
  <c r="BU26" i="8"/>
  <c r="BU21" i="8" s="1"/>
  <c r="BT26" i="8"/>
  <c r="BS26" i="8"/>
  <c r="BR26" i="8"/>
  <c r="BR21" i="8" s="1"/>
  <c r="BQ26" i="8"/>
  <c r="BP26" i="8"/>
  <c r="BO26" i="8"/>
  <c r="BN26" i="8"/>
  <c r="BN21" i="8" s="1"/>
  <c r="BM26" i="8"/>
  <c r="BM21" i="8" s="1"/>
  <c r="BL26" i="8"/>
  <c r="BL21" i="8" s="1"/>
  <c r="BJ26" i="8"/>
  <c r="BJ21" i="8" s="1"/>
  <c r="BI26" i="8"/>
  <c r="BI21" i="8" s="1"/>
  <c r="BH26" i="8"/>
  <c r="BH21" i="8" s="1"/>
  <c r="BG26" i="8"/>
  <c r="BG21" i="8" s="1"/>
  <c r="BF26" i="8"/>
  <c r="BF21" i="8" s="1"/>
  <c r="BE26" i="8"/>
  <c r="BD26" i="8"/>
  <c r="BD21" i="8" s="1"/>
  <c r="BC26" i="8"/>
  <c r="BC21" i="8" s="1"/>
  <c r="BB26" i="8"/>
  <c r="BA26" i="8"/>
  <c r="BA21" i="8" s="1"/>
  <c r="AZ26" i="8"/>
  <c r="AZ21" i="8" s="1"/>
  <c r="AY26" i="8"/>
  <c r="AX26" i="8"/>
  <c r="AX21" i="8" s="1"/>
  <c r="AW26" i="8"/>
  <c r="AW21" i="8" s="1"/>
  <c r="AV26" i="8"/>
  <c r="AU26" i="8"/>
  <c r="AU21" i="8" s="1"/>
  <c r="AT26" i="8"/>
  <c r="AT21" i="8" s="1"/>
  <c r="AS26" i="8"/>
  <c r="AS26" i="11" s="1"/>
  <c r="AR26" i="8"/>
  <c r="AR26" i="11" s="1"/>
  <c r="AQ26" i="8"/>
  <c r="AP26" i="8"/>
  <c r="AP21" i="8" s="1"/>
  <c r="AO26" i="8"/>
  <c r="AN26" i="8"/>
  <c r="AN21" i="8" s="1"/>
  <c r="AM26" i="8"/>
  <c r="AL26" i="8"/>
  <c r="AL21" i="8" s="1"/>
  <c r="AK26" i="8"/>
  <c r="AK21" i="8" s="1"/>
  <c r="AJ26" i="8"/>
  <c r="AJ21" i="8" s="1"/>
  <c r="AI26" i="8"/>
  <c r="AI21" i="8" s="1"/>
  <c r="IX25" i="8"/>
  <c r="IX24" i="8"/>
  <c r="CQ24" i="8"/>
  <c r="AH24" i="8"/>
  <c r="IX20" i="8"/>
  <c r="CQ20" i="8"/>
  <c r="IX19" i="8"/>
  <c r="DV19" i="8"/>
  <c r="CQ19" i="8"/>
  <c r="AH19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FB13" i="8"/>
  <c r="FB57" i="8" s="1"/>
  <c r="DV13" i="8"/>
  <c r="CQ13" i="8"/>
  <c r="CQ57" i="8" s="1"/>
  <c r="BK13" i="8"/>
  <c r="BK57" i="8" s="1"/>
  <c r="AH13" i="8"/>
  <c r="AH57" i="8" s="1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FB11" i="8"/>
  <c r="DV11" i="8"/>
  <c r="CQ11" i="8"/>
  <c r="BK11" i="8"/>
  <c r="AH11" i="8"/>
  <c r="CQ10" i="8"/>
  <c r="AH10" i="8"/>
  <c r="FB9" i="8"/>
  <c r="DV9" i="8"/>
  <c r="CQ9" i="8"/>
  <c r="BK9" i="8"/>
  <c r="AH9" i="8"/>
  <c r="FB8" i="8"/>
  <c r="DV8" i="8"/>
  <c r="CQ8" i="8"/>
  <c r="BK8" i="8"/>
  <c r="AH8" i="8"/>
  <c r="FA7" i="8"/>
  <c r="EZ7" i="8"/>
  <c r="EY7" i="8"/>
  <c r="EX7" i="8"/>
  <c r="EW7" i="8"/>
  <c r="EV7" i="8"/>
  <c r="EU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AH54" i="4"/>
  <c r="AH55" i="4" s="1"/>
  <c r="AH10" i="4"/>
  <c r="C13" i="16" s="1"/>
  <c r="AH11" i="4"/>
  <c r="C14" i="16" s="1"/>
  <c r="BK10" i="4"/>
  <c r="D13" i="16" s="1"/>
  <c r="BK54" i="4"/>
  <c r="BK55" i="4" s="1"/>
  <c r="BK11" i="4"/>
  <c r="D14" i="16" s="1"/>
  <c r="AH36" i="4"/>
  <c r="AH51" i="4" s="1"/>
  <c r="BK36" i="4"/>
  <c r="BK16" i="13" s="1"/>
  <c r="CQ36" i="4"/>
  <c r="CQ51" i="4" s="1"/>
  <c r="CQ55" i="4"/>
  <c r="CQ11" i="4"/>
  <c r="E14" i="16" s="1"/>
  <c r="CQ10" i="4"/>
  <c r="E13" i="16" s="1"/>
  <c r="AH68" i="4"/>
  <c r="AH69" i="4"/>
  <c r="AH70" i="4" s="1"/>
  <c r="C12" i="20" s="1"/>
  <c r="C24" i="21" s="1"/>
  <c r="AH67" i="4"/>
  <c r="BK68" i="4"/>
  <c r="BK69" i="4"/>
  <c r="BK70" i="4" s="1"/>
  <c r="D12" i="20" s="1"/>
  <c r="D24" i="21" s="1"/>
  <c r="D25" i="21" s="1"/>
  <c r="BK67" i="4"/>
  <c r="CQ68" i="4"/>
  <c r="CQ69" i="4"/>
  <c r="CQ70" i="4" s="1"/>
  <c r="E12" i="20" s="1"/>
  <c r="E24" i="21" s="1"/>
  <c r="E25" i="21" s="1"/>
  <c r="CQ67" i="4"/>
  <c r="DV68" i="4"/>
  <c r="DV69" i="4"/>
  <c r="DV70" i="4" s="1"/>
  <c r="F12" i="20" s="1"/>
  <c r="F24" i="21" s="1"/>
  <c r="DV67" i="4"/>
  <c r="FB68" i="4"/>
  <c r="FB69" i="4"/>
  <c r="FB70" i="4" s="1"/>
  <c r="G12" i="20" s="1"/>
  <c r="G24" i="21" s="1"/>
  <c r="FB67" i="4"/>
  <c r="DV55" i="4"/>
  <c r="DV36" i="4"/>
  <c r="DV16" i="13" s="1"/>
  <c r="DV11" i="4"/>
  <c r="F14" i="16" s="1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1" i="4"/>
  <c r="G14" i="16" s="1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0" i="4"/>
  <c r="G13" i="16" s="1"/>
  <c r="FB36" i="4"/>
  <c r="FB44" i="4" s="1"/>
  <c r="IX27" i="4"/>
  <c r="IX29" i="4"/>
  <c r="IX26" i="4"/>
  <c r="IX22" i="4"/>
  <c r="IX21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4" i="4"/>
  <c r="DV27" i="4"/>
  <c r="DV29" i="4"/>
  <c r="DV26" i="4"/>
  <c r="DV22" i="4"/>
  <c r="DV21" i="4"/>
  <c r="CQ27" i="4"/>
  <c r="CQ29" i="4"/>
  <c r="CQ26" i="4"/>
  <c r="CQ22" i="4"/>
  <c r="CQ21" i="4"/>
  <c r="BK27" i="4"/>
  <c r="BK29" i="4"/>
  <c r="BK26" i="4"/>
  <c r="BK22" i="4"/>
  <c r="BK21" i="4"/>
  <c r="AH29" i="4"/>
  <c r="AH27" i="4"/>
  <c r="AH26" i="4"/>
  <c r="AH22" i="4"/>
  <c r="AH21" i="4"/>
  <c r="AH13" i="4"/>
  <c r="CQ13" i="4"/>
  <c r="DV13" i="4"/>
  <c r="DV8" i="4"/>
  <c r="F11" i="16" s="1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28" i="4"/>
  <c r="C23" i="4" s="1"/>
  <c r="D28" i="4"/>
  <c r="D23" i="4" s="1"/>
  <c r="E28" i="4"/>
  <c r="E23" i="4" s="1"/>
  <c r="F28" i="4"/>
  <c r="F23" i="4" s="1"/>
  <c r="G28" i="4"/>
  <c r="G23" i="4" s="1"/>
  <c r="H28" i="4"/>
  <c r="H23" i="4" s="1"/>
  <c r="I28" i="4"/>
  <c r="I23" i="4" s="1"/>
  <c r="J28" i="4"/>
  <c r="J23" i="4" s="1"/>
  <c r="K28" i="4"/>
  <c r="K23" i="4" s="1"/>
  <c r="L28" i="4"/>
  <c r="L23" i="4" s="1"/>
  <c r="M28" i="4"/>
  <c r="M23" i="4" s="1"/>
  <c r="N28" i="4"/>
  <c r="N23" i="4" s="1"/>
  <c r="O28" i="4"/>
  <c r="O23" i="4" s="1"/>
  <c r="P28" i="4"/>
  <c r="P23" i="4" s="1"/>
  <c r="Q28" i="4"/>
  <c r="Q23" i="4" s="1"/>
  <c r="R28" i="4"/>
  <c r="R23" i="4" s="1"/>
  <c r="S28" i="4"/>
  <c r="S23" i="4" s="1"/>
  <c r="T28" i="4"/>
  <c r="T23" i="4" s="1"/>
  <c r="U28" i="4"/>
  <c r="U23" i="4" s="1"/>
  <c r="V28" i="4"/>
  <c r="V23" i="4" s="1"/>
  <c r="W28" i="4"/>
  <c r="W23" i="4" s="1"/>
  <c r="X28" i="4"/>
  <c r="X23" i="4" s="1"/>
  <c r="Y28" i="4"/>
  <c r="Y23" i="4" s="1"/>
  <c r="Z28" i="4"/>
  <c r="Z23" i="4" s="1"/>
  <c r="AA28" i="4"/>
  <c r="AA23" i="4" s="1"/>
  <c r="AB28" i="4"/>
  <c r="AB23" i="4" s="1"/>
  <c r="AC28" i="4"/>
  <c r="AC23" i="4" s="1"/>
  <c r="AD28" i="4"/>
  <c r="AD23" i="4" s="1"/>
  <c r="AE28" i="4"/>
  <c r="AE23" i="4" s="1"/>
  <c r="AF28" i="4"/>
  <c r="AF23" i="4" s="1"/>
  <c r="AG30" i="4"/>
  <c r="AG28" i="4"/>
  <c r="AG23" i="4" s="1"/>
  <c r="AI30" i="4"/>
  <c r="AO30" i="4"/>
  <c r="AP30" i="4"/>
  <c r="AW30" i="4"/>
  <c r="BD30" i="4"/>
  <c r="AI28" i="4"/>
  <c r="AI23" i="4" s="1"/>
  <c r="AJ28" i="4"/>
  <c r="AJ23" i="4" s="1"/>
  <c r="AK28" i="4"/>
  <c r="AK23" i="4" s="1"/>
  <c r="AL28" i="4"/>
  <c r="AL23" i="4" s="1"/>
  <c r="AM28" i="4"/>
  <c r="AM23" i="4" s="1"/>
  <c r="AN28" i="4"/>
  <c r="AN23" i="4" s="1"/>
  <c r="AO28" i="4"/>
  <c r="AO23" i="4" s="1"/>
  <c r="AP28" i="4"/>
  <c r="AP23" i="4" s="1"/>
  <c r="AQ28" i="4"/>
  <c r="AQ23" i="4" s="1"/>
  <c r="AR28" i="4"/>
  <c r="AR23" i="4" s="1"/>
  <c r="AS28" i="4"/>
  <c r="AS23" i="4" s="1"/>
  <c r="AT28" i="4"/>
  <c r="AT23" i="4" s="1"/>
  <c r="AU28" i="4"/>
  <c r="AU23" i="4" s="1"/>
  <c r="AV28" i="4"/>
  <c r="AV23" i="4" s="1"/>
  <c r="AW28" i="4"/>
  <c r="AW23" i="4" s="1"/>
  <c r="AX28" i="4"/>
  <c r="AX23" i="4" s="1"/>
  <c r="AY28" i="4"/>
  <c r="AY23" i="4" s="1"/>
  <c r="AZ28" i="4"/>
  <c r="AZ23" i="4" s="1"/>
  <c r="BA28" i="4"/>
  <c r="BA23" i="4" s="1"/>
  <c r="BB28" i="4"/>
  <c r="BB23" i="4" s="1"/>
  <c r="BC28" i="4"/>
  <c r="BC23" i="4" s="1"/>
  <c r="BD28" i="4"/>
  <c r="BD23" i="4" s="1"/>
  <c r="BE28" i="4"/>
  <c r="BE23" i="4" s="1"/>
  <c r="BF28" i="4"/>
  <c r="BG28" i="4"/>
  <c r="BG23" i="4" s="1"/>
  <c r="BH28" i="4"/>
  <c r="BH23" i="4" s="1"/>
  <c r="BI28" i="4"/>
  <c r="BI23" i="4" s="1"/>
  <c r="BJ28" i="4"/>
  <c r="BJ23" i="4" s="1"/>
  <c r="BL30" i="4"/>
  <c r="BS30" i="4"/>
  <c r="BT30" i="4"/>
  <c r="BZ30" i="4"/>
  <c r="CG30" i="4"/>
  <c r="CN30" i="4"/>
  <c r="BL28" i="4"/>
  <c r="BL23" i="4" s="1"/>
  <c r="BM28" i="4"/>
  <c r="BM23" i="4" s="1"/>
  <c r="BN28" i="4"/>
  <c r="BN23" i="4" s="1"/>
  <c r="BO28" i="4"/>
  <c r="BO23" i="4" s="1"/>
  <c r="BP28" i="4"/>
  <c r="BP23" i="4" s="1"/>
  <c r="BQ28" i="4"/>
  <c r="BQ23" i="4" s="1"/>
  <c r="BR28" i="4"/>
  <c r="BR23" i="4" s="1"/>
  <c r="BS28" i="4"/>
  <c r="BS23" i="4" s="1"/>
  <c r="BT28" i="4"/>
  <c r="BT23" i="4" s="1"/>
  <c r="BU28" i="4"/>
  <c r="BU23" i="4" s="1"/>
  <c r="BV28" i="4"/>
  <c r="BV23" i="4" s="1"/>
  <c r="BW28" i="4"/>
  <c r="BW23" i="4" s="1"/>
  <c r="BX28" i="4"/>
  <c r="BX23" i="4" s="1"/>
  <c r="BY28" i="4"/>
  <c r="BY23" i="4" s="1"/>
  <c r="BZ28" i="4"/>
  <c r="BZ23" i="4" s="1"/>
  <c r="CA28" i="4"/>
  <c r="CA23" i="4" s="1"/>
  <c r="CB28" i="4"/>
  <c r="CB23" i="4" s="1"/>
  <c r="CC28" i="4"/>
  <c r="CC23" i="4" s="1"/>
  <c r="CD28" i="4"/>
  <c r="CD23" i="4" s="1"/>
  <c r="CE28" i="4"/>
  <c r="CE23" i="4" s="1"/>
  <c r="CF28" i="4"/>
  <c r="CF23" i="4" s="1"/>
  <c r="CG28" i="4"/>
  <c r="CG23" i="4" s="1"/>
  <c r="CH28" i="4"/>
  <c r="CH23" i="4" s="1"/>
  <c r="CI28" i="4"/>
  <c r="CI23" i="4" s="1"/>
  <c r="CJ28" i="4"/>
  <c r="CJ23" i="4" s="1"/>
  <c r="CK28" i="4"/>
  <c r="CK23" i="4" s="1"/>
  <c r="CL28" i="4"/>
  <c r="CL23" i="4" s="1"/>
  <c r="CM28" i="4"/>
  <c r="CM23" i="4" s="1"/>
  <c r="CN28" i="4"/>
  <c r="CN23" i="4" s="1"/>
  <c r="CO28" i="4"/>
  <c r="CO23" i="4" s="1"/>
  <c r="CP28" i="4"/>
  <c r="CP23" i="4" s="1"/>
  <c r="CV30" i="4"/>
  <c r="DC30" i="4"/>
  <c r="DD30" i="4"/>
  <c r="DE30" i="4"/>
  <c r="DF30" i="4"/>
  <c r="DG30" i="4"/>
  <c r="DH30" i="4"/>
  <c r="DI30" i="4"/>
  <c r="DJ30" i="4"/>
  <c r="DQ30" i="4"/>
  <c r="CR28" i="4"/>
  <c r="CR23" i="4" s="1"/>
  <c r="CS28" i="4"/>
  <c r="CS23" i="4" s="1"/>
  <c r="CT28" i="4"/>
  <c r="CT23" i="4" s="1"/>
  <c r="CU28" i="4"/>
  <c r="CU23" i="4" s="1"/>
  <c r="CV28" i="4"/>
  <c r="CV23" i="4" s="1"/>
  <c r="CW28" i="4"/>
  <c r="CW23" i="4" s="1"/>
  <c r="CX28" i="4"/>
  <c r="CX23" i="4" s="1"/>
  <c r="CY28" i="4"/>
  <c r="CY23" i="4" s="1"/>
  <c r="CZ28" i="4"/>
  <c r="CZ23" i="4" s="1"/>
  <c r="DA28" i="4"/>
  <c r="DA23" i="4" s="1"/>
  <c r="DB28" i="4"/>
  <c r="DB23" i="4" s="1"/>
  <c r="DC28" i="4"/>
  <c r="DC23" i="4" s="1"/>
  <c r="DD28" i="4"/>
  <c r="DD23" i="4" s="1"/>
  <c r="DE28" i="4"/>
  <c r="DE23" i="4" s="1"/>
  <c r="DF28" i="4"/>
  <c r="DF23" i="4" s="1"/>
  <c r="DG28" i="4"/>
  <c r="DG23" i="4" s="1"/>
  <c r="DH28" i="4"/>
  <c r="DH23" i="4" s="1"/>
  <c r="DI28" i="4"/>
  <c r="DI23" i="4" s="1"/>
  <c r="DJ28" i="4"/>
  <c r="DJ23" i="4" s="1"/>
  <c r="DK28" i="4"/>
  <c r="DK23" i="4" s="1"/>
  <c r="DL28" i="4"/>
  <c r="DL23" i="4" s="1"/>
  <c r="DM28" i="4"/>
  <c r="DM23" i="4" s="1"/>
  <c r="DN28" i="4"/>
  <c r="DN23" i="4" s="1"/>
  <c r="DO28" i="4"/>
  <c r="DO23" i="4" s="1"/>
  <c r="DP28" i="4"/>
  <c r="DP23" i="4" s="1"/>
  <c r="DQ28" i="4"/>
  <c r="DQ23" i="4" s="1"/>
  <c r="DR28" i="4"/>
  <c r="DR23" i="4" s="1"/>
  <c r="DS28" i="4"/>
  <c r="DS23" i="4" s="1"/>
  <c r="DT28" i="4"/>
  <c r="DT23" i="4" s="1"/>
  <c r="DU28" i="4"/>
  <c r="DU23" i="4" s="1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BL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AI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8" i="4"/>
  <c r="CQ8" i="4"/>
  <c r="FC56" i="4"/>
  <c r="FG56" i="4"/>
  <c r="FI30" i="4"/>
  <c r="FI56" i="4" s="1"/>
  <c r="FJ30" i="4"/>
  <c r="FJ56" i="4" s="1"/>
  <c r="FL56" i="4"/>
  <c r="FP30" i="4"/>
  <c r="FP56" i="4" s="1"/>
  <c r="FS56" i="4"/>
  <c r="FT30" i="4"/>
  <c r="FT56" i="4" s="1"/>
  <c r="FW30" i="4"/>
  <c r="FW56" i="4" s="1"/>
  <c r="FC28" i="4"/>
  <c r="FC23" i="4" s="1"/>
  <c r="FD28" i="4"/>
  <c r="FD23" i="4" s="1"/>
  <c r="FE28" i="4"/>
  <c r="FE23" i="4" s="1"/>
  <c r="FF28" i="4"/>
  <c r="FF23" i="4" s="1"/>
  <c r="FG28" i="4"/>
  <c r="FG23" i="4" s="1"/>
  <c r="FH28" i="4"/>
  <c r="FH23" i="4" s="1"/>
  <c r="FI28" i="4"/>
  <c r="FI23" i="4" s="1"/>
  <c r="FJ28" i="4"/>
  <c r="FJ23" i="4" s="1"/>
  <c r="FK28" i="4"/>
  <c r="FK23" i="4" s="1"/>
  <c r="FL28" i="4"/>
  <c r="FL23" i="4" s="1"/>
  <c r="FM28" i="4"/>
  <c r="FM23" i="4" s="1"/>
  <c r="FN28" i="4"/>
  <c r="FN23" i="4" s="1"/>
  <c r="FO28" i="4"/>
  <c r="FO23" i="4" s="1"/>
  <c r="FP28" i="4"/>
  <c r="FP23" i="4" s="1"/>
  <c r="FQ28" i="4"/>
  <c r="FQ23" i="4" s="1"/>
  <c r="FR28" i="4"/>
  <c r="FR23" i="4" s="1"/>
  <c r="FS28" i="4"/>
  <c r="FS23" i="4" s="1"/>
  <c r="FT28" i="4"/>
  <c r="FT23" i="4" s="1"/>
  <c r="FU28" i="4"/>
  <c r="FU23" i="4" s="1"/>
  <c r="FV28" i="4"/>
  <c r="FV23" i="4" s="1"/>
  <c r="FW28" i="4"/>
  <c r="FW23" i="4"/>
  <c r="FX28" i="4"/>
  <c r="FX23" i="4" s="1"/>
  <c r="FW7" i="4"/>
  <c r="FX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T7" i="4"/>
  <c r="FU7" i="4"/>
  <c r="FV7" i="4"/>
  <c r="FB55" i="4"/>
  <c r="FB27" i="4"/>
  <c r="E29" i="7"/>
  <c r="E28" i="7"/>
  <c r="E27" i="7"/>
  <c r="E26" i="7"/>
  <c r="E25" i="7"/>
  <c r="E24" i="7"/>
  <c r="F20" i="7"/>
  <c r="D20" i="7"/>
  <c r="D21" i="7" s="1"/>
  <c r="C20" i="7"/>
  <c r="C21" i="7" s="1"/>
  <c r="B20" i="7"/>
  <c r="D11" i="7"/>
  <c r="D14" i="7" s="1"/>
  <c r="D17" i="7" s="1"/>
  <c r="C11" i="7"/>
  <c r="D8" i="7"/>
  <c r="C8" i="7"/>
  <c r="E7" i="7"/>
  <c r="F4" i="7"/>
  <c r="F8" i="7"/>
  <c r="F11" i="7"/>
  <c r="F14" i="7"/>
  <c r="F17" i="7" s="1"/>
  <c r="F21" i="7"/>
  <c r="C12" i="7"/>
  <c r="C15" i="7" s="1"/>
  <c r="C14" i="7"/>
  <c r="C17" i="7" s="1"/>
  <c r="FA30" i="4"/>
  <c r="ET30" i="4"/>
  <c r="EM30" i="4"/>
  <c r="EK30" i="4"/>
  <c r="EJ30" i="4"/>
  <c r="EI30" i="4"/>
  <c r="EF30" i="4"/>
  <c r="DY30" i="4"/>
  <c r="FB29" i="4"/>
  <c r="FA28" i="4"/>
  <c r="FA23" i="4" s="1"/>
  <c r="EZ28" i="4"/>
  <c r="EZ23" i="4" s="1"/>
  <c r="EY28" i="4"/>
  <c r="EY23" i="4" s="1"/>
  <c r="EX28" i="4"/>
  <c r="EX23" i="4" s="1"/>
  <c r="EW28" i="4"/>
  <c r="EW23" i="4" s="1"/>
  <c r="EV28" i="4"/>
  <c r="EV23" i="4" s="1"/>
  <c r="EU28" i="4"/>
  <c r="EU23" i="4" s="1"/>
  <c r="ET28" i="4"/>
  <c r="ET23" i="4" s="1"/>
  <c r="ES28" i="4"/>
  <c r="ES23" i="4" s="1"/>
  <c r="ER28" i="4"/>
  <c r="ER23" i="4" s="1"/>
  <c r="EQ28" i="4"/>
  <c r="EQ23" i="4" s="1"/>
  <c r="EP28" i="4"/>
  <c r="EP23" i="4" s="1"/>
  <c r="EO28" i="4"/>
  <c r="EO23" i="4" s="1"/>
  <c r="EN28" i="4"/>
  <c r="EN23" i="4" s="1"/>
  <c r="EM28" i="4"/>
  <c r="EM23" i="4" s="1"/>
  <c r="EL28" i="4"/>
  <c r="EL23" i="4" s="1"/>
  <c r="EK28" i="4"/>
  <c r="EK23" i="4" s="1"/>
  <c r="EJ28" i="4"/>
  <c r="EJ23" i="4" s="1"/>
  <c r="EI28" i="4"/>
  <c r="EI23" i="4" s="1"/>
  <c r="EH28" i="4"/>
  <c r="EH23" i="4" s="1"/>
  <c r="EG28" i="4"/>
  <c r="EG23" i="4" s="1"/>
  <c r="EF28" i="4"/>
  <c r="EF23" i="4" s="1"/>
  <c r="EE28" i="4"/>
  <c r="EE23" i="4" s="1"/>
  <c r="ED28" i="4"/>
  <c r="ED23" i="4" s="1"/>
  <c r="EC28" i="4"/>
  <c r="EC23" i="4" s="1"/>
  <c r="EB28" i="4"/>
  <c r="EB23" i="4" s="1"/>
  <c r="EA28" i="4"/>
  <c r="EA23" i="4" s="1"/>
  <c r="DZ28" i="4"/>
  <c r="DZ23" i="4" s="1"/>
  <c r="DY28" i="4"/>
  <c r="DY23" i="4" s="1"/>
  <c r="DX28" i="4"/>
  <c r="DX23" i="4" s="1"/>
  <c r="DW28" i="4"/>
  <c r="DW23" i="4" s="1"/>
  <c r="FB26" i="4"/>
  <c r="FB30" i="4" s="1"/>
  <c r="FB56" i="4" s="1"/>
  <c r="FB22" i="4"/>
  <c r="FB21" i="4"/>
  <c r="FB13" i="4"/>
  <c r="FB8" i="4"/>
  <c r="G11" i="16" s="1"/>
  <c r="FA7" i="4"/>
  <c r="EZ7" i="4"/>
  <c r="EY7" i="4"/>
  <c r="EX7" i="4"/>
  <c r="EW7" i="4"/>
  <c r="EV7" i="4"/>
  <c r="EU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E11" i="7"/>
  <c r="E14" i="7"/>
  <c r="E17" i="7" s="1"/>
  <c r="E4" i="7"/>
  <c r="E8" i="7" s="1"/>
  <c r="E15" i="7" s="1"/>
  <c r="K31" i="17"/>
  <c r="J31" i="17"/>
  <c r="M31" i="17"/>
  <c r="N31" i="17"/>
  <c r="Q18" i="17"/>
  <c r="L31" i="17"/>
  <c r="Q7" i="17"/>
  <c r="Q31" i="17"/>
  <c r="Q28" i="17"/>
  <c r="Q25" i="17"/>
  <c r="FN49" i="11"/>
  <c r="FZ42" i="11"/>
  <c r="FZ37" i="13" s="1"/>
  <c r="FZ35" i="11"/>
  <c r="FZ48" i="11" s="1"/>
  <c r="FR35" i="11"/>
  <c r="FV28" i="13"/>
  <c r="FT35" i="9"/>
  <c r="FT49" i="9" s="1"/>
  <c r="AH50" i="9"/>
  <c r="GF42" i="10"/>
  <c r="GF51" i="10" s="1"/>
  <c r="AH7" i="10"/>
  <c r="DV28" i="10"/>
  <c r="DV54" i="10" s="1"/>
  <c r="B4" i="7"/>
  <c r="B21" i="7" s="1"/>
  <c r="BK7" i="4"/>
  <c r="D10" i="16" s="1"/>
  <c r="D17" i="21" s="1"/>
  <c r="GB56" i="4"/>
  <c r="DV35" i="10"/>
  <c r="DV48" i="10" s="1"/>
  <c r="GC42" i="8"/>
  <c r="GC51" i="8" s="1"/>
  <c r="FD42" i="11"/>
  <c r="FY35" i="11"/>
  <c r="FY29" i="13" s="1"/>
  <c r="FX35" i="11"/>
  <c r="FX48" i="11" s="1"/>
  <c r="FL28" i="13"/>
  <c r="FI49" i="11"/>
  <c r="FI35" i="11"/>
  <c r="FI48" i="11" s="1"/>
  <c r="Y42" i="17"/>
  <c r="F12" i="7"/>
  <c r="F15" i="7" s="1"/>
  <c r="FB35" i="9"/>
  <c r="FB49" i="9" s="1"/>
  <c r="G3" i="20" s="1"/>
  <c r="FH3" i="13"/>
  <c r="FB42" i="8"/>
  <c r="FB51" i="8" s="1"/>
  <c r="DJ26" i="11"/>
  <c r="FU51" i="11"/>
  <c r="FW35" i="9"/>
  <c r="FW4" i="13" s="1"/>
  <c r="FO43" i="9"/>
  <c r="FO52" i="9" s="1"/>
  <c r="D12" i="7"/>
  <c r="D15" i="7" s="1"/>
  <c r="FJ49" i="9"/>
  <c r="FC49" i="11"/>
  <c r="FC28" i="13"/>
  <c r="FC35" i="11"/>
  <c r="FC48" i="11" s="1"/>
  <c r="FC42" i="11"/>
  <c r="FC51" i="11" s="1"/>
  <c r="FG49" i="11"/>
  <c r="FG35" i="11"/>
  <c r="FG29" i="13" s="1"/>
  <c r="FG42" i="11"/>
  <c r="FG37" i="13" s="1"/>
  <c r="FK42" i="11"/>
  <c r="FK51" i="11" s="1"/>
  <c r="FO35" i="11"/>
  <c r="FO48" i="11" s="1"/>
  <c r="FO42" i="11"/>
  <c r="FO51" i="11" s="1"/>
  <c r="FO49" i="11"/>
  <c r="FS49" i="11"/>
  <c r="FS28" i="13"/>
  <c r="FS35" i="11"/>
  <c r="FS29" i="13" s="1"/>
  <c r="GA28" i="13"/>
  <c r="FI35" i="9"/>
  <c r="FI4" i="13" s="1"/>
  <c r="L42" i="17"/>
  <c r="FI43" i="9"/>
  <c r="FI13" i="13" s="1"/>
  <c r="FD49" i="11"/>
  <c r="FY49" i="11"/>
  <c r="FY50" i="9"/>
  <c r="GD3" i="13"/>
  <c r="I42" i="17"/>
  <c r="GG59" i="4"/>
  <c r="F6" i="16"/>
  <c r="GC43" i="9"/>
  <c r="GC13" i="13" s="1"/>
  <c r="GD35" i="9"/>
  <c r="GD4" i="13" s="1"/>
  <c r="EU44" i="13"/>
  <c r="AQ44" i="13"/>
  <c r="FP21" i="8"/>
  <c r="FN49" i="8"/>
  <c r="FX35" i="8"/>
  <c r="FX48" i="8" s="1"/>
  <c r="FN49" i="10"/>
  <c r="FV35" i="10"/>
  <c r="FV48" i="10" s="1"/>
  <c r="FF35" i="10"/>
  <c r="FR49" i="10"/>
  <c r="GE35" i="10"/>
  <c r="FO49" i="10"/>
  <c r="FI49" i="10"/>
  <c r="AH12" i="10"/>
  <c r="GD26" i="11"/>
  <c r="FG42" i="10"/>
  <c r="FG51" i="10" s="1"/>
  <c r="FC35" i="10"/>
  <c r="FC48" i="10" s="1"/>
  <c r="GC35" i="10"/>
  <c r="GC48" i="10" s="1"/>
  <c r="FM42" i="10"/>
  <c r="FM51" i="10" s="1"/>
  <c r="GC42" i="11"/>
  <c r="GC37" i="13" s="1"/>
  <c r="FI42" i="11"/>
  <c r="FI50" i="11" s="1"/>
  <c r="FU35" i="11"/>
  <c r="FU29" i="13" s="1"/>
  <c r="GC28" i="13"/>
  <c r="FU28" i="13"/>
  <c r="FZ29" i="13"/>
  <c r="GF35" i="11"/>
  <c r="GF29" i="13" s="1"/>
  <c r="FX49" i="11"/>
  <c r="FL49" i="11"/>
  <c r="GC49" i="11"/>
  <c r="FU49" i="11"/>
  <c r="FY42" i="11"/>
  <c r="FY51" i="11" s="1"/>
  <c r="FZ49" i="11"/>
  <c r="FR42" i="11"/>
  <c r="FR37" i="13" s="1"/>
  <c r="FS51" i="11"/>
  <c r="FX42" i="11"/>
  <c r="FX51" i="11" s="1"/>
  <c r="FD35" i="11"/>
  <c r="FD29" i="13" s="1"/>
  <c r="AH14" i="4"/>
  <c r="EN46" i="11"/>
  <c r="ER14" i="11"/>
  <c r="GG65" i="11"/>
  <c r="DV37" i="4"/>
  <c r="DV17" i="13" s="1"/>
  <c r="D12" i="16"/>
  <c r="BK48" i="4"/>
  <c r="CQ48" i="4"/>
  <c r="AH48" i="4"/>
  <c r="FY48" i="11"/>
  <c r="FC37" i="13"/>
  <c r="FG51" i="11"/>
  <c r="FO37" i="13"/>
  <c r="FK37" i="13"/>
  <c r="J7" i="21"/>
  <c r="FF48" i="10"/>
  <c r="FY37" i="13"/>
  <c r="FY50" i="11"/>
  <c r="FD48" i="11"/>
  <c r="J20" i="21"/>
  <c r="J37" i="21"/>
  <c r="FH35" i="10" l="1"/>
  <c r="FH48" i="10" s="1"/>
  <c r="FD49" i="10"/>
  <c r="FT35" i="10"/>
  <c r="FT48" i="10" s="1"/>
  <c r="DZ14" i="11"/>
  <c r="EP46" i="11"/>
  <c r="FL49" i="10"/>
  <c r="FH42" i="10"/>
  <c r="FH51" i="10" s="1"/>
  <c r="FL42" i="10"/>
  <c r="FL51" i="10" s="1"/>
  <c r="GB35" i="10"/>
  <c r="GB48" i="10" s="1"/>
  <c r="DX7" i="11"/>
  <c r="HM7" i="8"/>
  <c r="FU46" i="11"/>
  <c r="GE35" i="8"/>
  <c r="EM26" i="11"/>
  <c r="AH77" i="11"/>
  <c r="AH78" i="11" s="1"/>
  <c r="C18" i="20" s="1"/>
  <c r="C45" i="21" s="1"/>
  <c r="C46" i="21" s="1"/>
  <c r="FT42" i="8"/>
  <c r="FT51" i="8" s="1"/>
  <c r="FC7" i="11"/>
  <c r="CZ46" i="11"/>
  <c r="FP42" i="8"/>
  <c r="FP51" i="8" s="1"/>
  <c r="FH49" i="8"/>
  <c r="GC7" i="11"/>
  <c r="AC12" i="11"/>
  <c r="M12" i="11"/>
  <c r="I12" i="11"/>
  <c r="BU12" i="11"/>
  <c r="GA49" i="8"/>
  <c r="FI35" i="8"/>
  <c r="FI48" i="8" s="1"/>
  <c r="CO7" i="11"/>
  <c r="AZ26" i="11"/>
  <c r="IS7" i="8"/>
  <c r="FX26" i="11"/>
  <c r="FX21" i="11" s="1"/>
  <c r="BU14" i="11"/>
  <c r="GG16" i="8"/>
  <c r="BD26" i="11"/>
  <c r="BD21" i="11" s="1"/>
  <c r="DN26" i="11"/>
  <c r="DN21" i="11" s="1"/>
  <c r="CX26" i="11"/>
  <c r="CX21" i="11" s="1"/>
  <c r="C28" i="11"/>
  <c r="DS28" i="11"/>
  <c r="CY28" i="11"/>
  <c r="CU28" i="11"/>
  <c r="GD28" i="11"/>
  <c r="GD54" i="11" s="1"/>
  <c r="FN28" i="11"/>
  <c r="FN54" i="11" s="1"/>
  <c r="FF28" i="11"/>
  <c r="FF54" i="11" s="1"/>
  <c r="FR7" i="11"/>
  <c r="FN7" i="11"/>
  <c r="GU51" i="4"/>
  <c r="IX67" i="4"/>
  <c r="CQ12" i="4"/>
  <c r="AH30" i="4"/>
  <c r="AH56" i="4" s="1"/>
  <c r="IX5" i="4"/>
  <c r="FH56" i="4"/>
  <c r="GI37" i="4"/>
  <c r="G12" i="16"/>
  <c r="FB14" i="4"/>
  <c r="FO56" i="4"/>
  <c r="IX68" i="4"/>
  <c r="GS51" i="4"/>
  <c r="DV59" i="4"/>
  <c r="AH7" i="4"/>
  <c r="C10" i="16" s="1"/>
  <c r="C17" i="21" s="1"/>
  <c r="CQ59" i="4"/>
  <c r="GF56" i="4"/>
  <c r="FZ56" i="4"/>
  <c r="FR44" i="13"/>
  <c r="EX44" i="13"/>
  <c r="ET44" i="13"/>
  <c r="EP44" i="13"/>
  <c r="EL44" i="13"/>
  <c r="EH44" i="13"/>
  <c r="ED44" i="13"/>
  <c r="DZ44" i="13"/>
  <c r="DR44" i="13"/>
  <c r="DJ44" i="13"/>
  <c r="DB44" i="13"/>
  <c r="CT44" i="13"/>
  <c r="CL44" i="13"/>
  <c r="CD44" i="13"/>
  <c r="BV44" i="13"/>
  <c r="BN44" i="13"/>
  <c r="AX44" i="13"/>
  <c r="E12" i="16"/>
  <c r="CQ14" i="4"/>
  <c r="BK59" i="4"/>
  <c r="GN44" i="4"/>
  <c r="GN52" i="4" s="1"/>
  <c r="HH37" i="4"/>
  <c r="HH50" i="4" s="1"/>
  <c r="GJ37" i="4"/>
  <c r="HM44" i="4"/>
  <c r="GH25" i="13" s="1"/>
  <c r="IS7" i="4"/>
  <c r="CQ37" i="4"/>
  <c r="CQ17" i="13" s="1"/>
  <c r="IX4" i="4"/>
  <c r="FB48" i="4"/>
  <c r="DV48" i="4"/>
  <c r="DV12" i="4"/>
  <c r="GG51" i="4"/>
  <c r="F25" i="21"/>
  <c r="J25" i="21" s="1"/>
  <c r="F12" i="16"/>
  <c r="FB59" i="4"/>
  <c r="G25" i="21"/>
  <c r="C25" i="21"/>
  <c r="FQ44" i="13"/>
  <c r="FA44" i="13"/>
  <c r="BU44" i="13"/>
  <c r="AS44" i="13"/>
  <c r="GG48" i="4"/>
  <c r="GG14" i="4"/>
  <c r="BK14" i="4"/>
  <c r="D29" i="21"/>
  <c r="HM59" i="4"/>
  <c r="GR44" i="4"/>
  <c r="GR53" i="4" s="1"/>
  <c r="HH51" i="4"/>
  <c r="IS59" i="4"/>
  <c r="FK3" i="13"/>
  <c r="FO50" i="9"/>
  <c r="GA35" i="9"/>
  <c r="GA4" i="13" s="1"/>
  <c r="GH3" i="13"/>
  <c r="GA50" i="9"/>
  <c r="FK50" i="9"/>
  <c r="FS35" i="9"/>
  <c r="FS49" i="9" s="1"/>
  <c r="GA43" i="9"/>
  <c r="GA52" i="9" s="1"/>
  <c r="HM35" i="9"/>
  <c r="GE50" i="9"/>
  <c r="FB47" i="9"/>
  <c r="BK43" i="9"/>
  <c r="BK13" i="13" s="1"/>
  <c r="FO3" i="13"/>
  <c r="FW50" i="9"/>
  <c r="FE43" i="9"/>
  <c r="FE52" i="9" s="1"/>
  <c r="DV43" i="9"/>
  <c r="DV13" i="13" s="1"/>
  <c r="FU35" i="9"/>
  <c r="FU4" i="13" s="1"/>
  <c r="DV35" i="9"/>
  <c r="DV4" i="13" s="1"/>
  <c r="HM43" i="9"/>
  <c r="GH13" i="13" s="1"/>
  <c r="FM43" i="9"/>
  <c r="FM52" i="9" s="1"/>
  <c r="GG47" i="9"/>
  <c r="FG13" i="13"/>
  <c r="AH12" i="9"/>
  <c r="FY43" i="9"/>
  <c r="FY52" i="9" s="1"/>
  <c r="FQ3" i="13"/>
  <c r="FD50" i="9"/>
  <c r="FM35" i="9"/>
  <c r="FM4" i="13" s="1"/>
  <c r="FY35" i="9"/>
  <c r="FY4" i="13" s="1"/>
  <c r="FT50" i="9"/>
  <c r="IX10" i="9"/>
  <c r="J7" i="16" s="1"/>
  <c r="I6" i="16"/>
  <c r="GG3" i="13"/>
  <c r="GC35" i="9"/>
  <c r="GC4" i="13" s="1"/>
  <c r="FU43" i="9"/>
  <c r="FU13" i="13" s="1"/>
  <c r="FQ35" i="9"/>
  <c r="FQ4" i="13" s="1"/>
  <c r="FI50" i="9"/>
  <c r="AH43" i="9"/>
  <c r="AH13" i="13" s="1"/>
  <c r="FM3" i="13"/>
  <c r="H6" i="16"/>
  <c r="FL50" i="9"/>
  <c r="GG43" i="9"/>
  <c r="GG13" i="13" s="1"/>
  <c r="FQ43" i="9"/>
  <c r="FQ13" i="13" s="1"/>
  <c r="FB50" i="9"/>
  <c r="FH35" i="9"/>
  <c r="FH4" i="13" s="1"/>
  <c r="AH35" i="9"/>
  <c r="AH4" i="13" s="1"/>
  <c r="FB43" i="9"/>
  <c r="FB13" i="13" s="1"/>
  <c r="GB35" i="9"/>
  <c r="GB4" i="13" s="1"/>
  <c r="DV28" i="9"/>
  <c r="DV55" i="9" s="1"/>
  <c r="FX35" i="9"/>
  <c r="FX4" i="13" s="1"/>
  <c r="HM47" i="9"/>
  <c r="HM12" i="9"/>
  <c r="CQ50" i="9"/>
  <c r="IX4" i="9"/>
  <c r="C5" i="16"/>
  <c r="IX8" i="9"/>
  <c r="DV7" i="9"/>
  <c r="F4" i="16" s="1"/>
  <c r="F4" i="21" s="1"/>
  <c r="DV14" i="9"/>
  <c r="CQ58" i="9"/>
  <c r="CQ15" i="9"/>
  <c r="FR35" i="9"/>
  <c r="FR4" i="13" s="1"/>
  <c r="FF3" i="13"/>
  <c r="FF43" i="9"/>
  <c r="FF52" i="9" s="1"/>
  <c r="GD43" i="9"/>
  <c r="GD52" i="9" s="1"/>
  <c r="DV12" i="9"/>
  <c r="IX9" i="9"/>
  <c r="IX14" i="9" s="1"/>
  <c r="AH14" i="9"/>
  <c r="DV58" i="9"/>
  <c r="DV15" i="9"/>
  <c r="FR3" i="13"/>
  <c r="GF44" i="13"/>
  <c r="FP44" i="13"/>
  <c r="EZ44" i="13"/>
  <c r="EB44" i="13"/>
  <c r="DX44" i="13"/>
  <c r="CV44" i="13"/>
  <c r="BT44" i="13"/>
  <c r="BL44" i="13"/>
  <c r="BD44" i="13"/>
  <c r="AN44" i="13"/>
  <c r="IS58" i="9"/>
  <c r="IS15" i="9"/>
  <c r="BK58" i="9"/>
  <c r="BK15" i="9"/>
  <c r="CQ47" i="9"/>
  <c r="BK12" i="9"/>
  <c r="BK14" i="9"/>
  <c r="GG12" i="9"/>
  <c r="C8" i="16"/>
  <c r="IX11" i="9"/>
  <c r="AH58" i="9"/>
  <c r="IX13" i="9"/>
  <c r="IX15" i="9" s="1"/>
  <c r="AH15" i="9"/>
  <c r="FB58" i="9"/>
  <c r="FB15" i="9"/>
  <c r="IX28" i="9"/>
  <c r="GG28" i="9"/>
  <c r="GG55" i="9" s="1"/>
  <c r="EE44" i="13"/>
  <c r="DS44" i="13"/>
  <c r="DC44" i="13"/>
  <c r="HM7" i="9"/>
  <c r="I4" i="16" s="1"/>
  <c r="GG58" i="9"/>
  <c r="GG15" i="9"/>
  <c r="F12" i="21"/>
  <c r="HG35" i="8"/>
  <c r="FF42" i="8"/>
  <c r="FF51" i="8" s="1"/>
  <c r="HM28" i="8"/>
  <c r="HM54" i="8" s="1"/>
  <c r="GD49" i="8"/>
  <c r="GG35" i="8"/>
  <c r="FF49" i="8"/>
  <c r="FE49" i="8"/>
  <c r="AI28" i="11"/>
  <c r="DH26" i="11"/>
  <c r="DH21" i="11" s="1"/>
  <c r="DV42" i="8"/>
  <c r="DV51" i="8" s="1"/>
  <c r="FC35" i="8"/>
  <c r="FC48" i="8" s="1"/>
  <c r="GB35" i="8"/>
  <c r="GB48" i="8" s="1"/>
  <c r="GK42" i="8"/>
  <c r="IS28" i="8"/>
  <c r="IS54" i="8" s="1"/>
  <c r="AT26" i="11"/>
  <c r="FK49" i="8"/>
  <c r="DV49" i="8"/>
  <c r="FC42" i="8"/>
  <c r="FC50" i="8" s="1"/>
  <c r="EM44" i="13"/>
  <c r="DW44" i="13"/>
  <c r="DK44" i="13"/>
  <c r="CU44" i="13"/>
  <c r="BO44" i="13"/>
  <c r="FK44" i="13"/>
  <c r="CJ44" i="13"/>
  <c r="BG44" i="13"/>
  <c r="FO4" i="13"/>
  <c r="FO51" i="9"/>
  <c r="Q33" i="17"/>
  <c r="J42" i="17"/>
  <c r="Q42" i="17" s="1"/>
  <c r="HM16" i="10"/>
  <c r="HM57" i="10"/>
  <c r="HJ44" i="4"/>
  <c r="HJ53" i="4" s="1"/>
  <c r="HJ51" i="4"/>
  <c r="HB44" i="4"/>
  <c r="HB52" i="4" s="1"/>
  <c r="HB37" i="4"/>
  <c r="HB50" i="4" s="1"/>
  <c r="HB51" i="4"/>
  <c r="GX44" i="4"/>
  <c r="GX53" i="4" s="1"/>
  <c r="GX37" i="4"/>
  <c r="GX50" i="4" s="1"/>
  <c r="GT44" i="4"/>
  <c r="GT53" i="4" s="1"/>
  <c r="GT37" i="4"/>
  <c r="FO50" i="11"/>
  <c r="FS50" i="11"/>
  <c r="FX29" i="13"/>
  <c r="EO26" i="11"/>
  <c r="EO21" i="11" s="1"/>
  <c r="AH35" i="8"/>
  <c r="AH48" i="8" s="1"/>
  <c r="AH42" i="8"/>
  <c r="AH51" i="8" s="1"/>
  <c r="BK47" i="9"/>
  <c r="CQ35" i="8"/>
  <c r="CQ48" i="8" s="1"/>
  <c r="CF26" i="11"/>
  <c r="FF35" i="11"/>
  <c r="FG35" i="9"/>
  <c r="FG4" i="13" s="1"/>
  <c r="FG50" i="9"/>
  <c r="GI21" i="10"/>
  <c r="I12" i="16"/>
  <c r="HM7" i="4"/>
  <c r="I10" i="16" s="1"/>
  <c r="GH4" i="13"/>
  <c r="HM49" i="9"/>
  <c r="GP37" i="4"/>
  <c r="CR26" i="11"/>
  <c r="CR21" i="11" s="1"/>
  <c r="FF26" i="11"/>
  <c r="FF21" i="11" s="1"/>
  <c r="CI28" i="11"/>
  <c r="Q40" i="17"/>
  <c r="HF37" i="4"/>
  <c r="HF50" i="4" s="1"/>
  <c r="GR7" i="11"/>
  <c r="FJ35" i="11"/>
  <c r="FJ48" i="11" s="1"/>
  <c r="FZ26" i="11"/>
  <c r="FZ21" i="11" s="1"/>
  <c r="DL26" i="11"/>
  <c r="DL21" i="11" s="1"/>
  <c r="D6" i="16"/>
  <c r="E20" i="7"/>
  <c r="E21" i="7" s="1"/>
  <c r="FF49" i="11"/>
  <c r="FJ28" i="13"/>
  <c r="FF42" i="11"/>
  <c r="FF37" i="13" s="1"/>
  <c r="FP28" i="13"/>
  <c r="FP35" i="11"/>
  <c r="FP29" i="13" s="1"/>
  <c r="FI37" i="13"/>
  <c r="AH37" i="4"/>
  <c r="AH17" i="13" s="1"/>
  <c r="DZ12" i="11"/>
  <c r="FO14" i="11"/>
  <c r="CX46" i="11"/>
  <c r="FP49" i="11"/>
  <c r="FY42" i="10"/>
  <c r="FY50" i="10" s="1"/>
  <c r="AI26" i="11"/>
  <c r="AI21" i="11" s="1"/>
  <c r="M26" i="11"/>
  <c r="M21" i="11" s="1"/>
  <c r="FI26" i="11"/>
  <c r="FI21" i="11" s="1"/>
  <c r="AS21" i="8"/>
  <c r="FW3" i="13"/>
  <c r="FK43" i="9"/>
  <c r="FK52" i="9" s="1"/>
  <c r="BK44" i="4"/>
  <c r="BK25" i="13" s="1"/>
  <c r="FS50" i="9"/>
  <c r="FS43" i="9"/>
  <c r="FS13" i="13" s="1"/>
  <c r="EY26" i="11"/>
  <c r="EY21" i="11" s="1"/>
  <c r="CO21" i="8"/>
  <c r="BJ26" i="11"/>
  <c r="BJ21" i="11" s="1"/>
  <c r="FB7" i="9"/>
  <c r="G4" i="16" s="1"/>
  <c r="G4" i="21" s="1"/>
  <c r="G5" i="21" s="1"/>
  <c r="BK50" i="9"/>
  <c r="BU26" i="11"/>
  <c r="BU21" i="11" s="1"/>
  <c r="EC26" i="11"/>
  <c r="EC21" i="11" s="1"/>
  <c r="EW26" i="11"/>
  <c r="FA26" i="11"/>
  <c r="FA21" i="11" s="1"/>
  <c r="FW49" i="8"/>
  <c r="FW42" i="8"/>
  <c r="FW51" i="8" s="1"/>
  <c r="H12" i="21"/>
  <c r="CB12" i="11"/>
  <c r="DS7" i="11"/>
  <c r="DO7" i="11"/>
  <c r="DK7" i="11"/>
  <c r="DG7" i="11"/>
  <c r="DC7" i="11"/>
  <c r="CY7" i="11"/>
  <c r="CU7" i="11"/>
  <c r="GF7" i="11"/>
  <c r="GB7" i="11"/>
  <c r="FX7" i="11"/>
  <c r="FT7" i="11"/>
  <c r="FP7" i="11"/>
  <c r="FL7" i="11"/>
  <c r="FH7" i="11"/>
  <c r="FD7" i="11"/>
  <c r="DU44" i="13"/>
  <c r="U26" i="11"/>
  <c r="U21" i="11" s="1"/>
  <c r="Q26" i="11"/>
  <c r="Q21" i="11" s="1"/>
  <c r="GG28" i="10"/>
  <c r="GG54" i="10" s="1"/>
  <c r="GG12" i="8"/>
  <c r="FL35" i="11"/>
  <c r="FL48" i="11" s="1"/>
  <c r="G12" i="11"/>
  <c r="CC28" i="11"/>
  <c r="BS12" i="11"/>
  <c r="CR28" i="11"/>
  <c r="DT28" i="11"/>
  <c r="DL28" i="11"/>
  <c r="DH28" i="11"/>
  <c r="CZ28" i="11"/>
  <c r="CV28" i="11"/>
  <c r="DJ7" i="11"/>
  <c r="EZ12" i="11"/>
  <c r="FS28" i="11"/>
  <c r="FS54" i="11" s="1"/>
  <c r="FG28" i="11"/>
  <c r="FG54" i="11" s="1"/>
  <c r="GA7" i="11"/>
  <c r="FX44" i="13"/>
  <c r="FH44" i="13"/>
  <c r="ER44" i="13"/>
  <c r="EN44" i="13"/>
  <c r="EJ44" i="13"/>
  <c r="DL44" i="13"/>
  <c r="CN44" i="13"/>
  <c r="CF44" i="13"/>
  <c r="BX44" i="13"/>
  <c r="BP44" i="13"/>
  <c r="BH44" i="13"/>
  <c r="AZ44" i="13"/>
  <c r="AR44" i="13"/>
  <c r="AJ44" i="13"/>
  <c r="IS57" i="10"/>
  <c r="IS16" i="10"/>
  <c r="HW12" i="11"/>
  <c r="IS30" i="4"/>
  <c r="IS56" i="4" s="1"/>
  <c r="FS44" i="13"/>
  <c r="FC44" i="13"/>
  <c r="AY44" i="13"/>
  <c r="AI44" i="13"/>
  <c r="D12" i="21"/>
  <c r="GI12" i="11"/>
  <c r="IS7" i="9"/>
  <c r="IS28" i="9"/>
  <c r="IS55" i="9" s="1"/>
  <c r="IX78" i="4"/>
  <c r="IX67" i="9"/>
  <c r="IX68" i="9" s="1"/>
  <c r="J8" i="20" s="1"/>
  <c r="J11" i="21" s="1"/>
  <c r="GG37" i="4"/>
  <c r="GG17" i="13" s="1"/>
  <c r="FQ26" i="11"/>
  <c r="FQ21" i="11" s="1"/>
  <c r="FS21" i="8"/>
  <c r="ED15" i="11"/>
  <c r="AH7" i="9"/>
  <c r="C4" i="16" s="1"/>
  <c r="C4" i="21" s="1"/>
  <c r="FY13" i="13"/>
  <c r="FO49" i="9"/>
  <c r="CQ44" i="13"/>
  <c r="C12" i="21"/>
  <c r="GC49" i="9"/>
  <c r="FH49" i="9"/>
  <c r="FI52" i="9"/>
  <c r="GA51" i="9"/>
  <c r="FM49" i="9"/>
  <c r="FG3" i="13"/>
  <c r="FW49" i="9"/>
  <c r="FW51" i="9"/>
  <c r="FS4" i="13"/>
  <c r="FB28" i="9"/>
  <c r="FB55" i="9" s="1"/>
  <c r="HM28" i="9"/>
  <c r="HM55" i="9" s="1"/>
  <c r="GG26" i="9"/>
  <c r="GG21" i="9" s="1"/>
  <c r="DV26" i="9"/>
  <c r="DV21" i="9" s="1"/>
  <c r="GG16" i="9"/>
  <c r="AH28" i="9"/>
  <c r="AH55" i="9" s="1"/>
  <c r="BK7" i="9"/>
  <c r="D4" i="16" s="1"/>
  <c r="D4" i="21" s="1"/>
  <c r="D5" i="21" s="1"/>
  <c r="IX66" i="9"/>
  <c r="GB50" i="9"/>
  <c r="FV43" i="9"/>
  <c r="FV52" i="9" s="1"/>
  <c r="CQ12" i="9"/>
  <c r="FB12" i="9"/>
  <c r="GG35" i="9"/>
  <c r="IX65" i="9"/>
  <c r="DV44" i="13"/>
  <c r="GD44" i="13"/>
  <c r="FZ44" i="13"/>
  <c r="FV44" i="13"/>
  <c r="FN44" i="13"/>
  <c r="FJ44" i="13"/>
  <c r="FF44" i="13"/>
  <c r="DT44" i="13"/>
  <c r="DP44" i="13"/>
  <c r="DH44" i="13"/>
  <c r="DD44" i="13"/>
  <c r="CZ44" i="13"/>
  <c r="CR44" i="13"/>
  <c r="BJ44" i="13"/>
  <c r="BF44" i="13"/>
  <c r="BB44" i="13"/>
  <c r="AT44" i="13"/>
  <c r="AP44" i="13"/>
  <c r="AL44" i="13"/>
  <c r="GB44" i="13"/>
  <c r="FT44" i="13"/>
  <c r="FL44" i="13"/>
  <c r="FD44" i="13"/>
  <c r="EF44" i="13"/>
  <c r="DN44" i="13"/>
  <c r="DF44" i="13"/>
  <c r="CX44" i="13"/>
  <c r="CP44" i="13"/>
  <c r="CH44" i="13"/>
  <c r="BZ44" i="13"/>
  <c r="BR44" i="13"/>
  <c r="GE44" i="13"/>
  <c r="FW44" i="13"/>
  <c r="FO44" i="13"/>
  <c r="FG44" i="13"/>
  <c r="EY44" i="13"/>
  <c r="EQ44" i="13"/>
  <c r="EI44" i="13"/>
  <c r="EA44" i="13"/>
  <c r="DO44" i="13"/>
  <c r="DG44" i="13"/>
  <c r="DE44" i="13"/>
  <c r="CY44" i="13"/>
  <c r="CK44" i="13"/>
  <c r="CE44" i="13"/>
  <c r="BI44" i="13"/>
  <c r="BC44" i="13"/>
  <c r="AU44" i="13"/>
  <c r="AM44" i="13"/>
  <c r="AH16" i="13"/>
  <c r="DV51" i="4"/>
  <c r="CQ16" i="13"/>
  <c r="GG50" i="4"/>
  <c r="H4" i="20" s="1"/>
  <c r="HI37" i="4"/>
  <c r="HI50" i="4" s="1"/>
  <c r="HM51" i="4"/>
  <c r="GI51" i="4"/>
  <c r="GQ37" i="4"/>
  <c r="GQ52" i="4" s="1"/>
  <c r="GU37" i="4"/>
  <c r="GU50" i="4" s="1"/>
  <c r="E11" i="16"/>
  <c r="DV16" i="4"/>
  <c r="E29" i="21"/>
  <c r="GI50" i="4"/>
  <c r="GS37" i="4"/>
  <c r="GS50" i="4" s="1"/>
  <c r="HM37" i="4"/>
  <c r="GH17" i="13" s="1"/>
  <c r="HI51" i="4"/>
  <c r="GQ51" i="4"/>
  <c r="HK44" i="4"/>
  <c r="HK53" i="4" s="1"/>
  <c r="HK37" i="4"/>
  <c r="HK50" i="4" s="1"/>
  <c r="IX79" i="4"/>
  <c r="IX80" i="4" s="1"/>
  <c r="J14" i="20" s="1"/>
  <c r="J28" i="21" s="1"/>
  <c r="GG16" i="13"/>
  <c r="DV30" i="4"/>
  <c r="DV56" i="4" s="1"/>
  <c r="IX30" i="4"/>
  <c r="GG28" i="4"/>
  <c r="GG23" i="4" s="1"/>
  <c r="FR20" i="4"/>
  <c r="FD56" i="4"/>
  <c r="FF56" i="4"/>
  <c r="FV56" i="4"/>
  <c r="GC56" i="4"/>
  <c r="FY56" i="4"/>
  <c r="FB28" i="4"/>
  <c r="FB23" i="4" s="1"/>
  <c r="HD52" i="4"/>
  <c r="CQ30" i="4"/>
  <c r="CQ56" i="4" s="1"/>
  <c r="GS52" i="4"/>
  <c r="C29" i="21"/>
  <c r="G29" i="21"/>
  <c r="DV16" i="10"/>
  <c r="FX42" i="10"/>
  <c r="FX51" i="10" s="1"/>
  <c r="BM28" i="11"/>
  <c r="FD14" i="11"/>
  <c r="FF14" i="11"/>
  <c r="FL14" i="11"/>
  <c r="BQ28" i="11"/>
  <c r="AY26" i="11"/>
  <c r="AY21" i="11" s="1"/>
  <c r="BA26" i="11"/>
  <c r="BA21" i="11" s="1"/>
  <c r="BP26" i="11"/>
  <c r="BP21" i="11" s="1"/>
  <c r="CN26" i="11"/>
  <c r="CN21" i="11" s="1"/>
  <c r="DS26" i="11"/>
  <c r="DS21" i="11" s="1"/>
  <c r="EF26" i="11"/>
  <c r="HL26" i="11"/>
  <c r="IO7" i="11"/>
  <c r="HF21" i="10"/>
  <c r="FB10" i="11"/>
  <c r="G19" i="16" s="1"/>
  <c r="FP35" i="8"/>
  <c r="FP48" i="8" s="1"/>
  <c r="GF42" i="8"/>
  <c r="GF50" i="8" s="1"/>
  <c r="FT35" i="8"/>
  <c r="FT48" i="8" s="1"/>
  <c r="FF48" i="8"/>
  <c r="FN42" i="8"/>
  <c r="FN51" i="8" s="1"/>
  <c r="FZ42" i="8"/>
  <c r="FZ51" i="8" s="1"/>
  <c r="FD42" i="8"/>
  <c r="FD51" i="8" s="1"/>
  <c r="GD35" i="8"/>
  <c r="GD48" i="8" s="1"/>
  <c r="FX49" i="8"/>
  <c r="FR35" i="8"/>
  <c r="FR48" i="8" s="1"/>
  <c r="GY35" i="8"/>
  <c r="HA35" i="8"/>
  <c r="GU42" i="8"/>
  <c r="HE21" i="11"/>
  <c r="GS21" i="11"/>
  <c r="GO21" i="11"/>
  <c r="GK21" i="11"/>
  <c r="AS28" i="11"/>
  <c r="DX28" i="11"/>
  <c r="DT14" i="11"/>
  <c r="CE14" i="11"/>
  <c r="EV57" i="11"/>
  <c r="DH7" i="11"/>
  <c r="AQ7" i="11"/>
  <c r="CC7" i="11"/>
  <c r="CC46" i="11"/>
  <c r="GB14" i="11"/>
  <c r="GF14" i="11"/>
  <c r="CP7" i="11"/>
  <c r="CQ7" i="8"/>
  <c r="FB12" i="8"/>
  <c r="HM16" i="8"/>
  <c r="GL42" i="8"/>
  <c r="GJ42" i="8"/>
  <c r="FM26" i="11"/>
  <c r="FB35" i="8"/>
  <c r="FB48" i="8" s="1"/>
  <c r="AH7" i="8"/>
  <c r="IX28" i="8"/>
  <c r="CQ16" i="8"/>
  <c r="DV12" i="8"/>
  <c r="FB7" i="8"/>
  <c r="DV7" i="8"/>
  <c r="IX66" i="8"/>
  <c r="FB28" i="8"/>
  <c r="FB54" i="8" s="1"/>
  <c r="AH12" i="8"/>
  <c r="HI35" i="8"/>
  <c r="GS35" i="8"/>
  <c r="HK42" i="8"/>
  <c r="HJ42" i="8"/>
  <c r="GV42" i="8"/>
  <c r="GZ42" i="8"/>
  <c r="CE26" i="11"/>
  <c r="CE21" i="11" s="1"/>
  <c r="CT26" i="11"/>
  <c r="CT21" i="11" s="1"/>
  <c r="DP26" i="11"/>
  <c r="DP21" i="11" s="1"/>
  <c r="FN26" i="11"/>
  <c r="FN21" i="11" s="1"/>
  <c r="AX14" i="11"/>
  <c r="BF14" i="11"/>
  <c r="EL26" i="11"/>
  <c r="EL21" i="11" s="1"/>
  <c r="CL26" i="11"/>
  <c r="CL21" i="11" s="1"/>
  <c r="DS21" i="8"/>
  <c r="DY26" i="11"/>
  <c r="DY21" i="11" s="1"/>
  <c r="FD35" i="8"/>
  <c r="FD48" i="8" s="1"/>
  <c r="CN21" i="8"/>
  <c r="FH21" i="8"/>
  <c r="GA42" i="8"/>
  <c r="GA51" i="8" s="1"/>
  <c r="FK42" i="8"/>
  <c r="FK51" i="8" s="1"/>
  <c r="FE35" i="8"/>
  <c r="FE48" i="8" s="1"/>
  <c r="BP21" i="8"/>
  <c r="FI42" i="8"/>
  <c r="FI51" i="8" s="1"/>
  <c r="FM35" i="8"/>
  <c r="FM48" i="8" s="1"/>
  <c r="FU42" i="8"/>
  <c r="FU51" i="8" s="1"/>
  <c r="AR21" i="8"/>
  <c r="AU26" i="11"/>
  <c r="AU21" i="11" s="1"/>
  <c r="CQ12" i="8"/>
  <c r="BK16" i="8"/>
  <c r="GG7" i="8"/>
  <c r="DV28" i="8"/>
  <c r="DV54" i="8" s="1"/>
  <c r="HM12" i="8"/>
  <c r="GX42" i="8"/>
  <c r="HH35" i="8"/>
  <c r="GR42" i="8"/>
  <c r="HD42" i="8"/>
  <c r="BA28" i="11"/>
  <c r="AY28" i="11"/>
  <c r="CO28" i="11"/>
  <c r="CX28" i="11"/>
  <c r="ED28" i="11"/>
  <c r="GA46" i="11"/>
  <c r="FM46" i="11"/>
  <c r="GC46" i="11"/>
  <c r="FO7" i="11"/>
  <c r="GE7" i="11"/>
  <c r="DZ57" i="11"/>
  <c r="CV7" i="11"/>
  <c r="CK14" i="11"/>
  <c r="EX12" i="11"/>
  <c r="EF7" i="11"/>
  <c r="ER57" i="11"/>
  <c r="EN57" i="11"/>
  <c r="EX46" i="11"/>
  <c r="CZ7" i="11"/>
  <c r="EH15" i="11"/>
  <c r="FS14" i="11"/>
  <c r="DP46" i="11"/>
  <c r="BG14" i="11"/>
  <c r="BY46" i="11"/>
  <c r="CO46" i="11"/>
  <c r="DF7" i="11"/>
  <c r="CR14" i="11"/>
  <c r="CA12" i="11"/>
  <c r="EN7" i="11"/>
  <c r="FI7" i="11"/>
  <c r="AH52" i="11"/>
  <c r="AH53" i="11" s="1"/>
  <c r="CJ7" i="11"/>
  <c r="CY14" i="11"/>
  <c r="CD14" i="11"/>
  <c r="DO14" i="11"/>
  <c r="CQ65" i="11"/>
  <c r="FB65" i="11"/>
  <c r="AK28" i="11"/>
  <c r="BY28" i="11"/>
  <c r="BU28" i="11"/>
  <c r="BO7" i="11"/>
  <c r="CT28" i="11"/>
  <c r="DL7" i="11"/>
  <c r="DD7" i="11"/>
  <c r="EV28" i="11"/>
  <c r="EL28" i="11"/>
  <c r="EH7" i="11"/>
  <c r="FQ28" i="11"/>
  <c r="FQ54" i="11" s="1"/>
  <c r="FW7" i="11"/>
  <c r="FK46" i="11"/>
  <c r="FQ14" i="11"/>
  <c r="DX14" i="11"/>
  <c r="EH46" i="11"/>
  <c r="EB46" i="11"/>
  <c r="BO14" i="11"/>
  <c r="BE14" i="11"/>
  <c r="GE46" i="11"/>
  <c r="DL14" i="11"/>
  <c r="CT14" i="11"/>
  <c r="BW14" i="11"/>
  <c r="DT7" i="11"/>
  <c r="FG7" i="11"/>
  <c r="CK12" i="11"/>
  <c r="EH12" i="11"/>
  <c r="EZ14" i="11"/>
  <c r="EB7" i="11"/>
  <c r="EJ7" i="11"/>
  <c r="EX7" i="11"/>
  <c r="FK7" i="11"/>
  <c r="DP7" i="11"/>
  <c r="U7" i="11"/>
  <c r="AQ12" i="11"/>
  <c r="Q7" i="11"/>
  <c r="AM12" i="11"/>
  <c r="AU7" i="11"/>
  <c r="AM7" i="11"/>
  <c r="CM14" i="11"/>
  <c r="FG14" i="11"/>
  <c r="AW7" i="11"/>
  <c r="ED7" i="11"/>
  <c r="DX57" i="11"/>
  <c r="CR7" i="11"/>
  <c r="BY7" i="11"/>
  <c r="CM7" i="11"/>
  <c r="FQ7" i="11"/>
  <c r="FB67" i="11"/>
  <c r="FB68" i="11" s="1"/>
  <c r="G16" i="20" s="1"/>
  <c r="G41" i="21" s="1"/>
  <c r="G42" i="21" s="1"/>
  <c r="CQ10" i="11"/>
  <c r="E19" i="16" s="1"/>
  <c r="AF28" i="11"/>
  <c r="L7" i="11"/>
  <c r="BK10" i="11"/>
  <c r="D19" i="16" s="1"/>
  <c r="DU28" i="11"/>
  <c r="DA28" i="11"/>
  <c r="EA28" i="11"/>
  <c r="AB7" i="11"/>
  <c r="P7" i="11"/>
  <c r="BV46" i="11"/>
  <c r="EE14" i="11"/>
  <c r="CP14" i="11"/>
  <c r="BN14" i="11"/>
  <c r="CF14" i="11"/>
  <c r="EC57" i="11"/>
  <c r="FH21" i="11"/>
  <c r="AC28" i="11"/>
  <c r="AH67" i="11"/>
  <c r="AH68" i="11" s="1"/>
  <c r="C16" i="20" s="1"/>
  <c r="C41" i="21" s="1"/>
  <c r="C42" i="21" s="1"/>
  <c r="AH35" i="10"/>
  <c r="AH50" i="10" s="1"/>
  <c r="FN35" i="10"/>
  <c r="FN48" i="10" s="1"/>
  <c r="GD49" i="10"/>
  <c r="FR42" i="10"/>
  <c r="GB49" i="10"/>
  <c r="FD42" i="10"/>
  <c r="FD51" i="10" s="1"/>
  <c r="FJ49" i="10"/>
  <c r="FT42" i="10"/>
  <c r="GF35" i="10"/>
  <c r="GF48" i="10" s="1"/>
  <c r="FX35" i="10"/>
  <c r="FX48" i="10" s="1"/>
  <c r="GD42" i="10"/>
  <c r="GD51" i="10" s="1"/>
  <c r="FF42" i="10"/>
  <c r="FF51" i="10" s="1"/>
  <c r="EC21" i="8"/>
  <c r="EF21" i="8"/>
  <c r="AH28" i="8"/>
  <c r="AH54" i="8" s="1"/>
  <c r="GG28" i="8"/>
  <c r="GG54" i="8" s="1"/>
  <c r="HM21" i="8"/>
  <c r="IS21" i="8"/>
  <c r="FA21" i="8"/>
  <c r="BG26" i="11"/>
  <c r="BG21" i="11" s="1"/>
  <c r="BL26" i="11"/>
  <c r="BL21" i="11" s="1"/>
  <c r="BN26" i="11"/>
  <c r="BN21" i="11" s="1"/>
  <c r="BR26" i="11"/>
  <c r="BR21" i="11" s="1"/>
  <c r="CH26" i="11"/>
  <c r="CH21" i="11" s="1"/>
  <c r="BK37" i="4"/>
  <c r="BK17" i="13" s="1"/>
  <c r="BK51" i="4"/>
  <c r="FB51" i="4"/>
  <c r="GP50" i="4"/>
  <c r="HM53" i="4"/>
  <c r="GW37" i="4"/>
  <c r="GW50" i="4" s="1"/>
  <c r="GL37" i="4"/>
  <c r="GL50" i="4" s="1"/>
  <c r="GR37" i="4"/>
  <c r="GR50" i="4" s="1"/>
  <c r="GP51" i="4"/>
  <c r="GH51" i="4"/>
  <c r="GL51" i="4"/>
  <c r="GY37" i="4"/>
  <c r="GY50" i="4" s="1"/>
  <c r="HG44" i="4"/>
  <c r="HG52" i="4" s="1"/>
  <c r="GO44" i="4"/>
  <c r="GO53" i="4" s="1"/>
  <c r="CQ44" i="4"/>
  <c r="CQ25" i="13" s="1"/>
  <c r="GH44" i="4"/>
  <c r="GH53" i="4" s="1"/>
  <c r="GJ52" i="4"/>
  <c r="GF50" i="9"/>
  <c r="GF3" i="13"/>
  <c r="GH50" i="9"/>
  <c r="GH43" i="9"/>
  <c r="GH51" i="9" s="1"/>
  <c r="FK13" i="13"/>
  <c r="GD49" i="9"/>
  <c r="GA49" i="9"/>
  <c r="FQ52" i="9"/>
  <c r="GE35" i="9"/>
  <c r="GE43" i="9"/>
  <c r="GE13" i="13" s="1"/>
  <c r="FE50" i="9"/>
  <c r="FK49" i="9"/>
  <c r="FE3" i="13"/>
  <c r="FW13" i="13"/>
  <c r="FB4" i="13"/>
  <c r="GC3" i="13"/>
  <c r="FP35" i="9"/>
  <c r="FJ50" i="9"/>
  <c r="FS52" i="9"/>
  <c r="FR50" i="9"/>
  <c r="BK35" i="9"/>
  <c r="BK4" i="13" s="1"/>
  <c r="FB52" i="9"/>
  <c r="FH43" i="9"/>
  <c r="FH51" i="9" s="1"/>
  <c r="FP50" i="9"/>
  <c r="DV50" i="9"/>
  <c r="FR49" i="9"/>
  <c r="FV35" i="9"/>
  <c r="FV4" i="13" s="1"/>
  <c r="GB43" i="9"/>
  <c r="FV50" i="9"/>
  <c r="FC43" i="9"/>
  <c r="FC13" i="13" s="1"/>
  <c r="FC50" i="9"/>
  <c r="FT43" i="9"/>
  <c r="FC3" i="13"/>
  <c r="FJ3" i="13"/>
  <c r="GF43" i="9"/>
  <c r="GF51" i="9" s="1"/>
  <c r="FP43" i="9"/>
  <c r="BK26" i="9"/>
  <c r="BK21" i="9" s="1"/>
  <c r="FB26" i="9"/>
  <c r="FB21" i="9" s="1"/>
  <c r="HM26" i="9"/>
  <c r="HM21" i="9" s="1"/>
  <c r="IS26" i="9"/>
  <c r="IS21" i="9" s="1"/>
  <c r="CQ28" i="4"/>
  <c r="CQ23" i="4" s="1"/>
  <c r="FU56" i="4"/>
  <c r="FN56" i="4"/>
  <c r="FQ56" i="4"/>
  <c r="FM56" i="4"/>
  <c r="FK56" i="4"/>
  <c r="GA56" i="4"/>
  <c r="FB51" i="9"/>
  <c r="BK51" i="9"/>
  <c r="GH49" i="9"/>
  <c r="FT4" i="13"/>
  <c r="BK28" i="4"/>
  <c r="BK23" i="4" s="1"/>
  <c r="GG30" i="4"/>
  <c r="GG56" i="4" s="1"/>
  <c r="BF23" i="4"/>
  <c r="BK30" i="4"/>
  <c r="BK56" i="4" s="1"/>
  <c r="AH44" i="4"/>
  <c r="AH25" i="13" s="1"/>
  <c r="FB20" i="4"/>
  <c r="GJ50" i="4"/>
  <c r="HH52" i="4"/>
  <c r="HE44" i="4"/>
  <c r="HE53" i="4" s="1"/>
  <c r="GI52" i="4"/>
  <c r="AH44" i="13"/>
  <c r="FB44" i="13"/>
  <c r="B8" i="7"/>
  <c r="BK44" i="13"/>
  <c r="GG44" i="13"/>
  <c r="GC44" i="13"/>
  <c r="FY44" i="13"/>
  <c r="FU44" i="13"/>
  <c r="FM44" i="13"/>
  <c r="FI44" i="13"/>
  <c r="FE44" i="13"/>
  <c r="EW44" i="13"/>
  <c r="ES44" i="13"/>
  <c r="EO44" i="13"/>
  <c r="EG44" i="13"/>
  <c r="EC44" i="13"/>
  <c r="DY44" i="13"/>
  <c r="DQ44" i="13"/>
  <c r="DM44" i="13"/>
  <c r="DI44" i="13"/>
  <c r="DA44" i="13"/>
  <c r="CW44" i="13"/>
  <c r="CS44" i="13"/>
  <c r="CO44" i="13"/>
  <c r="CG44" i="13"/>
  <c r="CC44" i="13"/>
  <c r="BY44" i="13"/>
  <c r="BQ44" i="13"/>
  <c r="BM44" i="13"/>
  <c r="BE44" i="13"/>
  <c r="BA44" i="13"/>
  <c r="AW44" i="13"/>
  <c r="AO44" i="13"/>
  <c r="AK44" i="13"/>
  <c r="EK44" i="13"/>
  <c r="CM44" i="13"/>
  <c r="CI44" i="13"/>
  <c r="CA44" i="13"/>
  <c r="BW44" i="13"/>
  <c r="BS44" i="13"/>
  <c r="H29" i="21"/>
  <c r="F29" i="21"/>
  <c r="D7" i="11"/>
  <c r="BJ28" i="11"/>
  <c r="ES28" i="11"/>
  <c r="EI28" i="11"/>
  <c r="FB9" i="11"/>
  <c r="FB46" i="11" s="1"/>
  <c r="GB28" i="11"/>
  <c r="GB54" i="11" s="1"/>
  <c r="FJ12" i="11"/>
  <c r="DS14" i="11"/>
  <c r="CU14" i="11"/>
  <c r="CQ9" i="11"/>
  <c r="CQ46" i="11" s="1"/>
  <c r="BJ14" i="11"/>
  <c r="CL46" i="11"/>
  <c r="CB7" i="11"/>
  <c r="FT12" i="11"/>
  <c r="FH14" i="11"/>
  <c r="BR14" i="11"/>
  <c r="CH46" i="11"/>
  <c r="BX14" i="11"/>
  <c r="AL14" i="11"/>
  <c r="EU7" i="11"/>
  <c r="EU14" i="11"/>
  <c r="GG52" i="11"/>
  <c r="GG53" i="11" s="1"/>
  <c r="BK66" i="11"/>
  <c r="U28" i="11"/>
  <c r="AH65" i="11"/>
  <c r="BA7" i="11"/>
  <c r="HY7" i="11"/>
  <c r="HA21" i="11"/>
  <c r="CQ52" i="11"/>
  <c r="CQ53" i="11" s="1"/>
  <c r="AJ7" i="11"/>
  <c r="AJ14" i="11"/>
  <c r="AI7" i="11"/>
  <c r="W12" i="11"/>
  <c r="AU12" i="11"/>
  <c r="BG7" i="11"/>
  <c r="AU14" i="11"/>
  <c r="AY7" i="11"/>
  <c r="AQ14" i="11"/>
  <c r="AM14" i="11"/>
  <c r="BC14" i="11"/>
  <c r="I7" i="11"/>
  <c r="AY14" i="11"/>
  <c r="BE7" i="11"/>
  <c r="AO46" i="11"/>
  <c r="C7" i="11"/>
  <c r="AD28" i="11"/>
  <c r="Z28" i="11"/>
  <c r="J28" i="11"/>
  <c r="AH10" i="11"/>
  <c r="C19" i="16" s="1"/>
  <c r="N7" i="11"/>
  <c r="BK65" i="11"/>
  <c r="DV34" i="11"/>
  <c r="DV42" i="11" s="1"/>
  <c r="DV37" i="13" s="1"/>
  <c r="CN28" i="11"/>
  <c r="BT28" i="11"/>
  <c r="BN28" i="11"/>
  <c r="DO28" i="11"/>
  <c r="DC12" i="11"/>
  <c r="EU28" i="11"/>
  <c r="EM28" i="11"/>
  <c r="EE28" i="11"/>
  <c r="EC28" i="11"/>
  <c r="GF28" i="11"/>
  <c r="GF54" i="11" s="1"/>
  <c r="FD28" i="11"/>
  <c r="FD54" i="11" s="1"/>
  <c r="FZ12" i="11"/>
  <c r="GG66" i="11"/>
  <c r="GG67" i="11"/>
  <c r="GG68" i="11" s="1"/>
  <c r="H16" i="20" s="1"/>
  <c r="H41" i="21" s="1"/>
  <c r="H42" i="21" s="1"/>
  <c r="FN14" i="11"/>
  <c r="FV12" i="11"/>
  <c r="FD12" i="11"/>
  <c r="FR46" i="11"/>
  <c r="Z7" i="11"/>
  <c r="DK14" i="11"/>
  <c r="AT14" i="11"/>
  <c r="GG9" i="11"/>
  <c r="H18" i="16" s="1"/>
  <c r="EA14" i="11"/>
  <c r="AR14" i="11"/>
  <c r="EI14" i="11"/>
  <c r="BX7" i="11"/>
  <c r="CF7" i="11"/>
  <c r="CN7" i="11"/>
  <c r="BK52" i="11"/>
  <c r="BK53" i="11" s="1"/>
  <c r="AP7" i="11"/>
  <c r="FP12" i="11"/>
  <c r="GF12" i="11"/>
  <c r="BK67" i="11"/>
  <c r="BK68" i="11" s="1"/>
  <c r="D16" i="20" s="1"/>
  <c r="D41" i="21" s="1"/>
  <c r="D42" i="21" s="1"/>
  <c r="FX14" i="11"/>
  <c r="EQ7" i="11"/>
  <c r="AT7" i="11"/>
  <c r="AL7" i="11"/>
  <c r="AT21" i="11"/>
  <c r="EQ14" i="11"/>
  <c r="EY14" i="11"/>
  <c r="EA7" i="11"/>
  <c r="HA21" i="10"/>
  <c r="HM28" i="10"/>
  <c r="HM54" i="10" s="1"/>
  <c r="IS12" i="10"/>
  <c r="Y28" i="11"/>
  <c r="DE21" i="10"/>
  <c r="DE26" i="11"/>
  <c r="DE21" i="11" s="1"/>
  <c r="DG21" i="10"/>
  <c r="DG26" i="11"/>
  <c r="DG21" i="11" s="1"/>
  <c r="DO21" i="10"/>
  <c r="DO26" i="11"/>
  <c r="DO21" i="11" s="1"/>
  <c r="DU21" i="10"/>
  <c r="DU26" i="11"/>
  <c r="DU21" i="11" s="1"/>
  <c r="EB21" i="10"/>
  <c r="EB26" i="11"/>
  <c r="EB21" i="11" s="1"/>
  <c r="ED21" i="10"/>
  <c r="ED26" i="11"/>
  <c r="ED21" i="11" s="1"/>
  <c r="GG42" i="10"/>
  <c r="GG51" i="10" s="1"/>
  <c r="GG49" i="10"/>
  <c r="FW35" i="10"/>
  <c r="FW48" i="10" s="1"/>
  <c r="FW42" i="10"/>
  <c r="FU35" i="10"/>
  <c r="FU49" i="10"/>
  <c r="FQ35" i="10"/>
  <c r="FQ49" i="10"/>
  <c r="FO42" i="10"/>
  <c r="FO51" i="10" s="1"/>
  <c r="FO35" i="10"/>
  <c r="FK35" i="10"/>
  <c r="FK48" i="10" s="1"/>
  <c r="FK49" i="10"/>
  <c r="K7" i="11"/>
  <c r="G14" i="11"/>
  <c r="G7" i="11"/>
  <c r="BE28" i="11"/>
  <c r="AW28" i="11"/>
  <c r="AO28" i="11"/>
  <c r="BA14" i="11"/>
  <c r="BA46" i="11"/>
  <c r="BL46" i="11"/>
  <c r="BL7" i="11"/>
  <c r="CI46" i="11"/>
  <c r="CI12" i="11"/>
  <c r="BU46" i="11"/>
  <c r="BU7" i="11"/>
  <c r="BS46" i="11"/>
  <c r="BS7" i="11"/>
  <c r="BQ46" i="11"/>
  <c r="BQ7" i="11"/>
  <c r="BO46" i="11"/>
  <c r="BO12" i="11"/>
  <c r="BM46" i="11"/>
  <c r="BM12" i="11"/>
  <c r="DP28" i="11"/>
  <c r="DD28" i="11"/>
  <c r="DN46" i="11"/>
  <c r="DN7" i="11"/>
  <c r="DB14" i="11"/>
  <c r="DB7" i="11"/>
  <c r="EZ15" i="11"/>
  <c r="EZ57" i="11"/>
  <c r="EX15" i="11"/>
  <c r="EX57" i="11"/>
  <c r="EP57" i="11"/>
  <c r="EP15" i="11"/>
  <c r="EB15" i="11"/>
  <c r="EB57" i="11"/>
  <c r="ET7" i="11"/>
  <c r="EL46" i="11"/>
  <c r="EL7" i="11"/>
  <c r="DZ7" i="11"/>
  <c r="FW28" i="11"/>
  <c r="FW54" i="11" s="1"/>
  <c r="FU7" i="11"/>
  <c r="FS7" i="11"/>
  <c r="FM7" i="11"/>
  <c r="FE46" i="11"/>
  <c r="FE7" i="11"/>
  <c r="GV21" i="10"/>
  <c r="GV26" i="11"/>
  <c r="GV21" i="11" s="1"/>
  <c r="GL26" i="11"/>
  <c r="GL21" i="11" s="1"/>
  <c r="GL21" i="10"/>
  <c r="BK49" i="10"/>
  <c r="BK42" i="10"/>
  <c r="BK51" i="10" s="1"/>
  <c r="FF50" i="10"/>
  <c r="FE35" i="10"/>
  <c r="FE48" i="10" s="1"/>
  <c r="FM35" i="10"/>
  <c r="FM48" i="10" s="1"/>
  <c r="GC42" i="10"/>
  <c r="FC42" i="10"/>
  <c r="FK42" i="10"/>
  <c r="FK51" i="10" s="1"/>
  <c r="FI35" i="10"/>
  <c r="FI48" i="10" s="1"/>
  <c r="GG35" i="10"/>
  <c r="GG48" i="10" s="1"/>
  <c r="FW49" i="10"/>
  <c r="GA21" i="10"/>
  <c r="EJ26" i="11"/>
  <c r="EJ21" i="11" s="1"/>
  <c r="FC26" i="11"/>
  <c r="FC21" i="11" s="1"/>
  <c r="AH28" i="10"/>
  <c r="AH54" i="10" s="1"/>
  <c r="S21" i="10"/>
  <c r="S26" i="11"/>
  <c r="S21" i="11" s="1"/>
  <c r="Y21" i="10"/>
  <c r="Y26" i="11"/>
  <c r="Y21" i="11" s="1"/>
  <c r="AL21" i="10"/>
  <c r="AL26" i="11"/>
  <c r="AL21" i="11" s="1"/>
  <c r="AP21" i="10"/>
  <c r="AP26" i="11"/>
  <c r="AP21" i="11" s="1"/>
  <c r="AX21" i="10"/>
  <c r="AX26" i="11"/>
  <c r="AX21" i="11" s="1"/>
  <c r="BF21" i="10"/>
  <c r="BF26" i="11"/>
  <c r="BF21" i="11" s="1"/>
  <c r="BH21" i="10"/>
  <c r="BH26" i="11"/>
  <c r="BH21" i="11" s="1"/>
  <c r="BM21" i="10"/>
  <c r="BM26" i="11"/>
  <c r="BM21" i="11" s="1"/>
  <c r="BW21" i="10"/>
  <c r="BW26" i="11"/>
  <c r="BW21" i="11" s="1"/>
  <c r="BY21" i="10"/>
  <c r="BY26" i="11"/>
  <c r="BY21" i="11" s="1"/>
  <c r="CC21" i="10"/>
  <c r="CC26" i="11"/>
  <c r="CC21" i="11" s="1"/>
  <c r="DJ21" i="11"/>
  <c r="AS21" i="11"/>
  <c r="EX26" i="11"/>
  <c r="EX21" i="11" s="1"/>
  <c r="IX66" i="10"/>
  <c r="DV12" i="10"/>
  <c r="IX67" i="10"/>
  <c r="IX68" i="10" s="1"/>
  <c r="IX76" i="10"/>
  <c r="BK12" i="10"/>
  <c r="FC12" i="11"/>
  <c r="FB52" i="11"/>
  <c r="FB53" i="11" s="1"/>
  <c r="GG34" i="11"/>
  <c r="GG49" i="11" s="1"/>
  <c r="AI12" i="11"/>
  <c r="AJ12" i="11"/>
  <c r="CQ20" i="11"/>
  <c r="BL12" i="11"/>
  <c r="HK7" i="11"/>
  <c r="GK28" i="11"/>
  <c r="HM65" i="11"/>
  <c r="CQ28" i="10"/>
  <c r="CQ54" i="10" s="1"/>
  <c r="HI28" i="11"/>
  <c r="HE28" i="11"/>
  <c r="HA28" i="11"/>
  <c r="GW28" i="11"/>
  <c r="GS28" i="11"/>
  <c r="GO28" i="11"/>
  <c r="GM28" i="11"/>
  <c r="HM52" i="11"/>
  <c r="HM53" i="11" s="1"/>
  <c r="IS67" i="11"/>
  <c r="IS68" i="11" s="1"/>
  <c r="IS76" i="11"/>
  <c r="CQ7" i="10"/>
  <c r="BG21" i="10"/>
  <c r="BL21" i="10"/>
  <c r="BN21" i="10"/>
  <c r="BR21" i="10"/>
  <c r="CH21" i="10"/>
  <c r="DV7" i="10"/>
  <c r="IS7" i="10"/>
  <c r="AD12" i="11"/>
  <c r="AB12" i="11"/>
  <c r="Z12" i="11"/>
  <c r="X12" i="11"/>
  <c r="V12" i="11"/>
  <c r="T12" i="11"/>
  <c r="R12" i="11"/>
  <c r="P12" i="11"/>
  <c r="L12" i="11"/>
  <c r="D12" i="11"/>
  <c r="DV65" i="11"/>
  <c r="AT28" i="11"/>
  <c r="BJ12" i="11"/>
  <c r="AX12" i="11"/>
  <c r="AT12" i="11"/>
  <c r="AP12" i="11"/>
  <c r="CP28" i="11"/>
  <c r="CN12" i="11"/>
  <c r="CJ12" i="11"/>
  <c r="CF12" i="11"/>
  <c r="BX12" i="11"/>
  <c r="BP12" i="11"/>
  <c r="CR12" i="11"/>
  <c r="DM28" i="11"/>
  <c r="DE28" i="11"/>
  <c r="DV10" i="11"/>
  <c r="F19" i="16" s="1"/>
  <c r="DT12" i="11"/>
  <c r="DP12" i="11"/>
  <c r="DN12" i="11"/>
  <c r="DL12" i="11"/>
  <c r="DD12" i="11"/>
  <c r="CZ12" i="11"/>
  <c r="CX12" i="11"/>
  <c r="CV12" i="11"/>
  <c r="CT12" i="11"/>
  <c r="EY28" i="11"/>
  <c r="EQ28" i="11"/>
  <c r="EY12" i="11"/>
  <c r="EU12" i="11"/>
  <c r="EQ12" i="11"/>
  <c r="EM12" i="11"/>
  <c r="EK12" i="11"/>
  <c r="EI12" i="11"/>
  <c r="EE12" i="11"/>
  <c r="FP28" i="11"/>
  <c r="FP54" i="11" s="1"/>
  <c r="FH28" i="11"/>
  <c r="FH54" i="11" s="1"/>
  <c r="GG11" i="11"/>
  <c r="H20" i="16" s="1"/>
  <c r="GG10" i="11"/>
  <c r="H19" i="16" s="1"/>
  <c r="GE12" i="11"/>
  <c r="GC12" i="11"/>
  <c r="GA12" i="11"/>
  <c r="FY12" i="11"/>
  <c r="FW12" i="11"/>
  <c r="FU12" i="11"/>
  <c r="FS12" i="11"/>
  <c r="FO12" i="11"/>
  <c r="FM12" i="11"/>
  <c r="FK12" i="11"/>
  <c r="FI12" i="11"/>
  <c r="FG12" i="11"/>
  <c r="FE12" i="11"/>
  <c r="HJ12" i="11"/>
  <c r="HB12" i="11"/>
  <c r="O28" i="11"/>
  <c r="U12" i="11"/>
  <c r="S12" i="11"/>
  <c r="O12" i="11"/>
  <c r="DV66" i="11"/>
  <c r="FB66" i="11"/>
  <c r="AJ28" i="11"/>
  <c r="BG28" i="11"/>
  <c r="BG12" i="11"/>
  <c r="BE12" i="11"/>
  <c r="BC12" i="11"/>
  <c r="BA12" i="11"/>
  <c r="AY12" i="11"/>
  <c r="AW12" i="11"/>
  <c r="AK12" i="11"/>
  <c r="BW28" i="11"/>
  <c r="BO28" i="11"/>
  <c r="CO12" i="11"/>
  <c r="CM12" i="11"/>
  <c r="CG12" i="11"/>
  <c r="CE12" i="11"/>
  <c r="CC12" i="11"/>
  <c r="BY12" i="11"/>
  <c r="BQ12" i="11"/>
  <c r="DR28" i="11"/>
  <c r="DN28" i="11"/>
  <c r="DJ28" i="11"/>
  <c r="DF28" i="11"/>
  <c r="DB28" i="11"/>
  <c r="CU12" i="11"/>
  <c r="ET12" i="11"/>
  <c r="ER12" i="11"/>
  <c r="EP12" i="11"/>
  <c r="EN12" i="11"/>
  <c r="EL12" i="11"/>
  <c r="GC28" i="11"/>
  <c r="GC54" i="11" s="1"/>
  <c r="FY28" i="11"/>
  <c r="FY54" i="11" s="1"/>
  <c r="FU28" i="11"/>
  <c r="FU54" i="11" s="1"/>
  <c r="FI28" i="11"/>
  <c r="FI54" i="11" s="1"/>
  <c r="FE28" i="11"/>
  <c r="FE54" i="11" s="1"/>
  <c r="GG20" i="11"/>
  <c r="FS21" i="11"/>
  <c r="GD12" i="11"/>
  <c r="GB12" i="11"/>
  <c r="FX12" i="11"/>
  <c r="FR12" i="11"/>
  <c r="FN12" i="11"/>
  <c r="FL12" i="11"/>
  <c r="FH12" i="11"/>
  <c r="GY12" i="11"/>
  <c r="GM12" i="11"/>
  <c r="EU15" i="11"/>
  <c r="EE15" i="11"/>
  <c r="ES57" i="11"/>
  <c r="EO15" i="11"/>
  <c r="BN7" i="11"/>
  <c r="DI7" i="11"/>
  <c r="DE7" i="11"/>
  <c r="FB11" i="11"/>
  <c r="G20" i="16" s="1"/>
  <c r="EO7" i="11"/>
  <c r="BK16" i="10"/>
  <c r="EG15" i="11"/>
  <c r="DW57" i="11"/>
  <c r="EW15" i="11"/>
  <c r="AK7" i="11"/>
  <c r="GG12" i="10"/>
  <c r="BK8" i="11"/>
  <c r="D17" i="16" s="1"/>
  <c r="BI12" i="11"/>
  <c r="FB8" i="11"/>
  <c r="G17" i="16" s="1"/>
  <c r="F12" i="11"/>
  <c r="AV12" i="11"/>
  <c r="HH12" i="11"/>
  <c r="IS12" i="8"/>
  <c r="IL12" i="11"/>
  <c r="HG12" i="11"/>
  <c r="HC12" i="11"/>
  <c r="FB16" i="8"/>
  <c r="E12" i="21"/>
  <c r="FB35" i="10"/>
  <c r="FB48" i="10" s="1"/>
  <c r="FV42" i="10"/>
  <c r="FB49" i="10"/>
  <c r="CQ50" i="8"/>
  <c r="GE51" i="8"/>
  <c r="GE50" i="8"/>
  <c r="GA48" i="8"/>
  <c r="FR51" i="8"/>
  <c r="GB51" i="8"/>
  <c r="FX51" i="8"/>
  <c r="FX50" i="8"/>
  <c r="FQ42" i="8"/>
  <c r="GE49" i="8"/>
  <c r="FR49" i="8"/>
  <c r="CQ49" i="8"/>
  <c r="FL49" i="8"/>
  <c r="FC51" i="8"/>
  <c r="FW35" i="8"/>
  <c r="FW48" i="8" s="1"/>
  <c r="GF49" i="8"/>
  <c r="GB49" i="8"/>
  <c r="FK50" i="8"/>
  <c r="FB34" i="11"/>
  <c r="FB28" i="13" s="1"/>
  <c r="GH35" i="8"/>
  <c r="GN42" i="8"/>
  <c r="HM34" i="11"/>
  <c r="HM42" i="11" s="1"/>
  <c r="FZ35" i="8"/>
  <c r="FZ48" i="8" s="1"/>
  <c r="FL42" i="8"/>
  <c r="FH48" i="8"/>
  <c r="GG42" i="8"/>
  <c r="FH42" i="8"/>
  <c r="FQ35" i="8"/>
  <c r="GO35" i="8"/>
  <c r="GW35" i="8"/>
  <c r="HE42" i="8"/>
  <c r="GE48" i="8"/>
  <c r="GC35" i="8"/>
  <c r="GG48" i="8"/>
  <c r="BK34" i="11"/>
  <c r="BK28" i="13" s="1"/>
  <c r="HC42" i="8"/>
  <c r="GY53" i="4"/>
  <c r="GW53" i="4"/>
  <c r="GK53" i="4"/>
  <c r="HF53" i="4"/>
  <c r="GM53" i="4"/>
  <c r="FB53" i="4"/>
  <c r="FB25" i="13"/>
  <c r="HL52" i="4"/>
  <c r="HL53" i="4"/>
  <c r="GZ52" i="4"/>
  <c r="HA37" i="4"/>
  <c r="HA50" i="4" s="1"/>
  <c r="GW51" i="4"/>
  <c r="GM51" i="4"/>
  <c r="DV20" i="4"/>
  <c r="CQ20" i="4"/>
  <c r="GV52" i="4"/>
  <c r="AH50" i="4"/>
  <c r="C4" i="20" s="1"/>
  <c r="DV44" i="4"/>
  <c r="CQ50" i="4"/>
  <c r="E4" i="20" s="1"/>
  <c r="FB16" i="13"/>
  <c r="FB37" i="4"/>
  <c r="GK37" i="4"/>
  <c r="GK52" i="4" s="1"/>
  <c r="GK51" i="4"/>
  <c r="HA51" i="4"/>
  <c r="HJ37" i="4"/>
  <c r="HG51" i="4"/>
  <c r="GZ50" i="4"/>
  <c r="HL51" i="4"/>
  <c r="GJ51" i="4"/>
  <c r="HI53" i="4"/>
  <c r="HG50" i="4"/>
  <c r="GT51" i="4"/>
  <c r="DV50" i="4"/>
  <c r="F4" i="20" s="1"/>
  <c r="GH50" i="4"/>
  <c r="GO50" i="4"/>
  <c r="HE37" i="4"/>
  <c r="GT50" i="4"/>
  <c r="HL50" i="4"/>
  <c r="HC44" i="4"/>
  <c r="GM37" i="4"/>
  <c r="GM50" i="4" s="1"/>
  <c r="HC37" i="4"/>
  <c r="HC50" i="4" s="1"/>
  <c r="GP52" i="4"/>
  <c r="GG53" i="4"/>
  <c r="HD53" i="4"/>
  <c r="GV53" i="4"/>
  <c r="HH53" i="4"/>
  <c r="GI53" i="4"/>
  <c r="AH52" i="4"/>
  <c r="GG52" i="4"/>
  <c r="GQ53" i="4"/>
  <c r="FE4" i="13"/>
  <c r="FE49" i="9"/>
  <c r="FJ52" i="9"/>
  <c r="FJ51" i="9"/>
  <c r="FD49" i="9"/>
  <c r="FD4" i="13"/>
  <c r="FZ52" i="9"/>
  <c r="FZ13" i="13"/>
  <c r="FC49" i="9"/>
  <c r="FC4" i="13"/>
  <c r="FE13" i="13"/>
  <c r="FO13" i="13"/>
  <c r="FZ3" i="13"/>
  <c r="FT51" i="9"/>
  <c r="FU49" i="9"/>
  <c r="FN43" i="9"/>
  <c r="FN52" i="9" s="1"/>
  <c r="FF50" i="9"/>
  <c r="FF49" i="9"/>
  <c r="CQ43" i="9"/>
  <c r="FN50" i="9"/>
  <c r="HM51" i="9"/>
  <c r="HM52" i="9"/>
  <c r="FE51" i="9"/>
  <c r="FK51" i="9"/>
  <c r="FY51" i="9"/>
  <c r="FF13" i="13"/>
  <c r="FI49" i="9"/>
  <c r="FL43" i="9"/>
  <c r="GF49" i="9"/>
  <c r="FD43" i="9"/>
  <c r="FV13" i="13"/>
  <c r="FU50" i="9"/>
  <c r="FR13" i="13"/>
  <c r="FX50" i="9"/>
  <c r="FI51" i="9"/>
  <c r="FL35" i="9"/>
  <c r="FY49" i="9"/>
  <c r="FF51" i="9"/>
  <c r="FN35" i="9"/>
  <c r="FZ35" i="9"/>
  <c r="FZ4" i="13" s="1"/>
  <c r="FD3" i="13"/>
  <c r="FX43" i="9"/>
  <c r="CQ35" i="9"/>
  <c r="CQ4" i="13" s="1"/>
  <c r="FZ50" i="9"/>
  <c r="IS35" i="9"/>
  <c r="IS49" i="9" s="1"/>
  <c r="IS50" i="9"/>
  <c r="FJ13" i="13"/>
  <c r="GC51" i="9"/>
  <c r="FG51" i="9"/>
  <c r="FR51" i="9"/>
  <c r="GC52" i="9"/>
  <c r="IS52" i="9"/>
  <c r="FX56" i="4"/>
  <c r="DV28" i="4"/>
  <c r="DV23" i="4" s="1"/>
  <c r="IX28" i="4"/>
  <c r="IX23" i="4" s="1"/>
  <c r="AH28" i="4"/>
  <c r="AH23" i="4" s="1"/>
  <c r="FE56" i="4"/>
  <c r="GE20" i="4"/>
  <c r="GE56" i="4"/>
  <c r="HM28" i="4"/>
  <c r="HM23" i="4" s="1"/>
  <c r="IS28" i="4"/>
  <c r="IS23" i="4" s="1"/>
  <c r="AY21" i="8"/>
  <c r="AU28" i="11"/>
  <c r="CA28" i="11"/>
  <c r="EZ28" i="11"/>
  <c r="DC26" i="11"/>
  <c r="DC21" i="11" s="1"/>
  <c r="EH26" i="11"/>
  <c r="EH21" i="11" s="1"/>
  <c r="BO21" i="8"/>
  <c r="BO26" i="11"/>
  <c r="BO21" i="11" s="1"/>
  <c r="BS21" i="8"/>
  <c r="BS26" i="11"/>
  <c r="BS21" i="11" s="1"/>
  <c r="EF21" i="11"/>
  <c r="H21" i="8"/>
  <c r="H26" i="11"/>
  <c r="H21" i="11" s="1"/>
  <c r="BK19" i="11"/>
  <c r="CQ19" i="11"/>
  <c r="AV21" i="8"/>
  <c r="AV26" i="11"/>
  <c r="AV21" i="11" s="1"/>
  <c r="EU21" i="8"/>
  <c r="FB26" i="8"/>
  <c r="FB21" i="8" s="1"/>
  <c r="DF26" i="11"/>
  <c r="DF21" i="11" s="1"/>
  <c r="CA21" i="8"/>
  <c r="CA26" i="11"/>
  <c r="CA21" i="11" s="1"/>
  <c r="CW26" i="11"/>
  <c r="CW21" i="11" s="1"/>
  <c r="CW21" i="8"/>
  <c r="DW21" i="8"/>
  <c r="DW26" i="11"/>
  <c r="DW21" i="11" s="1"/>
  <c r="E26" i="11"/>
  <c r="E21" i="11" s="1"/>
  <c r="E21" i="8"/>
  <c r="AM28" i="11"/>
  <c r="CE28" i="11"/>
  <c r="ER28" i="11"/>
  <c r="AN26" i="11"/>
  <c r="AN21" i="11" s="1"/>
  <c r="BE26" i="11"/>
  <c r="BE21" i="11" s="1"/>
  <c r="BE21" i="8"/>
  <c r="DK21" i="8"/>
  <c r="DK26" i="11"/>
  <c r="DK21" i="11" s="1"/>
  <c r="FK21" i="8"/>
  <c r="FK26" i="11"/>
  <c r="FK21" i="11" s="1"/>
  <c r="AF26" i="11"/>
  <c r="AF21" i="11" s="1"/>
  <c r="AF21" i="8"/>
  <c r="IX26" i="8"/>
  <c r="IX21" i="8" s="1"/>
  <c r="BC26" i="11"/>
  <c r="BC21" i="11" s="1"/>
  <c r="BI26" i="11"/>
  <c r="BI21" i="11" s="1"/>
  <c r="DV20" i="11"/>
  <c r="AW26" i="11"/>
  <c r="AW21" i="11" s="1"/>
  <c r="DX26" i="11"/>
  <c r="DX21" i="11" s="1"/>
  <c r="U21" i="8"/>
  <c r="EM21" i="11"/>
  <c r="BL28" i="11"/>
  <c r="FC28" i="11"/>
  <c r="FC54" i="11" s="1"/>
  <c r="FM28" i="11"/>
  <c r="FM54" i="11" s="1"/>
  <c r="CB26" i="11"/>
  <c r="CB21" i="11" s="1"/>
  <c r="CD26" i="11"/>
  <c r="CD21" i="11" s="1"/>
  <c r="DV19" i="11"/>
  <c r="GD21" i="11"/>
  <c r="AE26" i="11"/>
  <c r="AE21" i="11" s="1"/>
  <c r="CQ28" i="8"/>
  <c r="CQ54" i="8" s="1"/>
  <c r="BK28" i="8"/>
  <c r="BK54" i="8" s="1"/>
  <c r="CY26" i="11"/>
  <c r="CY21" i="11" s="1"/>
  <c r="GA21" i="11"/>
  <c r="IX25" i="11"/>
  <c r="BK24" i="11"/>
  <c r="AR28" i="11"/>
  <c r="BK20" i="11"/>
  <c r="AR21" i="11"/>
  <c r="FA28" i="11"/>
  <c r="EO28" i="11"/>
  <c r="EK28" i="11"/>
  <c r="EG28" i="11"/>
  <c r="FB20" i="11"/>
  <c r="FB19" i="11"/>
  <c r="FX28" i="11"/>
  <c r="FX54" i="11" s="1"/>
  <c r="FT28" i="11"/>
  <c r="FT54" i="11" s="1"/>
  <c r="FL28" i="11"/>
  <c r="FL54" i="11" s="1"/>
  <c r="FZ28" i="11"/>
  <c r="FZ54" i="11" s="1"/>
  <c r="FV28" i="11"/>
  <c r="FV54" i="11" s="1"/>
  <c r="FR28" i="11"/>
  <c r="FR54" i="11" s="1"/>
  <c r="FJ28" i="11"/>
  <c r="FJ54" i="11" s="1"/>
  <c r="HI21" i="11"/>
  <c r="IX13" i="4"/>
  <c r="HM50" i="4"/>
  <c r="I4" i="20" s="1"/>
  <c r="GH44" i="13"/>
  <c r="FX37" i="13"/>
  <c r="FW51" i="11"/>
  <c r="FX50" i="11"/>
  <c r="GC51" i="11"/>
  <c r="FI51" i="11"/>
  <c r="FF50" i="11"/>
  <c r="FD37" i="13"/>
  <c r="FD51" i="11"/>
  <c r="BD46" i="11"/>
  <c r="BD12" i="11"/>
  <c r="AZ46" i="11"/>
  <c r="AZ12" i="11"/>
  <c r="AZ14" i="11"/>
  <c r="DU46" i="11"/>
  <c r="DU7" i="11"/>
  <c r="DM46" i="11"/>
  <c r="DM7" i="11"/>
  <c r="DM14" i="11"/>
  <c r="CW46" i="11"/>
  <c r="CW7" i="11"/>
  <c r="CS46" i="11"/>
  <c r="CS12" i="11"/>
  <c r="CS14" i="11"/>
  <c r="CS7" i="11"/>
  <c r="DV9" i="11"/>
  <c r="F18" i="16" s="1"/>
  <c r="EW28" i="11"/>
  <c r="EY57" i="11"/>
  <c r="EY15" i="11"/>
  <c r="FA46" i="11"/>
  <c r="FA7" i="11"/>
  <c r="ES12" i="11"/>
  <c r="ES7" i="11"/>
  <c r="EK7" i="11"/>
  <c r="EG7" i="11"/>
  <c r="EC46" i="11"/>
  <c r="EC7" i="11"/>
  <c r="EC12" i="11"/>
  <c r="EC14" i="11"/>
  <c r="DY46" i="11"/>
  <c r="DY7" i="11"/>
  <c r="DY12" i="11"/>
  <c r="GD46" i="11"/>
  <c r="GD7" i="11"/>
  <c r="FZ7" i="11"/>
  <c r="FZ14" i="11"/>
  <c r="FV46" i="11"/>
  <c r="FV7" i="11"/>
  <c r="FJ14" i="11"/>
  <c r="FJ7" i="11"/>
  <c r="FF12" i="11"/>
  <c r="FF7" i="11"/>
  <c r="HL14" i="11"/>
  <c r="HL7" i="11"/>
  <c r="HD14" i="11"/>
  <c r="HD12" i="11"/>
  <c r="GZ12" i="11"/>
  <c r="GZ7" i="11"/>
  <c r="GN7" i="11"/>
  <c r="GN14" i="11"/>
  <c r="GJ12" i="11"/>
  <c r="GJ14" i="11"/>
  <c r="GJ7" i="11"/>
  <c r="IJ28" i="11"/>
  <c r="AV28" i="11"/>
  <c r="BH7" i="11"/>
  <c r="DI12" i="11"/>
  <c r="FB13" i="11"/>
  <c r="FB15" i="11" s="1"/>
  <c r="BH14" i="11"/>
  <c r="FB24" i="11"/>
  <c r="ES46" i="11"/>
  <c r="FD50" i="11"/>
  <c r="EO12" i="11"/>
  <c r="DV52" i="11"/>
  <c r="DV53" i="11" s="1"/>
  <c r="BH12" i="11"/>
  <c r="EA57" i="11"/>
  <c r="EI15" i="11"/>
  <c r="EW7" i="11"/>
  <c r="FR48" i="11"/>
  <c r="FR29" i="13"/>
  <c r="FE49" i="11"/>
  <c r="FE35" i="11"/>
  <c r="FE28" i="13"/>
  <c r="FE42" i="11"/>
  <c r="X28" i="11"/>
  <c r="T28" i="11"/>
  <c r="P28" i="11"/>
  <c r="L28" i="11"/>
  <c r="H28" i="11"/>
  <c r="Y7" i="11"/>
  <c r="IX4" i="11"/>
  <c r="HV12" i="11"/>
  <c r="HV7" i="11"/>
  <c r="HR12" i="11"/>
  <c r="HR14" i="11"/>
  <c r="FH28" i="13"/>
  <c r="FH35" i="11"/>
  <c r="FH29" i="13" s="1"/>
  <c r="FH49" i="11"/>
  <c r="GG8" i="11"/>
  <c r="H17" i="16" s="1"/>
  <c r="DA46" i="11"/>
  <c r="DI46" i="11"/>
  <c r="EA12" i="11"/>
  <c r="CW12" i="11"/>
  <c r="EW14" i="11"/>
  <c r="EG12" i="11"/>
  <c r="EO14" i="11"/>
  <c r="EW12" i="11"/>
  <c r="FA12" i="11"/>
  <c r="BH46" i="11"/>
  <c r="DQ7" i="11"/>
  <c r="DA7" i="11"/>
  <c r="FT28" i="13"/>
  <c r="FT35" i="11"/>
  <c r="FT29" i="13" s="1"/>
  <c r="FT49" i="11"/>
  <c r="FW28" i="13"/>
  <c r="FW49" i="11"/>
  <c r="FW35" i="11"/>
  <c r="FW48" i="11" s="1"/>
  <c r="GA35" i="11"/>
  <c r="GA29" i="13" s="1"/>
  <c r="GA42" i="11"/>
  <c r="GA51" i="11" s="1"/>
  <c r="GA49" i="11"/>
  <c r="GE28" i="13"/>
  <c r="GE35" i="11"/>
  <c r="GE49" i="11"/>
  <c r="CJ46" i="11"/>
  <c r="CJ14" i="11"/>
  <c r="CB46" i="11"/>
  <c r="CB14" i="11"/>
  <c r="DV8" i="11"/>
  <c r="F17" i="16" s="1"/>
  <c r="BD28" i="11"/>
  <c r="AN28" i="11"/>
  <c r="FP50" i="11"/>
  <c r="DA12" i="11"/>
  <c r="GE37" i="13"/>
  <c r="DU14" i="11"/>
  <c r="DE12" i="11"/>
  <c r="DM12" i="11"/>
  <c r="EG14" i="11"/>
  <c r="EO46" i="11"/>
  <c r="FH42" i="11"/>
  <c r="FH37" i="13" s="1"/>
  <c r="DV13" i="11"/>
  <c r="DV57" i="11" s="1"/>
  <c r="EQ15" i="11"/>
  <c r="DQ12" i="11"/>
  <c r="FK35" i="11"/>
  <c r="FK50" i="11" s="1"/>
  <c r="FK28" i="13"/>
  <c r="FK49" i="11"/>
  <c r="FN35" i="11"/>
  <c r="FN28" i="13"/>
  <c r="FN42" i="11"/>
  <c r="FN50" i="11" s="1"/>
  <c r="FQ28" i="13"/>
  <c r="FQ42" i="11"/>
  <c r="FQ51" i="11" s="1"/>
  <c r="FQ49" i="11"/>
  <c r="FQ35" i="11"/>
  <c r="FQ29" i="13" s="1"/>
  <c r="AS14" i="11"/>
  <c r="AS12" i="11"/>
  <c r="AS46" i="11"/>
  <c r="AS7" i="11"/>
  <c r="AO7" i="11"/>
  <c r="AO12" i="11"/>
  <c r="CK28" i="11"/>
  <c r="GN12" i="11"/>
  <c r="CO21" i="11"/>
  <c r="EW21" i="11"/>
  <c r="FJ42" i="11"/>
  <c r="AA12" i="11"/>
  <c r="DQ28" i="11"/>
  <c r="DI28" i="11"/>
  <c r="CW28" i="11"/>
  <c r="CS28" i="11"/>
  <c r="HN28" i="11"/>
  <c r="AZ21" i="11"/>
  <c r="FP21" i="11"/>
  <c r="GB21" i="11"/>
  <c r="CQ67" i="11"/>
  <c r="CQ68" i="11" s="1"/>
  <c r="E16" i="20" s="1"/>
  <c r="E41" i="21" s="1"/>
  <c r="E42" i="21" s="1"/>
  <c r="FB76" i="11"/>
  <c r="CQ77" i="11"/>
  <c r="CQ78" i="11" s="1"/>
  <c r="E18" i="20" s="1"/>
  <c r="E45" i="21" s="1"/>
  <c r="E46" i="21" s="1"/>
  <c r="GC48" i="11"/>
  <c r="GC29" i="13"/>
  <c r="FP37" i="13"/>
  <c r="FR51" i="11"/>
  <c r="FR50" i="11"/>
  <c r="FO29" i="13"/>
  <c r="FQ50" i="11"/>
  <c r="GA48" i="11"/>
  <c r="V28" i="11"/>
  <c r="R28" i="11"/>
  <c r="N28" i="11"/>
  <c r="F28" i="11"/>
  <c r="BI28" i="11"/>
  <c r="CP12" i="11"/>
  <c r="CL12" i="11"/>
  <c r="CH12" i="11"/>
  <c r="CD12" i="11"/>
  <c r="BV12" i="11"/>
  <c r="BR12" i="11"/>
  <c r="BN12" i="11"/>
  <c r="DV27" i="11"/>
  <c r="DV24" i="11"/>
  <c r="DK28" i="11"/>
  <c r="DG28" i="11"/>
  <c r="DC28" i="11"/>
  <c r="CX7" i="11"/>
  <c r="DS12" i="11"/>
  <c r="DO12" i="11"/>
  <c r="DK12" i="11"/>
  <c r="DG12" i="11"/>
  <c r="CY12" i="11"/>
  <c r="DW28" i="11"/>
  <c r="EV12" i="11"/>
  <c r="EJ12" i="11"/>
  <c r="EF12" i="11"/>
  <c r="EB12" i="11"/>
  <c r="DX12" i="11"/>
  <c r="GE28" i="11"/>
  <c r="GE54" i="11" s="1"/>
  <c r="GA28" i="11"/>
  <c r="GA54" i="11" s="1"/>
  <c r="FO28" i="11"/>
  <c r="FO54" i="11" s="1"/>
  <c r="FK28" i="11"/>
  <c r="FK54" i="11" s="1"/>
  <c r="AG12" i="11"/>
  <c r="Y12" i="11"/>
  <c r="E12" i="11"/>
  <c r="AH34" i="11"/>
  <c r="AH42" i="11" s="1"/>
  <c r="AH51" i="11" s="1"/>
  <c r="AH66" i="11"/>
  <c r="GP28" i="11"/>
  <c r="IR12" i="11"/>
  <c r="IN12" i="11"/>
  <c r="IJ12" i="11"/>
  <c r="IF12" i="11"/>
  <c r="IB12" i="11"/>
  <c r="HX12" i="11"/>
  <c r="HT12" i="11"/>
  <c r="HP12" i="11"/>
  <c r="HL12" i="11"/>
  <c r="HA12" i="11"/>
  <c r="GK12" i="11"/>
  <c r="GC50" i="11"/>
  <c r="BF12" i="11"/>
  <c r="AL12" i="11"/>
  <c r="FQ12" i="11"/>
  <c r="HL28" i="11"/>
  <c r="GV28" i="11"/>
  <c r="FV51" i="11"/>
  <c r="FV37" i="13"/>
  <c r="FL50" i="11"/>
  <c r="FL37" i="13"/>
  <c r="FL51" i="11"/>
  <c r="FN48" i="11"/>
  <c r="FN29" i="13"/>
  <c r="GF37" i="13"/>
  <c r="GF50" i="11"/>
  <c r="GF51" i="11"/>
  <c r="FG50" i="11"/>
  <c r="GD28" i="13"/>
  <c r="FS48" i="11"/>
  <c r="FW50" i="11"/>
  <c r="FW29" i="13"/>
  <c r="FG48" i="11"/>
  <c r="FC29" i="13"/>
  <c r="FL29" i="13"/>
  <c r="FM42" i="11"/>
  <c r="FF51" i="11"/>
  <c r="FZ51" i="11"/>
  <c r="FJ50" i="11"/>
  <c r="FU48" i="11"/>
  <c r="GE50" i="11"/>
  <c r="GF48" i="11"/>
  <c r="FJ29" i="13"/>
  <c r="FV49" i="11"/>
  <c r="GB42" i="11"/>
  <c r="FC50" i="11"/>
  <c r="FM28" i="13"/>
  <c r="FT42" i="11"/>
  <c r="GD49" i="11"/>
  <c r="GF49" i="11"/>
  <c r="FM48" i="11"/>
  <c r="FU50" i="11"/>
  <c r="FZ50" i="11"/>
  <c r="GB35" i="11"/>
  <c r="FI29" i="13"/>
  <c r="FM49" i="11"/>
  <c r="GD42" i="11"/>
  <c r="GD48" i="11"/>
  <c r="FT48" i="11"/>
  <c r="GF28" i="13"/>
  <c r="FV35" i="11"/>
  <c r="FV29" i="13" s="1"/>
  <c r="GB28" i="13"/>
  <c r="DI26" i="11"/>
  <c r="DI21" i="11" s="1"/>
  <c r="DA26" i="11"/>
  <c r="DA21" i="11" s="1"/>
  <c r="FR26" i="11"/>
  <c r="FR21" i="11" s="1"/>
  <c r="GG27" i="11"/>
  <c r="GG19" i="11"/>
  <c r="GQ21" i="10"/>
  <c r="EK26" i="11"/>
  <c r="EK21" i="11" s="1"/>
  <c r="GY26" i="11"/>
  <c r="GY21" i="11" s="1"/>
  <c r="HC21" i="10"/>
  <c r="HC26" i="11"/>
  <c r="HC21" i="11" s="1"/>
  <c r="GU21" i="10"/>
  <c r="GU26" i="11"/>
  <c r="GU21" i="11" s="1"/>
  <c r="GM21" i="10"/>
  <c r="GM26" i="11"/>
  <c r="GM21" i="11" s="1"/>
  <c r="CQ26" i="10"/>
  <c r="CQ21" i="10" s="1"/>
  <c r="AJ26" i="11"/>
  <c r="AJ21" i="11" s="1"/>
  <c r="FL26" i="11"/>
  <c r="FL21" i="11" s="1"/>
  <c r="DD26" i="11"/>
  <c r="DD21" i="11" s="1"/>
  <c r="FD26" i="11"/>
  <c r="FD21" i="11" s="1"/>
  <c r="DR26" i="11"/>
  <c r="DR21" i="11" s="1"/>
  <c r="CV26" i="11"/>
  <c r="CV21" i="11" s="1"/>
  <c r="CM26" i="11"/>
  <c r="CM21" i="11" s="1"/>
  <c r="DB26" i="11"/>
  <c r="DB21" i="11" s="1"/>
  <c r="AA26" i="11"/>
  <c r="AA21" i="11" s="1"/>
  <c r="DV26" i="10"/>
  <c r="DV21" i="10" s="1"/>
  <c r="DZ26" i="11"/>
  <c r="DZ21" i="11" s="1"/>
  <c r="DT26" i="11"/>
  <c r="DT21" i="11" s="1"/>
  <c r="FT26" i="11"/>
  <c r="FT21" i="11" s="1"/>
  <c r="GB21" i="10"/>
  <c r="AK26" i="11"/>
  <c r="AK21" i="11" s="1"/>
  <c r="EA26" i="11"/>
  <c r="EA21" i="11" s="1"/>
  <c r="FE26" i="11"/>
  <c r="FE21" i="11" s="1"/>
  <c r="CK26" i="11"/>
  <c r="CK21" i="11" s="1"/>
  <c r="CJ26" i="11"/>
  <c r="CJ21" i="11" s="1"/>
  <c r="W26" i="11"/>
  <c r="W21" i="11" s="1"/>
  <c r="AH26" i="10"/>
  <c r="AH21" i="10" s="1"/>
  <c r="HG26" i="11"/>
  <c r="HG21" i="11" s="1"/>
  <c r="DY28" i="11"/>
  <c r="IX28" i="10"/>
  <c r="FB26" i="10"/>
  <c r="FB21" i="10" s="1"/>
  <c r="BF28" i="11"/>
  <c r="AX28" i="11"/>
  <c r="AP28" i="11"/>
  <c r="AL28" i="11"/>
  <c r="CJ28" i="11"/>
  <c r="CF28" i="11"/>
  <c r="CB28" i="11"/>
  <c r="BX28" i="11"/>
  <c r="BP28" i="11"/>
  <c r="HL21" i="11"/>
  <c r="GW26" i="11"/>
  <c r="GW21" i="11" s="1"/>
  <c r="HE21" i="10"/>
  <c r="GZ21" i="11"/>
  <c r="GN21" i="11"/>
  <c r="HH28" i="11"/>
  <c r="HD28" i="11"/>
  <c r="V14" i="11"/>
  <c r="V7" i="11"/>
  <c r="BZ46" i="11"/>
  <c r="BZ7" i="11"/>
  <c r="FO48" i="10"/>
  <c r="FT51" i="10"/>
  <c r="FW51" i="10"/>
  <c r="Z21" i="10"/>
  <c r="Z26" i="11"/>
  <c r="Z21" i="11" s="1"/>
  <c r="GF21" i="10"/>
  <c r="GG26" i="10"/>
  <c r="GG21" i="10" s="1"/>
  <c r="R14" i="11"/>
  <c r="R7" i="11"/>
  <c r="J7" i="11"/>
  <c r="J14" i="11"/>
  <c r="J12" i="11"/>
  <c r="BB46" i="11"/>
  <c r="BB14" i="11"/>
  <c r="BB7" i="11"/>
  <c r="BB12" i="11"/>
  <c r="BP14" i="11"/>
  <c r="FC51" i="10"/>
  <c r="FC50" i="10"/>
  <c r="V21" i="10"/>
  <c r="V26" i="11"/>
  <c r="V21" i="11" s="1"/>
  <c r="FZ35" i="10"/>
  <c r="FZ48" i="10" s="1"/>
  <c r="FZ42" i="10"/>
  <c r="FZ51" i="10" s="1"/>
  <c r="FD48" i="10"/>
  <c r="BI46" i="11"/>
  <c r="BI14" i="11"/>
  <c r="BI7" i="11"/>
  <c r="BW12" i="11"/>
  <c r="BW7" i="11"/>
  <c r="BT46" i="11"/>
  <c r="BT12" i="11"/>
  <c r="BT7" i="11"/>
  <c r="BP7" i="11"/>
  <c r="R26" i="11"/>
  <c r="R21" i="11" s="1"/>
  <c r="HM67" i="11"/>
  <c r="HM68" i="11" s="1"/>
  <c r="I16" i="20" s="1"/>
  <c r="HM66" i="11"/>
  <c r="IP12" i="11"/>
  <c r="IP7" i="11"/>
  <c r="IP14" i="11"/>
  <c r="IH14" i="11"/>
  <c r="IH12" i="11"/>
  <c r="ID14" i="11"/>
  <c r="ID12" i="11"/>
  <c r="DN14" i="11"/>
  <c r="DR12" i="11"/>
  <c r="DR14" i="11"/>
  <c r="DW7" i="11"/>
  <c r="ED12" i="11"/>
  <c r="DV11" i="11"/>
  <c r="F20" i="16" s="1"/>
  <c r="CQ66" i="11"/>
  <c r="DW12" i="11"/>
  <c r="CT7" i="11"/>
  <c r="DJ12" i="11"/>
  <c r="ED14" i="11"/>
  <c r="DU12" i="11"/>
  <c r="DB12" i="11"/>
  <c r="FE42" i="10"/>
  <c r="GG7" i="10"/>
  <c r="GC21" i="10"/>
  <c r="CF21" i="11"/>
  <c r="FM21" i="11"/>
  <c r="C21" i="10"/>
  <c r="C26" i="11"/>
  <c r="C21" i="11" s="1"/>
  <c r="G21" i="10"/>
  <c r="G26" i="11"/>
  <c r="G21" i="11" s="1"/>
  <c r="K21" i="10"/>
  <c r="K26" i="11"/>
  <c r="K21" i="11" s="1"/>
  <c r="E7" i="11"/>
  <c r="HM7" i="10"/>
  <c r="HM12" i="10"/>
  <c r="HJ21" i="10"/>
  <c r="HJ26" i="11"/>
  <c r="HJ21" i="11" s="1"/>
  <c r="HF21" i="11"/>
  <c r="HB21" i="10"/>
  <c r="HB26" i="11"/>
  <c r="HB21" i="11" s="1"/>
  <c r="GX21" i="10"/>
  <c r="GX26" i="11"/>
  <c r="GX21" i="11" s="1"/>
  <c r="GT21" i="10"/>
  <c r="GT26" i="11"/>
  <c r="GT21" i="11" s="1"/>
  <c r="GP26" i="11"/>
  <c r="GP21" i="11" s="1"/>
  <c r="GP21" i="10"/>
  <c r="GW14" i="11"/>
  <c r="GW7" i="11"/>
  <c r="GS12" i="11"/>
  <c r="GS7" i="11"/>
  <c r="IL14" i="11"/>
  <c r="BZ12" i="11"/>
  <c r="AR12" i="11"/>
  <c r="DR7" i="11"/>
  <c r="CQ24" i="11"/>
  <c r="GG13" i="11"/>
  <c r="GG15" i="11" s="1"/>
  <c r="DV67" i="11"/>
  <c r="DV68" i="11" s="1"/>
  <c r="F16" i="20" s="1"/>
  <c r="F41" i="21" s="1"/>
  <c r="F42" i="21" s="1"/>
  <c r="GG24" i="11"/>
  <c r="DF12" i="11"/>
  <c r="DW14" i="11"/>
  <c r="T21" i="10"/>
  <c r="T26" i="11"/>
  <c r="T21" i="11" s="1"/>
  <c r="DV42" i="10"/>
  <c r="DV49" i="10"/>
  <c r="EV46" i="11"/>
  <c r="EV7" i="11"/>
  <c r="FY46" i="11"/>
  <c r="FY7" i="11"/>
  <c r="HM42" i="10"/>
  <c r="HM51" i="10" s="1"/>
  <c r="HM49" i="10"/>
  <c r="HM35" i="10"/>
  <c r="IS11" i="11"/>
  <c r="EQ21" i="10"/>
  <c r="EQ26" i="11"/>
  <c r="EQ21" i="11" s="1"/>
  <c r="EU21" i="10"/>
  <c r="EU26" i="11"/>
  <c r="EU21" i="11" s="1"/>
  <c r="GC21" i="11"/>
  <c r="FP49" i="10"/>
  <c r="FP35" i="10"/>
  <c r="FP48" i="10" s="1"/>
  <c r="FP42" i="10"/>
  <c r="AV46" i="11"/>
  <c r="AV7" i="11"/>
  <c r="HZ12" i="11"/>
  <c r="BK28" i="10"/>
  <c r="BK54" i="10" s="1"/>
  <c r="X7" i="11"/>
  <c r="E14" i="11"/>
  <c r="BJ7" i="11"/>
  <c r="EP28" i="11"/>
  <c r="EH28" i="11"/>
  <c r="DZ28" i="11"/>
  <c r="GZ28" i="11"/>
  <c r="GR28" i="11"/>
  <c r="GN28" i="11"/>
  <c r="IS28" i="10"/>
  <c r="IS54" i="10" s="1"/>
  <c r="IR28" i="11"/>
  <c r="IN28" i="11"/>
  <c r="IF28" i="11"/>
  <c r="IB28" i="11"/>
  <c r="HX28" i="11"/>
  <c r="HT28" i="11"/>
  <c r="HP28" i="11"/>
  <c r="O26" i="11"/>
  <c r="O21" i="11" s="1"/>
  <c r="IX13" i="10"/>
  <c r="GE48" i="10"/>
  <c r="FR48" i="10"/>
  <c r="FG48" i="10"/>
  <c r="AH8" i="11"/>
  <c r="C17" i="16" s="1"/>
  <c r="AH13" i="11"/>
  <c r="AH15" i="11" s="1"/>
  <c r="IX24" i="11"/>
  <c r="D28" i="11"/>
  <c r="AH20" i="11"/>
  <c r="AG7" i="11"/>
  <c r="CQ27" i="11"/>
  <c r="CG7" i="11"/>
  <c r="CQ11" i="11"/>
  <c r="E20" i="16" s="1"/>
  <c r="HB28" i="11"/>
  <c r="HM75" i="11"/>
  <c r="FB12" i="10"/>
  <c r="FB28" i="10"/>
  <c r="FB54" i="10" s="1"/>
  <c r="BC28" i="11"/>
  <c r="HG7" i="11"/>
  <c r="HC7" i="11"/>
  <c r="GX12" i="11"/>
  <c r="GT12" i="11"/>
  <c r="GH28" i="11"/>
  <c r="IS42" i="10"/>
  <c r="IS49" i="10"/>
  <c r="IS48" i="10"/>
  <c r="IX77" i="10"/>
  <c r="IX78" i="10" s="1"/>
  <c r="FS51" i="10"/>
  <c r="FL48" i="10"/>
  <c r="GB50" i="10"/>
  <c r="GB51" i="10"/>
  <c r="FN51" i="10"/>
  <c r="GD48" i="10"/>
  <c r="AE7" i="11"/>
  <c r="AE12" i="11"/>
  <c r="FS35" i="10"/>
  <c r="FS48" i="10" s="1"/>
  <c r="GA42" i="10"/>
  <c r="FY49" i="10"/>
  <c r="GE42" i="10"/>
  <c r="FJ42" i="10"/>
  <c r="GG16" i="10"/>
  <c r="FY26" i="11"/>
  <c r="FY21" i="11" s="1"/>
  <c r="FJ48" i="10"/>
  <c r="AH16" i="10"/>
  <c r="AH57" i="10"/>
  <c r="AG26" i="11"/>
  <c r="AG21" i="11" s="1"/>
  <c r="CQ42" i="10"/>
  <c r="IX8" i="10"/>
  <c r="GE26" i="11"/>
  <c r="GE21" i="11" s="1"/>
  <c r="FZ49" i="10"/>
  <c r="AA28" i="11"/>
  <c r="S28" i="11"/>
  <c r="IX61" i="11"/>
  <c r="AQ28" i="11"/>
  <c r="CA46" i="11"/>
  <c r="CA7" i="11"/>
  <c r="GN21" i="10"/>
  <c r="GH21" i="10"/>
  <c r="GH26" i="11"/>
  <c r="GH21" i="11" s="1"/>
  <c r="FY51" i="10"/>
  <c r="AA7" i="11"/>
  <c r="AB28" i="11"/>
  <c r="DH12" i="11"/>
  <c r="GF26" i="11"/>
  <c r="GF21" i="11" s="1"/>
  <c r="FS49" i="10"/>
  <c r="CQ16" i="10"/>
  <c r="FQ48" i="10"/>
  <c r="FY48" i="10"/>
  <c r="FG49" i="10"/>
  <c r="GE49" i="10"/>
  <c r="EV26" i="11"/>
  <c r="EV21" i="11" s="1"/>
  <c r="BK26" i="10"/>
  <c r="BK21" i="10" s="1"/>
  <c r="P26" i="11"/>
  <c r="P21" i="11" s="1"/>
  <c r="N26" i="11"/>
  <c r="N21" i="11" s="1"/>
  <c r="FU26" i="11"/>
  <c r="FU21" i="11" s="1"/>
  <c r="IX26" i="10"/>
  <c r="IX21" i="10" s="1"/>
  <c r="J26" i="11"/>
  <c r="J21" i="11" s="1"/>
  <c r="ER26" i="11"/>
  <c r="ER21" i="11" s="1"/>
  <c r="EN26" i="11"/>
  <c r="EN21" i="11" s="1"/>
  <c r="FW26" i="11"/>
  <c r="FW21" i="11" s="1"/>
  <c r="ET26" i="11"/>
  <c r="ET21" i="11" s="1"/>
  <c r="CQ49" i="10"/>
  <c r="IX9" i="10"/>
  <c r="IX10" i="10"/>
  <c r="IX11" i="10"/>
  <c r="CQ48" i="10"/>
  <c r="AH27" i="11"/>
  <c r="AH24" i="11"/>
  <c r="AH19" i="11"/>
  <c r="BK27" i="11"/>
  <c r="BK9" i="11"/>
  <c r="BK14" i="11" s="1"/>
  <c r="CQ76" i="11"/>
  <c r="FB77" i="11"/>
  <c r="FB78" i="11" s="1"/>
  <c r="G18" i="20" s="1"/>
  <c r="G45" i="21" s="1"/>
  <c r="G46" i="21" s="1"/>
  <c r="HH26" i="11"/>
  <c r="HH21" i="11" s="1"/>
  <c r="HM26" i="10"/>
  <c r="HN26" i="10" s="1"/>
  <c r="HD21" i="10"/>
  <c r="HD26" i="11"/>
  <c r="HD21" i="11" s="1"/>
  <c r="GR21" i="10"/>
  <c r="GR26" i="11"/>
  <c r="GR21" i="11" s="1"/>
  <c r="GJ21" i="10"/>
  <c r="GJ26" i="11"/>
  <c r="GJ21" i="11" s="1"/>
  <c r="HE14" i="11"/>
  <c r="HE12" i="11"/>
  <c r="HE7" i="11"/>
  <c r="GU14" i="11"/>
  <c r="GU12" i="11"/>
  <c r="GU7" i="11"/>
  <c r="FG50" i="10"/>
  <c r="FB27" i="11"/>
  <c r="GA49" i="10"/>
  <c r="FQ42" i="10"/>
  <c r="D26" i="11"/>
  <c r="D21" i="11" s="1"/>
  <c r="F26" i="11"/>
  <c r="F21" i="11" s="1"/>
  <c r="FB7" i="10"/>
  <c r="EZ26" i="11"/>
  <c r="EZ21" i="11" s="1"/>
  <c r="AC26" i="11"/>
  <c r="AC21" i="11" s="1"/>
  <c r="C12" i="11"/>
  <c r="BK11" i="11"/>
  <c r="D20" i="16" s="1"/>
  <c r="BS28" i="11"/>
  <c r="GZ21" i="10"/>
  <c r="HK21" i="10"/>
  <c r="HK26" i="11"/>
  <c r="HK21" i="11" s="1"/>
  <c r="T7" i="11"/>
  <c r="CQ34" i="11"/>
  <c r="CQ35" i="11" s="1"/>
  <c r="CQ29" i="13" s="1"/>
  <c r="CL28" i="11"/>
  <c r="CH28" i="11"/>
  <c r="BV28" i="11"/>
  <c r="CI7" i="11"/>
  <c r="BK76" i="11"/>
  <c r="GG76" i="11"/>
  <c r="HM10" i="11"/>
  <c r="I19" i="16" s="1"/>
  <c r="HK12" i="11"/>
  <c r="HK14" i="11"/>
  <c r="HH14" i="11"/>
  <c r="HH7" i="11"/>
  <c r="IX63" i="11"/>
  <c r="AZ7" i="11"/>
  <c r="CM28" i="11"/>
  <c r="HF28" i="11"/>
  <c r="IM7" i="11"/>
  <c r="IM12" i="11"/>
  <c r="IM14" i="11"/>
  <c r="IE7" i="11"/>
  <c r="HO7" i="11"/>
  <c r="HO12" i="11"/>
  <c r="IS8" i="11"/>
  <c r="IS65" i="11"/>
  <c r="F7" i="11"/>
  <c r="BH28" i="11"/>
  <c r="AZ28" i="11"/>
  <c r="GR14" i="11"/>
  <c r="GR12" i="11"/>
  <c r="GQ7" i="11"/>
  <c r="GX28" i="11"/>
  <c r="GT28" i="11"/>
  <c r="IS13" i="11"/>
  <c r="IS57" i="11" s="1"/>
  <c r="IS10" i="11"/>
  <c r="IL7" i="11"/>
  <c r="IH7" i="11"/>
  <c r="ID7" i="11"/>
  <c r="HZ7" i="11"/>
  <c r="HR7" i="11"/>
  <c r="IM28" i="11"/>
  <c r="II28" i="11"/>
  <c r="IE28" i="11"/>
  <c r="HW28" i="11"/>
  <c r="HS28" i="11"/>
  <c r="HO28" i="11"/>
  <c r="IS20" i="11"/>
  <c r="IS66" i="11"/>
  <c r="IX65" i="10"/>
  <c r="IX75" i="10"/>
  <c r="GW12" i="11"/>
  <c r="HJ28" i="11"/>
  <c r="IS52" i="11"/>
  <c r="IS53" i="11" s="1"/>
  <c r="IS34" i="11"/>
  <c r="IS49" i="11" s="1"/>
  <c r="GP12" i="11"/>
  <c r="GL12" i="11"/>
  <c r="GL28" i="11"/>
  <c r="HM25" i="11"/>
  <c r="HK28" i="11"/>
  <c r="HG28" i="11"/>
  <c r="HC28" i="11"/>
  <c r="GY28" i="11"/>
  <c r="GU28" i="11"/>
  <c r="GQ28" i="11"/>
  <c r="HM20" i="11"/>
  <c r="GQ21" i="11"/>
  <c r="GI21" i="11"/>
  <c r="IR7" i="11"/>
  <c r="IN7" i="11"/>
  <c r="IJ7" i="11"/>
  <c r="IF7" i="11"/>
  <c r="IB7" i="11"/>
  <c r="HX7" i="11"/>
  <c r="HT7" i="11"/>
  <c r="HP7" i="11"/>
  <c r="FN50" i="8"/>
  <c r="AH9" i="11"/>
  <c r="IX27" i="11"/>
  <c r="Q12" i="11"/>
  <c r="IX10" i="8"/>
  <c r="BB21" i="8"/>
  <c r="BB26" i="11"/>
  <c r="BB21" i="11" s="1"/>
  <c r="BK26" i="8"/>
  <c r="BK21" i="8" s="1"/>
  <c r="BX26" i="11"/>
  <c r="BX21" i="11" s="1"/>
  <c r="BX21" i="8"/>
  <c r="CS21" i="8"/>
  <c r="CS26" i="11"/>
  <c r="CS21" i="11" s="1"/>
  <c r="EE21" i="8"/>
  <c r="EE26" i="11"/>
  <c r="EE21" i="11" s="1"/>
  <c r="EP26" i="11"/>
  <c r="EP21" i="11" s="1"/>
  <c r="EP21" i="8"/>
  <c r="FJ49" i="8"/>
  <c r="FJ35" i="8"/>
  <c r="FJ50" i="8" s="1"/>
  <c r="FP50" i="8"/>
  <c r="BF7" i="11"/>
  <c r="CQ8" i="11"/>
  <c r="E17" i="16" s="1"/>
  <c r="AO21" i="8"/>
  <c r="AO26" i="11"/>
  <c r="AO21" i="11" s="1"/>
  <c r="BV21" i="8"/>
  <c r="BV26" i="11"/>
  <c r="BV21" i="11" s="1"/>
  <c r="CG21" i="8"/>
  <c r="CG26" i="11"/>
  <c r="CG21" i="11" s="1"/>
  <c r="CP21" i="8"/>
  <c r="CQ26" i="8"/>
  <c r="CQ21" i="8" s="1"/>
  <c r="CP26" i="11"/>
  <c r="CP21" i="11" s="1"/>
  <c r="CZ21" i="8"/>
  <c r="CZ26" i="11"/>
  <c r="CZ21" i="11" s="1"/>
  <c r="DQ21" i="8"/>
  <c r="DQ26" i="11"/>
  <c r="DQ21" i="11" s="1"/>
  <c r="FG21" i="8"/>
  <c r="FG26" i="11"/>
  <c r="FG21" i="11" s="1"/>
  <c r="FJ26" i="11"/>
  <c r="FJ21" i="11" s="1"/>
  <c r="FJ21" i="8"/>
  <c r="X21" i="8"/>
  <c r="X26" i="11"/>
  <c r="X21" i="11" s="1"/>
  <c r="FS49" i="8"/>
  <c r="FS35" i="8"/>
  <c r="FS48" i="8" s="1"/>
  <c r="FS42" i="8"/>
  <c r="FO42" i="8"/>
  <c r="FO49" i="8"/>
  <c r="FO35" i="8"/>
  <c r="FO48" i="8" s="1"/>
  <c r="AC14" i="11"/>
  <c r="AC7" i="11"/>
  <c r="K14" i="11"/>
  <c r="K12" i="11"/>
  <c r="AH16" i="8"/>
  <c r="BQ21" i="8"/>
  <c r="BQ26" i="11"/>
  <c r="BQ21" i="11" s="1"/>
  <c r="BZ26" i="11"/>
  <c r="BZ21" i="11" s="1"/>
  <c r="BZ21" i="8"/>
  <c r="CU21" i="8"/>
  <c r="CU26" i="11"/>
  <c r="CU21" i="11" s="1"/>
  <c r="DM21" i="8"/>
  <c r="DV26" i="8"/>
  <c r="DV21" i="8" s="1"/>
  <c r="DM26" i="11"/>
  <c r="EG21" i="8"/>
  <c r="EG26" i="11"/>
  <c r="EG21" i="11" s="1"/>
  <c r="FV26" i="11"/>
  <c r="FV21" i="11" s="1"/>
  <c r="FV21" i="8"/>
  <c r="GG26" i="8"/>
  <c r="GG21" i="8" s="1"/>
  <c r="AB26" i="11"/>
  <c r="AH26" i="8"/>
  <c r="AH21" i="8" s="1"/>
  <c r="L21" i="8"/>
  <c r="L26" i="11"/>
  <c r="L21" i="11" s="1"/>
  <c r="FY48" i="8"/>
  <c r="FY42" i="8"/>
  <c r="FY49" i="8"/>
  <c r="FG49" i="8"/>
  <c r="FG35" i="8"/>
  <c r="FG50" i="8" s="1"/>
  <c r="AN46" i="11"/>
  <c r="AN12" i="11"/>
  <c r="AN7" i="11"/>
  <c r="IX67" i="8"/>
  <c r="IX68" i="8" s="1"/>
  <c r="IX65" i="8"/>
  <c r="BK13" i="11"/>
  <c r="BK57" i="11" s="1"/>
  <c r="CQ13" i="11"/>
  <c r="CQ57" i="11" s="1"/>
  <c r="GD51" i="8"/>
  <c r="FO26" i="11"/>
  <c r="FO21" i="11" s="1"/>
  <c r="BK12" i="8"/>
  <c r="BK7" i="8"/>
  <c r="AQ21" i="8"/>
  <c r="AQ26" i="11"/>
  <c r="AQ21" i="11" s="1"/>
  <c r="CI26" i="11"/>
  <c r="CI21" i="11" s="1"/>
  <c r="CI21" i="8"/>
  <c r="BK49" i="8"/>
  <c r="BK35" i="8"/>
  <c r="BK48" i="8" s="1"/>
  <c r="BK42" i="8"/>
  <c r="IX20" i="11"/>
  <c r="IX19" i="11"/>
  <c r="H14" i="11"/>
  <c r="H7" i="11"/>
  <c r="H12" i="11"/>
  <c r="BB28" i="11"/>
  <c r="AB21" i="8"/>
  <c r="ES26" i="11"/>
  <c r="ES21" i="11" s="1"/>
  <c r="AD26" i="11"/>
  <c r="AD21" i="11" s="1"/>
  <c r="DV16" i="8"/>
  <c r="DV57" i="8"/>
  <c r="AM26" i="11"/>
  <c r="AM21" i="11" s="1"/>
  <c r="AM21" i="8"/>
  <c r="BT26" i="11"/>
  <c r="BT21" i="11" s="1"/>
  <c r="BT21" i="8"/>
  <c r="EI21" i="8"/>
  <c r="EI26" i="11"/>
  <c r="EI21" i="11" s="1"/>
  <c r="I26" i="11"/>
  <c r="I21" i="11" s="1"/>
  <c r="I21" i="8"/>
  <c r="DV48" i="8"/>
  <c r="FV35" i="8"/>
  <c r="FV50" i="8" s="1"/>
  <c r="FV49" i="8"/>
  <c r="AH11" i="11"/>
  <c r="C20" i="16" s="1"/>
  <c r="AF14" i="11"/>
  <c r="AF12" i="11"/>
  <c r="AF7" i="11"/>
  <c r="N14" i="11"/>
  <c r="N12" i="11"/>
  <c r="FM42" i="8"/>
  <c r="FQ48" i="8"/>
  <c r="CD28" i="11"/>
  <c r="BR28" i="11"/>
  <c r="DV75" i="11"/>
  <c r="HM49" i="8"/>
  <c r="HM42" i="8"/>
  <c r="HM35" i="8"/>
  <c r="HM48" i="8" s="1"/>
  <c r="FU35" i="8"/>
  <c r="X14" i="11"/>
  <c r="CE7" i="11"/>
  <c r="FK48" i="8"/>
  <c r="EZ46" i="11"/>
  <c r="EZ7" i="11"/>
  <c r="IX62" i="11"/>
  <c r="GH7" i="11"/>
  <c r="GH12" i="11"/>
  <c r="HM9" i="11"/>
  <c r="HI14" i="11"/>
  <c r="HI7" i="11"/>
  <c r="HI12" i="11"/>
  <c r="GV12" i="11"/>
  <c r="GV14" i="11"/>
  <c r="GV7" i="11"/>
  <c r="GI28" i="11"/>
  <c r="HM19" i="11"/>
  <c r="BD7" i="11"/>
  <c r="AX7" i="11"/>
  <c r="GP42" i="8"/>
  <c r="GH14" i="11"/>
  <c r="IS19" i="11"/>
  <c r="IX45" i="11"/>
  <c r="IX52" i="11" s="1"/>
  <c r="IX53" i="11" s="1"/>
  <c r="IX64" i="11"/>
  <c r="J17" i="20" s="1"/>
  <c r="HF42" i="8"/>
  <c r="HF35" i="8"/>
  <c r="HB42" i="8"/>
  <c r="HB35" i="8"/>
  <c r="GT42" i="8"/>
  <c r="GT35" i="8"/>
  <c r="GM42" i="8"/>
  <c r="GM35" i="8"/>
  <c r="GI35" i="8"/>
  <c r="GI42" i="8"/>
  <c r="HM24" i="11"/>
  <c r="IS49" i="8"/>
  <c r="IS35" i="8"/>
  <c r="IS48" i="8" s="1"/>
  <c r="IX71" i="11"/>
  <c r="IX73" i="11"/>
  <c r="HL35" i="8"/>
  <c r="HD7" i="11"/>
  <c r="GO14" i="11"/>
  <c r="GO12" i="11"/>
  <c r="GO7" i="11"/>
  <c r="IS57" i="8"/>
  <c r="IS16" i="8"/>
  <c r="IQ7" i="11"/>
  <c r="IQ12" i="11"/>
  <c r="II7" i="11"/>
  <c r="II12" i="11"/>
  <c r="II14" i="11"/>
  <c r="IA7" i="11"/>
  <c r="IA14" i="11"/>
  <c r="IA12" i="11"/>
  <c r="HW7" i="11"/>
  <c r="HW14" i="11"/>
  <c r="HS7" i="11"/>
  <c r="HS12" i="11"/>
  <c r="IS24" i="11"/>
  <c r="DV76" i="11"/>
  <c r="BK77" i="11"/>
  <c r="BK78" i="11" s="1"/>
  <c r="D18" i="20" s="1"/>
  <c r="D45" i="21" s="1"/>
  <c r="D46" i="21" s="1"/>
  <c r="GG75" i="11"/>
  <c r="HM11" i="11"/>
  <c r="I20" i="16" s="1"/>
  <c r="GQ14" i="11"/>
  <c r="GQ12" i="11"/>
  <c r="IS27" i="11"/>
  <c r="AH76" i="11"/>
  <c r="IX74" i="11"/>
  <c r="J19" i="20" s="1"/>
  <c r="HM27" i="11"/>
  <c r="HM8" i="11"/>
  <c r="I17" i="16" s="1"/>
  <c r="GK15" i="11"/>
  <c r="HM13" i="11"/>
  <c r="HM15" i="11" s="1"/>
  <c r="HF14" i="11"/>
  <c r="HF12" i="11"/>
  <c r="HN14" i="11"/>
  <c r="IS9" i="11"/>
  <c r="HN7" i="11"/>
  <c r="HN12" i="11"/>
  <c r="IO12" i="11"/>
  <c r="IO14" i="11"/>
  <c r="IK12" i="11"/>
  <c r="IK7" i="11"/>
  <c r="IK14" i="11"/>
  <c r="IG12" i="11"/>
  <c r="IG7" i="11"/>
  <c r="IC12" i="11"/>
  <c r="IC7" i="11"/>
  <c r="HY12" i="11"/>
  <c r="HY14" i="11"/>
  <c r="HU12" i="11"/>
  <c r="HU7" i="11"/>
  <c r="HU14" i="11"/>
  <c r="HQ12" i="11"/>
  <c r="HQ7" i="11"/>
  <c r="HQ14" i="11"/>
  <c r="IS77" i="11"/>
  <c r="IS78" i="11" s="1"/>
  <c r="IS75" i="11"/>
  <c r="IX77" i="8"/>
  <c r="IX78" i="8" s="1"/>
  <c r="HM76" i="11"/>
  <c r="IX76" i="8"/>
  <c r="GG77" i="11"/>
  <c r="GG78" i="11" s="1"/>
  <c r="H18" i="20" s="1"/>
  <c r="H45" i="21" s="1"/>
  <c r="H46" i="21" s="1"/>
  <c r="AH75" i="11"/>
  <c r="BK75" i="11"/>
  <c r="HM77" i="11"/>
  <c r="HM78" i="11" s="1"/>
  <c r="I18" i="20" s="1"/>
  <c r="IX72" i="11"/>
  <c r="IX75" i="8"/>
  <c r="DV77" i="11"/>
  <c r="DV78" i="11" s="1"/>
  <c r="F18" i="20" s="1"/>
  <c r="F45" i="21" s="1"/>
  <c r="F46" i="21" s="1"/>
  <c r="IX26" i="9"/>
  <c r="IX21" i="9" s="1"/>
  <c r="AH26" i="9"/>
  <c r="AH21" i="9" s="1"/>
  <c r="CQ26" i="9"/>
  <c r="CQ21" i="9" s="1"/>
  <c r="EL21" i="9"/>
  <c r="E6" i="16"/>
  <c r="CQ7" i="9"/>
  <c r="E4" i="16" s="1"/>
  <c r="E4" i="21" s="1"/>
  <c r="E5" i="21" s="1"/>
  <c r="C6" i="16"/>
  <c r="HM16" i="9"/>
  <c r="DV16" i="9"/>
  <c r="IS12" i="9"/>
  <c r="J8" i="16"/>
  <c r="GG7" i="9"/>
  <c r="H4" i="16" s="1"/>
  <c r="H4" i="21" s="1"/>
  <c r="H5" i="21" s="1"/>
  <c r="G6" i="16"/>
  <c r="BK16" i="9"/>
  <c r="C7" i="16"/>
  <c r="B11" i="7"/>
  <c r="B14" i="7" s="1"/>
  <c r="B17" i="7" s="1"/>
  <c r="FB7" i="4"/>
  <c r="G10" i="16" s="1"/>
  <c r="G17" i="21" s="1"/>
  <c r="G18" i="21" s="1"/>
  <c r="DV7" i="4"/>
  <c r="F10" i="16" s="1"/>
  <c r="F17" i="21" s="1"/>
  <c r="F18" i="21" s="1"/>
  <c r="IX11" i="4"/>
  <c r="J14" i="16" s="1"/>
  <c r="C18" i="21"/>
  <c r="CQ7" i="4"/>
  <c r="E10" i="16" s="1"/>
  <c r="E17" i="21" s="1"/>
  <c r="E18" i="21" s="1"/>
  <c r="AH59" i="4"/>
  <c r="AH16" i="4"/>
  <c r="IX9" i="4"/>
  <c r="IX14" i="4" s="1"/>
  <c r="H12" i="16"/>
  <c r="HM12" i="4"/>
  <c r="IX10" i="4"/>
  <c r="J13" i="16" s="1"/>
  <c r="BK16" i="4"/>
  <c r="GG12" i="4"/>
  <c r="GG7" i="4"/>
  <c r="H10" i="16" s="1"/>
  <c r="H17" i="21" s="1"/>
  <c r="H18" i="21" s="1"/>
  <c r="GG16" i="4"/>
  <c r="FB12" i="4"/>
  <c r="BK12" i="4"/>
  <c r="D18" i="21"/>
  <c r="IS12" i="4"/>
  <c r="CQ16" i="4"/>
  <c r="FB16" i="4"/>
  <c r="C11" i="16"/>
  <c r="IX8" i="4"/>
  <c r="AH12" i="4"/>
  <c r="F5" i="21"/>
  <c r="AH16" i="9"/>
  <c r="FB16" i="9"/>
  <c r="IS16" i="9"/>
  <c r="CQ16" i="9"/>
  <c r="E18" i="16" l="1"/>
  <c r="FT50" i="10"/>
  <c r="FW50" i="10"/>
  <c r="FL50" i="10"/>
  <c r="GF50" i="10"/>
  <c r="AH48" i="10"/>
  <c r="FH50" i="10"/>
  <c r="GD50" i="8"/>
  <c r="FB50" i="8"/>
  <c r="FF50" i="8"/>
  <c r="DV50" i="8"/>
  <c r="HE52" i="4"/>
  <c r="GN53" i="4"/>
  <c r="HB53" i="4"/>
  <c r="GO52" i="4"/>
  <c r="GW52" i="4"/>
  <c r="GT52" i="4"/>
  <c r="DV52" i="9"/>
  <c r="BK52" i="9"/>
  <c r="FM51" i="9"/>
  <c r="GA13" i="13"/>
  <c r="FQ49" i="9"/>
  <c r="FM13" i="13"/>
  <c r="GB49" i="9"/>
  <c r="GB51" i="9"/>
  <c r="FQ51" i="9"/>
  <c r="FH13" i="13"/>
  <c r="DV51" i="9"/>
  <c r="DV49" i="9"/>
  <c r="F3" i="20" s="1"/>
  <c r="FS51" i="9"/>
  <c r="C5" i="21"/>
  <c r="IX55" i="9"/>
  <c r="GG52" i="9"/>
  <c r="AH52" i="9"/>
  <c r="FU51" i="9"/>
  <c r="GD13" i="13"/>
  <c r="GD51" i="9"/>
  <c r="AH51" i="9"/>
  <c r="FX49" i="9"/>
  <c r="FU52" i="9"/>
  <c r="AH49" i="9"/>
  <c r="C3" i="20" s="1"/>
  <c r="J12" i="21"/>
  <c r="FC51" i="9"/>
  <c r="FH52" i="9"/>
  <c r="FC52" i="9"/>
  <c r="GB50" i="8"/>
  <c r="GA50" i="8"/>
  <c r="FI50" i="8"/>
  <c r="FR50" i="8"/>
  <c r="FE50" i="8"/>
  <c r="GF51" i="8"/>
  <c r="FD50" i="8"/>
  <c r="HJ52" i="4"/>
  <c r="HK52" i="4"/>
  <c r="CQ52" i="4"/>
  <c r="J4" i="20"/>
  <c r="HF52" i="4"/>
  <c r="FX50" i="10"/>
  <c r="FK29" i="13"/>
  <c r="GA50" i="11"/>
  <c r="AH53" i="4"/>
  <c r="AH50" i="8"/>
  <c r="GX52" i="4"/>
  <c r="BK50" i="10"/>
  <c r="GA37" i="13"/>
  <c r="FQ48" i="11"/>
  <c r="FK48" i="11"/>
  <c r="FH48" i="11"/>
  <c r="BK52" i="4"/>
  <c r="FI50" i="10"/>
  <c r="FG49" i="9"/>
  <c r="GH52" i="4"/>
  <c r="J3" i="20"/>
  <c r="I3" i="20"/>
  <c r="FF48" i="11"/>
  <c r="FF29" i="13"/>
  <c r="FN50" i="10"/>
  <c r="GH52" i="9"/>
  <c r="BK53" i="4"/>
  <c r="GY52" i="4"/>
  <c r="FT50" i="8"/>
  <c r="GQ50" i="4"/>
  <c r="FP48" i="11"/>
  <c r="CQ14" i="11"/>
  <c r="FN13" i="13"/>
  <c r="FN51" i="9"/>
  <c r="GG4" i="13"/>
  <c r="GG49" i="9"/>
  <c r="H3" i="20" s="1"/>
  <c r="GG51" i="9"/>
  <c r="HM52" i="4"/>
  <c r="GG20" i="4"/>
  <c r="HG53" i="4"/>
  <c r="CQ53" i="4"/>
  <c r="BK50" i="4"/>
  <c r="D4" i="20" s="1"/>
  <c r="HI52" i="4"/>
  <c r="GU52" i="4"/>
  <c r="GL52" i="4"/>
  <c r="GR52" i="4"/>
  <c r="G18" i="16"/>
  <c r="GD50" i="10"/>
  <c r="FG48" i="8"/>
  <c r="GG50" i="10"/>
  <c r="FD50" i="10"/>
  <c r="FO50" i="10"/>
  <c r="FK50" i="10"/>
  <c r="FR50" i="10"/>
  <c r="FR51" i="10"/>
  <c r="FV51" i="9"/>
  <c r="GE52" i="9"/>
  <c r="GE51" i="9"/>
  <c r="GF13" i="13"/>
  <c r="GF52" i="9"/>
  <c r="BK49" i="9"/>
  <c r="D3" i="20" s="1"/>
  <c r="FV49" i="9"/>
  <c r="FP52" i="9"/>
  <c r="FP13" i="13"/>
  <c r="FP51" i="9"/>
  <c r="FT13" i="13"/>
  <c r="FT52" i="9"/>
  <c r="GB13" i="13"/>
  <c r="GB52" i="9"/>
  <c r="FP4" i="13"/>
  <c r="FP49" i="9"/>
  <c r="GE4" i="13"/>
  <c r="GE49" i="9"/>
  <c r="IS51" i="9"/>
  <c r="HE50" i="4"/>
  <c r="GM52" i="4"/>
  <c r="J29" i="21"/>
  <c r="FB14" i="11"/>
  <c r="DV51" i="11"/>
  <c r="DV35" i="11"/>
  <c r="DV29" i="13" s="1"/>
  <c r="GG46" i="11"/>
  <c r="GG42" i="11"/>
  <c r="GG51" i="11" s="1"/>
  <c r="GG28" i="13"/>
  <c r="DV49" i="11"/>
  <c r="GG14" i="11"/>
  <c r="DV28" i="13"/>
  <c r="GC51" i="10"/>
  <c r="GC50" i="10"/>
  <c r="FU48" i="10"/>
  <c r="FU50" i="10"/>
  <c r="FM50" i="10"/>
  <c r="IS42" i="11"/>
  <c r="IS51" i="11" s="1"/>
  <c r="DV15" i="11"/>
  <c r="IX28" i="11"/>
  <c r="FB50" i="10"/>
  <c r="GG35" i="11"/>
  <c r="GG29" i="13" s="1"/>
  <c r="FB35" i="11"/>
  <c r="FB29" i="13" s="1"/>
  <c r="DV14" i="11"/>
  <c r="FB57" i="11"/>
  <c r="HM35" i="11"/>
  <c r="HM48" i="11" s="1"/>
  <c r="CQ7" i="11"/>
  <c r="E16" i="16" s="1"/>
  <c r="E34" i="21" s="1"/>
  <c r="E35" i="21" s="1"/>
  <c r="FB28" i="11"/>
  <c r="FB54" i="11" s="1"/>
  <c r="BK28" i="11"/>
  <c r="BK54" i="11" s="1"/>
  <c r="DV46" i="11"/>
  <c r="FB49" i="11"/>
  <c r="FB7" i="11"/>
  <c r="G16" i="16" s="1"/>
  <c r="G34" i="21" s="1"/>
  <c r="G35" i="21" s="1"/>
  <c r="GG7" i="11"/>
  <c r="H16" i="16" s="1"/>
  <c r="H34" i="21" s="1"/>
  <c r="H35" i="21" s="1"/>
  <c r="DV16" i="11"/>
  <c r="GH28" i="13"/>
  <c r="GG57" i="11"/>
  <c r="BK42" i="11"/>
  <c r="BK37" i="13" s="1"/>
  <c r="IX10" i="11"/>
  <c r="J19" i="16" s="1"/>
  <c r="IS7" i="11"/>
  <c r="HM49" i="11"/>
  <c r="BK49" i="11"/>
  <c r="GG28" i="11"/>
  <c r="GG54" i="11" s="1"/>
  <c r="BK35" i="11"/>
  <c r="BK48" i="11" s="1"/>
  <c r="D5" i="20" s="1"/>
  <c r="AH28" i="11"/>
  <c r="AH54" i="11" s="1"/>
  <c r="IX54" i="10"/>
  <c r="IS16" i="11"/>
  <c r="DV28" i="11"/>
  <c r="DV54" i="11" s="1"/>
  <c r="DV12" i="11"/>
  <c r="BK12" i="11"/>
  <c r="DV7" i="11"/>
  <c r="F16" i="16" s="1"/>
  <c r="F34" i="21" s="1"/>
  <c r="F35" i="21" s="1"/>
  <c r="IX16" i="10"/>
  <c r="FB16" i="11"/>
  <c r="FB12" i="11"/>
  <c r="GG16" i="11"/>
  <c r="GG12" i="11"/>
  <c r="B12" i="7"/>
  <c r="B15" i="7" s="1"/>
  <c r="AH28" i="13"/>
  <c r="AH35" i="11"/>
  <c r="AH29" i="13" s="1"/>
  <c r="FV51" i="10"/>
  <c r="FV50" i="10"/>
  <c r="AH49" i="11"/>
  <c r="HM50" i="10"/>
  <c r="AH37" i="13"/>
  <c r="FH51" i="8"/>
  <c r="FH50" i="8"/>
  <c r="GG50" i="8"/>
  <c r="GG51" i="8"/>
  <c r="FW50" i="8"/>
  <c r="FB42" i="11"/>
  <c r="FB51" i="11" s="1"/>
  <c r="GC48" i="8"/>
  <c r="GC50" i="8"/>
  <c r="FJ48" i="8"/>
  <c r="FZ50" i="8"/>
  <c r="FL50" i="8"/>
  <c r="FL51" i="8"/>
  <c r="FQ50" i="8"/>
  <c r="FQ51" i="8"/>
  <c r="HA52" i="4"/>
  <c r="FB17" i="13"/>
  <c r="FB50" i="4"/>
  <c r="G4" i="20" s="1"/>
  <c r="HJ50" i="4"/>
  <c r="FB52" i="4"/>
  <c r="DV25" i="13"/>
  <c r="DV52" i="4"/>
  <c r="DV53" i="4"/>
  <c r="HC53" i="4"/>
  <c r="HC52" i="4"/>
  <c r="GK50" i="4"/>
  <c r="FL51" i="9"/>
  <c r="FL52" i="9"/>
  <c r="CQ52" i="9"/>
  <c r="CQ13" i="13"/>
  <c r="CQ51" i="9"/>
  <c r="FN4" i="13"/>
  <c r="FN49" i="9"/>
  <c r="FD52" i="9"/>
  <c r="FD13" i="13"/>
  <c r="FD51" i="9"/>
  <c r="FZ49" i="9"/>
  <c r="FZ51" i="9"/>
  <c r="FX13" i="13"/>
  <c r="FX51" i="9"/>
  <c r="FX52" i="9"/>
  <c r="FL49" i="9"/>
  <c r="FL4" i="13"/>
  <c r="FL13" i="13"/>
  <c r="CQ49" i="9"/>
  <c r="E3" i="20" s="1"/>
  <c r="FQ37" i="13"/>
  <c r="FJ37" i="13"/>
  <c r="FJ51" i="11"/>
  <c r="FN37" i="13"/>
  <c r="FN51" i="11"/>
  <c r="FH50" i="11"/>
  <c r="FH51" i="11"/>
  <c r="FE29" i="13"/>
  <c r="FE48" i="11"/>
  <c r="GE48" i="11"/>
  <c r="GE29" i="13"/>
  <c r="FE37" i="13"/>
  <c r="FE50" i="11"/>
  <c r="FE51" i="11"/>
  <c r="IX75" i="11"/>
  <c r="CQ42" i="11"/>
  <c r="CQ50" i="11" s="1"/>
  <c r="CQ28" i="13"/>
  <c r="GB29" i="13"/>
  <c r="GB48" i="11"/>
  <c r="FV48" i="11"/>
  <c r="GB51" i="11"/>
  <c r="GB37" i="13"/>
  <c r="GB50" i="11"/>
  <c r="FM50" i="11"/>
  <c r="FM51" i="11"/>
  <c r="FM37" i="13"/>
  <c r="GD50" i="11"/>
  <c r="GD37" i="13"/>
  <c r="GD51" i="11"/>
  <c r="FT51" i="11"/>
  <c r="FT37" i="13"/>
  <c r="FT50" i="11"/>
  <c r="FV50" i="11"/>
  <c r="AH57" i="11"/>
  <c r="IX15" i="11"/>
  <c r="AH16" i="11"/>
  <c r="BK46" i="11"/>
  <c r="BK7" i="11"/>
  <c r="D16" i="16" s="1"/>
  <c r="D34" i="21" s="1"/>
  <c r="D35" i="21" s="1"/>
  <c r="D18" i="16"/>
  <c r="CQ12" i="11"/>
  <c r="CQ28" i="11"/>
  <c r="CQ54" i="11" s="1"/>
  <c r="HM48" i="10"/>
  <c r="FZ50" i="10"/>
  <c r="DV51" i="10"/>
  <c r="DV50" i="10"/>
  <c r="IS35" i="11"/>
  <c r="IS48" i="11" s="1"/>
  <c r="IX48" i="11" s="1"/>
  <c r="AH50" i="11"/>
  <c r="CQ49" i="11"/>
  <c r="FE50" i="10"/>
  <c r="FE51" i="10"/>
  <c r="FB48" i="11"/>
  <c r="G5" i="20" s="1"/>
  <c r="IX11" i="11"/>
  <c r="J20" i="16" s="1"/>
  <c r="J42" i="21"/>
  <c r="HM16" i="11"/>
  <c r="CQ16" i="11"/>
  <c r="CQ15" i="11"/>
  <c r="J46" i="21"/>
  <c r="IX65" i="11"/>
  <c r="IS50" i="10"/>
  <c r="IS51" i="10"/>
  <c r="FP50" i="10"/>
  <c r="FP51" i="10"/>
  <c r="HM57" i="11"/>
  <c r="IX76" i="11"/>
  <c r="CQ51" i="10"/>
  <c r="CQ50" i="10"/>
  <c r="FJ51" i="10"/>
  <c r="FJ50" i="10"/>
  <c r="IX13" i="11"/>
  <c r="IX57" i="11" s="1"/>
  <c r="HM26" i="11"/>
  <c r="HM21" i="11" s="1"/>
  <c r="IX8" i="11"/>
  <c r="J17" i="16" s="1"/>
  <c r="GE51" i="10"/>
  <c r="GE50" i="10"/>
  <c r="FQ50" i="10"/>
  <c r="FQ51" i="10"/>
  <c r="CQ26" i="11"/>
  <c r="CQ21" i="11" s="1"/>
  <c r="HN26" i="11"/>
  <c r="HN21" i="11" s="1"/>
  <c r="HM21" i="10"/>
  <c r="IX7" i="10"/>
  <c r="IX12" i="10"/>
  <c r="HO26" i="10"/>
  <c r="GA51" i="10"/>
  <c r="GA50" i="10"/>
  <c r="FS50" i="10"/>
  <c r="IX7" i="8"/>
  <c r="DM21" i="11"/>
  <c r="DV26" i="11"/>
  <c r="DV21" i="11" s="1"/>
  <c r="IS46" i="11"/>
  <c r="IS12" i="11"/>
  <c r="IS50" i="8"/>
  <c r="IS51" i="8"/>
  <c r="HM28" i="11"/>
  <c r="HM54" i="11" s="1"/>
  <c r="BK26" i="11"/>
  <c r="BK21" i="11" s="1"/>
  <c r="FY50" i="8"/>
  <c r="FY51" i="8"/>
  <c r="FO51" i="8"/>
  <c r="FO50" i="8"/>
  <c r="HM51" i="11"/>
  <c r="GH37" i="13"/>
  <c r="I18" i="16"/>
  <c r="HM14" i="11"/>
  <c r="HM46" i="11"/>
  <c r="HM12" i="11"/>
  <c r="HM7" i="11"/>
  <c r="I16" i="16" s="1"/>
  <c r="IX9" i="11"/>
  <c r="IX14" i="11" s="1"/>
  <c r="IS14" i="11"/>
  <c r="FU48" i="8"/>
  <c r="FU50" i="8"/>
  <c r="HM51" i="8"/>
  <c r="HM50" i="8"/>
  <c r="FM51" i="8"/>
  <c r="FM50" i="8"/>
  <c r="FV48" i="8"/>
  <c r="FB26" i="11"/>
  <c r="FB21" i="11" s="1"/>
  <c r="AB21" i="11"/>
  <c r="AH26" i="11"/>
  <c r="AH21" i="11" s="1"/>
  <c r="IX26" i="11"/>
  <c r="IX21" i="11" s="1"/>
  <c r="IX16" i="8"/>
  <c r="IS28" i="11"/>
  <c r="IS54" i="11" s="1"/>
  <c r="IX67" i="11"/>
  <c r="IX68" i="11" s="1"/>
  <c r="J16" i="20" s="1"/>
  <c r="J41" i="21" s="1"/>
  <c r="IX66" i="11"/>
  <c r="GG26" i="11"/>
  <c r="GG21" i="11" s="1"/>
  <c r="BK50" i="8"/>
  <c r="BK51" i="8"/>
  <c r="BK16" i="11"/>
  <c r="BK15" i="11"/>
  <c r="FS51" i="8"/>
  <c r="FS50" i="8"/>
  <c r="AH46" i="11"/>
  <c r="AH12" i="11"/>
  <c r="AH7" i="11"/>
  <c r="C16" i="16" s="1"/>
  <c r="C34" i="21" s="1"/>
  <c r="C35" i="21" s="1"/>
  <c r="C18" i="16"/>
  <c r="AH14" i="11"/>
  <c r="CQ48" i="11"/>
  <c r="E5" i="20" s="1"/>
  <c r="IX77" i="11"/>
  <c r="IX78" i="11" s="1"/>
  <c r="J18" i="20" s="1"/>
  <c r="J45" i="21" s="1"/>
  <c r="J4" i="16"/>
  <c r="J4" i="21" s="1"/>
  <c r="J6" i="16"/>
  <c r="J5" i="21"/>
  <c r="J18" i="21"/>
  <c r="IX7" i="4"/>
  <c r="J10" i="16" s="1"/>
  <c r="J17" i="21" s="1"/>
  <c r="J12" i="16"/>
  <c r="IX16" i="4"/>
  <c r="IX12" i="4"/>
  <c r="J11" i="16"/>
  <c r="IX12" i="9"/>
  <c r="J5" i="16"/>
  <c r="IX16" i="9"/>
  <c r="GG48" i="11" l="1"/>
  <c r="H5" i="20" s="1"/>
  <c r="AH48" i="11"/>
  <c r="C5" i="20" s="1"/>
  <c r="GH29" i="13"/>
  <c r="DV48" i="11"/>
  <c r="F5" i="20" s="1"/>
  <c r="DV50" i="11"/>
  <c r="BK51" i="11"/>
  <c r="GG37" i="13"/>
  <c r="GG50" i="11"/>
  <c r="HM50" i="11"/>
  <c r="J35" i="21"/>
  <c r="BK29" i="13"/>
  <c r="BK50" i="11"/>
  <c r="FB37" i="13"/>
  <c r="FB50" i="11"/>
  <c r="IS50" i="11"/>
  <c r="IX50" i="11" s="1"/>
  <c r="CQ51" i="11"/>
  <c r="CQ37" i="13"/>
  <c r="IX54" i="11"/>
  <c r="IX16" i="11"/>
  <c r="J18" i="16"/>
  <c r="HO26" i="11"/>
  <c r="HO21" i="11" s="1"/>
  <c r="HP26" i="10"/>
  <c r="HQ26" i="10" s="1"/>
  <c r="J5" i="20"/>
  <c r="I5" i="20"/>
  <c r="IX12" i="11"/>
  <c r="IX7" i="11"/>
  <c r="J16" i="16" s="1"/>
  <c r="J34" i="21" s="1"/>
  <c r="HQ26" i="11" l="1"/>
  <c r="HQ21" i="11" s="1"/>
  <c r="HP26" i="11"/>
  <c r="HP21" i="11" s="1"/>
  <c r="HR26" i="10"/>
  <c r="HS26" i="10" l="1"/>
  <c r="HR26" i="11"/>
  <c r="HR21" i="11" s="1"/>
  <c r="HS26" i="11" l="1"/>
  <c r="HS21" i="11" s="1"/>
  <c r="HT26" i="10"/>
  <c r="HU26" i="10" s="1"/>
  <c r="HT26" i="11" l="1"/>
  <c r="HT21" i="11" s="1"/>
  <c r="HU26" i="11"/>
  <c r="HU21" i="11" s="1"/>
  <c r="HV26" i="10"/>
  <c r="HV26" i="11" l="1"/>
  <c r="HV21" i="11" s="1"/>
  <c r="HW26" i="10"/>
  <c r="HX26" i="10" s="1"/>
  <c r="HY26" i="10" s="1"/>
  <c r="HZ26" i="10" l="1"/>
  <c r="IA26" i="10" s="1"/>
  <c r="IB26" i="10" s="1"/>
  <c r="HX26" i="11"/>
  <c r="HX21" i="11" s="1"/>
  <c r="HW26" i="11"/>
  <c r="HW21" i="11" s="1"/>
  <c r="HY26" i="11"/>
  <c r="HY21" i="11" s="1"/>
  <c r="IC26" i="10" l="1"/>
  <c r="ID26" i="10" s="1"/>
  <c r="IB26" i="11"/>
  <c r="IB21" i="11" s="1"/>
  <c r="HZ26" i="11"/>
  <c r="HZ21" i="11" s="1"/>
  <c r="IA26" i="11"/>
  <c r="IA21" i="11" s="1"/>
  <c r="ID26" i="11" l="1"/>
  <c r="ID21" i="11" s="1"/>
  <c r="IE26" i="10"/>
  <c r="IF26" i="10" s="1"/>
  <c r="IG26" i="10" s="1"/>
  <c r="IC26" i="11"/>
  <c r="IC21" i="11" s="1"/>
  <c r="IG26" i="11" l="1"/>
  <c r="IG21" i="11" s="1"/>
  <c r="IH26" i="10"/>
  <c r="IE26" i="11"/>
  <c r="IE21" i="11" s="1"/>
  <c r="IF26" i="11"/>
  <c r="IF21" i="11" s="1"/>
  <c r="IH26" i="11" l="1"/>
  <c r="IH21" i="11" s="1"/>
  <c r="II26" i="10"/>
  <c r="II26" i="11" l="1"/>
  <c r="II21" i="11" s="1"/>
  <c r="IJ26" i="10"/>
  <c r="IK26" i="10" s="1"/>
  <c r="IK26" i="11" l="1"/>
  <c r="IK21" i="11" s="1"/>
  <c r="IJ26" i="11"/>
  <c r="IJ21" i="11" s="1"/>
  <c r="IL26" i="10"/>
  <c r="IM26" i="10" s="1"/>
  <c r="IM26" i="11" l="1"/>
  <c r="IM21" i="11" s="1"/>
  <c r="IL26" i="11"/>
  <c r="IL21" i="11" s="1"/>
  <c r="IN26" i="10"/>
  <c r="IN26" i="11" s="1"/>
  <c r="IN21" i="11" s="1"/>
  <c r="IO26" i="10" l="1"/>
  <c r="IO26" i="11" s="1"/>
  <c r="IO21" i="11" s="1"/>
  <c r="IP26" i="10" l="1"/>
  <c r="IQ26" i="10" s="1"/>
  <c r="IQ26" i="11" s="1"/>
  <c r="IQ21" i="11" s="1"/>
  <c r="IP26" i="11" l="1"/>
  <c r="IP21" i="11" s="1"/>
  <c r="IR26" i="10"/>
  <c r="IR26" i="11" l="1"/>
  <c r="IS26" i="10"/>
  <c r="IS21" i="10" s="1"/>
  <c r="IS26" i="11" l="1"/>
  <c r="IS21" i="11" s="1"/>
  <c r="IR21" i="11"/>
</calcChain>
</file>

<file path=xl/sharedStrings.xml><?xml version="1.0" encoding="utf-8"?>
<sst xmlns="http://schemas.openxmlformats.org/spreadsheetml/2006/main" count="2283" uniqueCount="213">
  <si>
    <t>New sewers</t>
  </si>
  <si>
    <t>Absent</t>
  </si>
  <si>
    <t>Worked mins (CS + CL)</t>
  </si>
  <si>
    <t>Present headcount (incl. FE)</t>
  </si>
  <si>
    <t>Attendance rate</t>
  </si>
  <si>
    <t>OFF</t>
  </si>
  <si>
    <t>Sewer</t>
  </si>
  <si>
    <t>All sewer + loader (present) %</t>
  </si>
  <si>
    <t>Production KPIs</t>
  </si>
  <si>
    <t>Month-end headcount</t>
  </si>
  <si>
    <t>Total Headcount</t>
  </si>
  <si>
    <t>Daily Attendance (Direct sewing)</t>
  </si>
  <si>
    <t>Daily Attendance (All)</t>
  </si>
  <si>
    <t>Non sewer</t>
  </si>
  <si>
    <t>Front end</t>
  </si>
  <si>
    <t>Present headcount (excl. FE)</t>
  </si>
  <si>
    <t>All values in 000 mins unless stated</t>
  </si>
  <si>
    <t>OSG Efficiency comparison May 2015</t>
  </si>
  <si>
    <t>VEST</t>
  </si>
  <si>
    <t>BS1</t>
  </si>
  <si>
    <t>BS2</t>
  </si>
  <si>
    <t>BS1&amp;2</t>
  </si>
  <si>
    <t>STX</t>
  </si>
  <si>
    <t>Output</t>
  </si>
  <si>
    <t>Efficiency as reported by SBU</t>
  </si>
  <si>
    <t>Worked mins</t>
  </si>
  <si>
    <t>Efficiency</t>
  </si>
  <si>
    <t>Efficiency as OSG standard 
(Loaders and sewers over two weeks' service)</t>
  </si>
  <si>
    <t>Difference [Worked mins]</t>
  </si>
  <si>
    <t>Difference [Efficiency]</t>
  </si>
  <si>
    <t>Un-reported worked mins on holidays/Sundays</t>
  </si>
  <si>
    <t>Unknown factors</t>
  </si>
  <si>
    <t>Advised efficiency calculation
(All loaders and sewers)</t>
  </si>
  <si>
    <t>Worked mins (all sewers and loaders)</t>
  </si>
  <si>
    <t>Breakdown of worked mins (HRM)</t>
  </si>
  <si>
    <t>Core sewers (over two weeks' service)</t>
  </si>
  <si>
    <t>Core loaders (over two weeks' service)</t>
  </si>
  <si>
    <t>New loaders</t>
  </si>
  <si>
    <t>Core buttoning staff (over two weeks' service)</t>
  </si>
  <si>
    <t>New buttoning staff</t>
  </si>
  <si>
    <t xml:space="preserve">*BS2 line dedicated to buttoning which is included in the efficiency calculation </t>
  </si>
  <si>
    <t>Output (000 units)</t>
  </si>
  <si>
    <t>Output (000 mins)</t>
  </si>
  <si>
    <t>FOB Value (000 US$)</t>
  </si>
  <si>
    <t>Turnover</t>
  </si>
  <si>
    <t>2015 YTD</t>
  </si>
  <si>
    <t>ON</t>
  </si>
  <si>
    <t>FOB Value/unit (US$)</t>
  </si>
  <si>
    <t>Outsourcing*</t>
  </si>
  <si>
    <t>VEST KPIs 2015</t>
  </si>
  <si>
    <t>Output/work day (000 mins)</t>
  </si>
  <si>
    <t>FOB Value/work day (US$ 000)</t>
  </si>
  <si>
    <t>AC17:AH17,V17:AA17,O17:T17,K17:M17,H17:I17,E17:F17,BG17:BL17,AZ17:BE17,AS17:AX17,AL17:AP17,CR17:CS17,CK17:CP17,CD17:CI17,BX17:CB17,BP17:BU17,DV17:DY17,DO17:DT17,DA17:DF17,CV17:CY17,EZ17:FE17,ES17:EX17,EQ17,EL17:EM17,EE17:EJ17,EB17:EC17,GD17:GE17,GA17:GB17,FW17:FY17,FQ17:FU17,FI17:FN17</t>
  </si>
  <si>
    <t>D12:AH12,AK12:BL12,BO12:CS12,CV12:DY12,EB12:FF12,FH12:GL12</t>
  </si>
  <si>
    <t>SMV per Unit</t>
  </si>
  <si>
    <t>Direct sewing headcount</t>
  </si>
  <si>
    <t>Loader</t>
  </si>
  <si>
    <t>Sewer to Total headcount %</t>
  </si>
  <si>
    <t>Direct headcount</t>
  </si>
  <si>
    <t>Cutting</t>
  </si>
  <si>
    <t>Finishing, Pressing, Packing</t>
  </si>
  <si>
    <t>QC (Checkers)</t>
  </si>
  <si>
    <t>Direct to Total headcount %</t>
  </si>
  <si>
    <t>Turnover % (Monthly)</t>
  </si>
  <si>
    <t>Cut vs Order %</t>
  </si>
  <si>
    <t>Ship vs Order %</t>
  </si>
  <si>
    <t>Absenteeism %</t>
  </si>
  <si>
    <t>Tunover % (Annualised)</t>
  </si>
  <si>
    <t>Worked 000 mins</t>
  </si>
  <si>
    <t>Sewing headcount (sewers + loaders)</t>
  </si>
  <si>
    <t>Operational KPIs</t>
  </si>
  <si>
    <t>Revenue per employee (US$ 000 FOB)</t>
  </si>
  <si>
    <t>JAN</t>
  </si>
  <si>
    <t>FEB</t>
  </si>
  <si>
    <t>MAR</t>
  </si>
  <si>
    <t>APR</t>
  </si>
  <si>
    <t>MAY</t>
  </si>
  <si>
    <t>Cost per min produced</t>
  </si>
  <si>
    <t>JUN</t>
  </si>
  <si>
    <t>JUL</t>
  </si>
  <si>
    <t>AUG</t>
  </si>
  <si>
    <t>SEP</t>
  </si>
  <si>
    <t>OCT</t>
  </si>
  <si>
    <t>NOV</t>
  </si>
  <si>
    <t>DEC</t>
  </si>
  <si>
    <t>Ship vs Cut %</t>
  </si>
  <si>
    <t>Sewer headcount (Ave. daily attended)</t>
  </si>
  <si>
    <t>Wastage %</t>
  </si>
  <si>
    <t>BS1 KPIs 2015</t>
  </si>
  <si>
    <t>STX KPIs 2015</t>
  </si>
  <si>
    <t>HT &amp; Supermarket</t>
  </si>
  <si>
    <t>BS2 KPIs 2015</t>
  </si>
  <si>
    <t>Ave. sewer tenure (years)</t>
  </si>
  <si>
    <t>Ave. employee tenure (years)</t>
  </si>
  <si>
    <t>Ave. SMV per Unit</t>
  </si>
  <si>
    <t>Efficiency [using total worked mins]</t>
  </si>
  <si>
    <t>Efficiency reported by SBU</t>
  </si>
  <si>
    <t>BS1&amp;2 KPIs 2015</t>
  </si>
  <si>
    <t>Sewer vs Non sewer % (excludes FE &amp; OS)</t>
  </si>
  <si>
    <t>Direct vs Indirect % (excludes FE &amp; OS)</t>
  </si>
  <si>
    <t>*Employee tenure lower due to domain change from STX to BS2 in Jan 2014</t>
  </si>
  <si>
    <t>Ave. sewer tenure (years)*</t>
  </si>
  <si>
    <t>Ave. employee tenure (years)*</t>
  </si>
  <si>
    <t>Headcount by department</t>
  </si>
  <si>
    <t>HC</t>
  </si>
  <si>
    <t>Other direct workers</t>
  </si>
  <si>
    <t>Order Qty (000 units)</t>
  </si>
  <si>
    <t>Cut Qty (000 units)</t>
  </si>
  <si>
    <t>Shipped Qty (000 units)</t>
  </si>
  <si>
    <t>Shipped Mins (000 mins)</t>
  </si>
  <si>
    <t>Actual working days</t>
  </si>
  <si>
    <t>Planned working days</t>
  </si>
  <si>
    <t>Factory cost</t>
  </si>
  <si>
    <t>Sewer (excludes loaders)</t>
  </si>
  <si>
    <t>Sewer recruitment</t>
  </si>
  <si>
    <t>Total recruitment</t>
  </si>
  <si>
    <t>CS HR staff</t>
  </si>
  <si>
    <t>Ave. no. recruited per HR staff</t>
  </si>
  <si>
    <t>BTE</t>
  </si>
  <si>
    <t>Total Headocunt</t>
  </si>
  <si>
    <t>Headcount</t>
  </si>
  <si>
    <t>Operators</t>
  </si>
  <si>
    <t>OSG TOTAL</t>
  </si>
  <si>
    <t>CENTRAL</t>
  </si>
  <si>
    <t>Central Headcount</t>
  </si>
  <si>
    <t>OSG Central KPIs</t>
  </si>
  <si>
    <t>Total OSG Headcount</t>
  </si>
  <si>
    <t>Central security cost (US$ 000)</t>
  </si>
  <si>
    <t>OSG total output (000 mins)</t>
  </si>
  <si>
    <t>BS1&amp;2 output (000 mins)</t>
  </si>
  <si>
    <t>VEST output (000 mins)</t>
  </si>
  <si>
    <t>STX output (000 mins)</t>
  </si>
  <si>
    <t>Central cost (US$ 000)</t>
  </si>
  <si>
    <t>Central cost [after Insurance adj.] (US$ 000)</t>
  </si>
  <si>
    <t>Central % Headcount of OSG total</t>
  </si>
  <si>
    <t>Security % of central headcount</t>
  </si>
  <si>
    <t>Central cost per sewing min (US$)
(Mins exclude BTE, TEL, and outsourcing)</t>
  </si>
  <si>
    <t>Central Allocation (CPM YTD):</t>
  </si>
  <si>
    <t>Consolidated</t>
  </si>
  <si>
    <t>Output (000mins)</t>
  </si>
  <si>
    <t>Direct %</t>
  </si>
  <si>
    <t>Operator ratio</t>
  </si>
  <si>
    <t>Forecasted Loading %</t>
  </si>
  <si>
    <t>Act Prod vs Cap %</t>
  </si>
  <si>
    <t>Print</t>
  </si>
  <si>
    <t>Embro</t>
  </si>
  <si>
    <t>Wash</t>
  </si>
  <si>
    <t>Avery</t>
  </si>
  <si>
    <t>Efficiency %</t>
  </si>
  <si>
    <t>N/A</t>
  </si>
  <si>
    <t xml:space="preserve">Performance % </t>
  </si>
  <si>
    <t xml:space="preserve">Efficiency% </t>
  </si>
  <si>
    <t xml:space="preserve">Efficiency % </t>
  </si>
  <si>
    <t xml:space="preserve">Efficiecny </t>
  </si>
  <si>
    <t>VEST (BS3)</t>
  </si>
  <si>
    <t>Cost per minute 
(using total worked mins)</t>
  </si>
  <si>
    <t>Efficiency [Using total worked mins]</t>
  </si>
  <si>
    <t>Cost per minute (US$)</t>
  </si>
  <si>
    <t>YTD 2015</t>
  </si>
  <si>
    <t>`</t>
  </si>
  <si>
    <t>STX (%)</t>
  </si>
  <si>
    <t>VEST (%)</t>
  </si>
  <si>
    <t>BS1&amp;2 (%)</t>
  </si>
  <si>
    <t>BS1&amp;2 (000 Units)</t>
  </si>
  <si>
    <t>VEST (000 Units)</t>
  </si>
  <si>
    <t>STX (000 Units)</t>
  </si>
  <si>
    <t>OSG park approx. value (US$ 000)</t>
  </si>
  <si>
    <t>CCTV Control room costs (US$ 000)</t>
  </si>
  <si>
    <t>CCTV Installation cost in Bright Sky (US$ 000)</t>
  </si>
  <si>
    <t>YTI, VEST, BTE Security guard cost (US$ 000)</t>
  </si>
  <si>
    <t>BS1&amp;2 Security guard cost (US$ 000)</t>
  </si>
  <si>
    <t>CJS Security cost (US$ 000)</t>
  </si>
  <si>
    <t>Central IT &amp; Management security allocation (US$ 000)</t>
  </si>
  <si>
    <t>Total CS security cost (US$ 000)</t>
  </si>
  <si>
    <t>Security Statistics</t>
  </si>
  <si>
    <t>Est. equiv 2014</t>
  </si>
  <si>
    <t>Sewer vs non sewer</t>
  </si>
  <si>
    <t>ME JUNE 2015</t>
  </si>
  <si>
    <t>Security % of staff central cost</t>
  </si>
  <si>
    <t>Central security staff (no.)</t>
  </si>
  <si>
    <t>Central staff cost (US$ 000)</t>
  </si>
  <si>
    <t>Other in-house security costs*</t>
  </si>
  <si>
    <t>Total security spend H1 2015 (US$ 000)**</t>
  </si>
  <si>
    <t>Wastage Statistics***</t>
  </si>
  <si>
    <t xml:space="preserve">***Wastage includes defected garments, cancelled orders, overruns and possible pilferage
</t>
  </si>
  <si>
    <t>* Includes ave. 20k per month for BS1&amp;2/control room  operators and equipment; 3k for VEST, YTI and BTE security</t>
  </si>
  <si>
    <t>**Excludes allocation/opportunity cost for non security staff working on security e.g. HR/Admin, Shipping, CT-PAT, Management</t>
  </si>
  <si>
    <t>Cost per minute</t>
  </si>
  <si>
    <t>Cpm less CS allocation</t>
  </si>
  <si>
    <t>Equivalent shipped minutes</t>
  </si>
  <si>
    <t>Opportunity cost: lost sales (units x sales price)</t>
  </si>
  <si>
    <t>Opportunity cost: lost gross margin (units x sales price)</t>
  </si>
  <si>
    <t>Minute impact (000 mins)</t>
  </si>
  <si>
    <t>YTD</t>
  </si>
  <si>
    <t>*Vestalle CPM as provided by SBU excluding logisitics and claims</t>
  </si>
  <si>
    <t>Wastage</t>
  </si>
  <si>
    <t>Opportunity cost: lost gross margin (units x gross margin)</t>
  </si>
  <si>
    <t>VEST
(in-house)</t>
  </si>
  <si>
    <t>BS1&amp;2
(in house)</t>
  </si>
  <si>
    <t>VEST (outsourcing)</t>
  </si>
  <si>
    <t>BS1&amp;2 (outsourcing)</t>
  </si>
  <si>
    <t>In-house Shipment Statistics</t>
  </si>
  <si>
    <t>Outsourcing Shipment Statistics</t>
  </si>
  <si>
    <t>In-House Shipment Statistics</t>
  </si>
  <si>
    <t>Total factory cost used for calculation (000 US$)*</t>
  </si>
  <si>
    <t>Equivalent shipped minutes (000 mins)</t>
  </si>
  <si>
    <t>Important KPIs 2015</t>
  </si>
  <si>
    <t>Wastage (in house)</t>
  </si>
  <si>
    <t>PLUS In-House GAP Production</t>
  </si>
  <si>
    <t>2015 
JAN to AUG</t>
  </si>
  <si>
    <t xml:space="preserve">  </t>
  </si>
  <si>
    <t xml:space="preserve">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</si>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</sst>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_(&quot;$&quot;* #,##0.0_);_(&quot;$&quot;* \(#,##0.0\);_(&quot;$&quot;* &quot;-&quot;??_);_(@_)"/>
    <numFmt numFmtId="167" formatCode="0.0"/>
    <numFmt numFmtId="168" formatCode="&quot;$&quot;#,##0"/>
    <numFmt numFmtId="169" formatCode="&quot;$&quot;#,##0.0"/>
    <numFmt numFmtId="170" formatCode="&quot;$&quot;#,##0.00"/>
    <numFmt numFmtId="171" formatCode="[$-409]d\-mmm\-yy;@"/>
    <numFmt numFmtId="172" formatCode="dd\-mmm\-yyyy"/>
    <numFmt numFmtId="173" formatCode="_(* #,##0_);_(* \(#,##0\);_(* &quot;-&quot;??_);_(@_)"/>
    <numFmt numFmtId="174" formatCode="&quot;$&quot;#,##0.000"/>
    <numFmt numFmtId="175" formatCode="0.000"/>
    <numFmt numFmtId="176" formatCode="#,##0.000"/>
    <numFmt numFmtId="177" formatCode="#,##0.0000"/>
    <numFmt numFmtId="178" formatCode="#,##0.00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2"/>
      <name val="Tahoma"/>
      <family val="2"/>
    </font>
    <font>
      <sz val="11"/>
      <color indexed="8"/>
      <name val="Calibri"/>
      <family val="2"/>
      <charset val="134"/>
    </font>
    <font>
      <sz val="10"/>
      <color indexed="8"/>
      <name val="MS Sans Serif"/>
      <family val="2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62"/>
      <name val="Calibri"/>
      <family val="2"/>
      <scheme val="minor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>
      <alignment vertical="top"/>
    </xf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9" applyNumberFormat="0" applyAlignment="0" applyProtection="0"/>
    <xf numFmtId="0" fontId="17" fillId="23" borderId="10" applyNumberFormat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9" borderId="9" applyNumberFormat="0" applyAlignment="0" applyProtection="0"/>
    <xf numFmtId="0" fontId="24" fillId="0" borderId="14" applyNumberFormat="0" applyFill="0" applyAlignment="0" applyProtection="0"/>
    <xf numFmtId="0" fontId="25" fillId="24" borderId="0" applyNumberFormat="0" applyBorder="0" applyAlignment="0" applyProtection="0"/>
    <xf numFmtId="0" fontId="12" fillId="0" borderId="0">
      <alignment vertical="center"/>
    </xf>
    <xf numFmtId="0" fontId="33" fillId="0" borderId="0">
      <alignment vertical="center"/>
    </xf>
    <xf numFmtId="0" fontId="29" fillId="0" borderId="0"/>
    <xf numFmtId="0" fontId="29" fillId="0" borderId="0"/>
    <xf numFmtId="0" fontId="3" fillId="0" borderId="0"/>
    <xf numFmtId="0" fontId="32" fillId="0" borderId="0">
      <alignment vertical="center"/>
    </xf>
    <xf numFmtId="0" fontId="29" fillId="0" borderId="0"/>
    <xf numFmtId="0" fontId="29" fillId="0" borderId="0"/>
    <xf numFmtId="0" fontId="3" fillId="25" borderId="15" applyNumberFormat="0" applyFont="0" applyAlignment="0" applyProtection="0"/>
    <xf numFmtId="0" fontId="13" fillId="25" borderId="15" applyNumberFormat="0" applyFont="0" applyAlignment="0" applyProtection="0"/>
    <xf numFmtId="0" fontId="26" fillId="22" borderId="16" applyNumberFormat="0" applyAlignment="0" applyProtection="0"/>
    <xf numFmtId="9" fontId="3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1" fillId="0" borderId="0">
      <alignment vertical="top"/>
    </xf>
    <xf numFmtId="0" fontId="30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28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172" fontId="3" fillId="0" borderId="0"/>
    <xf numFmtId="171" fontId="11" fillId="0" borderId="0">
      <alignment vertical="center"/>
    </xf>
    <xf numFmtId="9" fontId="3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/>
    <xf numFmtId="171" fontId="11" fillId="0" borderId="0">
      <alignment vertical="top"/>
    </xf>
    <xf numFmtId="171" fontId="11" fillId="0" borderId="0">
      <alignment vertical="top"/>
    </xf>
    <xf numFmtId="171" fontId="13" fillId="4" borderId="0" applyNumberFormat="0" applyBorder="0" applyAlignment="0" applyProtection="0"/>
    <xf numFmtId="171" fontId="13" fillId="5" borderId="0" applyNumberFormat="0" applyBorder="0" applyAlignment="0" applyProtection="0"/>
    <xf numFmtId="171" fontId="13" fillId="6" borderId="0" applyNumberFormat="0" applyBorder="0" applyAlignment="0" applyProtection="0"/>
    <xf numFmtId="171" fontId="13" fillId="7" borderId="0" applyNumberFormat="0" applyBorder="0" applyAlignment="0" applyProtection="0"/>
    <xf numFmtId="171" fontId="13" fillId="8" borderId="0" applyNumberFormat="0" applyBorder="0" applyAlignment="0" applyProtection="0"/>
    <xf numFmtId="171" fontId="13" fillId="9" borderId="0" applyNumberFormat="0" applyBorder="0" applyAlignment="0" applyProtection="0"/>
    <xf numFmtId="171" fontId="13" fillId="10" borderId="0" applyNumberFormat="0" applyBorder="0" applyAlignment="0" applyProtection="0"/>
    <xf numFmtId="171" fontId="13" fillId="11" borderId="0" applyNumberFormat="0" applyBorder="0" applyAlignment="0" applyProtection="0"/>
    <xf numFmtId="171" fontId="13" fillId="12" borderId="0" applyNumberFormat="0" applyBorder="0" applyAlignment="0" applyProtection="0"/>
    <xf numFmtId="171" fontId="13" fillId="7" borderId="0" applyNumberFormat="0" applyBorder="0" applyAlignment="0" applyProtection="0"/>
    <xf numFmtId="171" fontId="13" fillId="10" borderId="0" applyNumberFormat="0" applyBorder="0" applyAlignment="0" applyProtection="0"/>
    <xf numFmtId="171" fontId="13" fillId="13" borderId="0" applyNumberFormat="0" applyBorder="0" applyAlignment="0" applyProtection="0"/>
    <xf numFmtId="171" fontId="14" fillId="14" borderId="0" applyNumberFormat="0" applyBorder="0" applyAlignment="0" applyProtection="0"/>
    <xf numFmtId="171" fontId="14" fillId="11" borderId="0" applyNumberFormat="0" applyBorder="0" applyAlignment="0" applyProtection="0"/>
    <xf numFmtId="171" fontId="14" fillId="12" borderId="0" applyNumberFormat="0" applyBorder="0" applyAlignment="0" applyProtection="0"/>
    <xf numFmtId="171" fontId="14" fillId="15" borderId="0" applyNumberFormat="0" applyBorder="0" applyAlignment="0" applyProtection="0"/>
    <xf numFmtId="171" fontId="14" fillId="16" borderId="0" applyNumberFormat="0" applyBorder="0" applyAlignment="0" applyProtection="0"/>
    <xf numFmtId="171" fontId="14" fillId="17" borderId="0" applyNumberFormat="0" applyBorder="0" applyAlignment="0" applyProtection="0"/>
    <xf numFmtId="171" fontId="14" fillId="18" borderId="0" applyNumberFormat="0" applyBorder="0" applyAlignment="0" applyProtection="0"/>
    <xf numFmtId="171" fontId="14" fillId="19" borderId="0" applyNumberFormat="0" applyBorder="0" applyAlignment="0" applyProtection="0"/>
    <xf numFmtId="171" fontId="14" fillId="20" borderId="0" applyNumberFormat="0" applyBorder="0" applyAlignment="0" applyProtection="0"/>
    <xf numFmtId="171" fontId="14" fillId="15" borderId="0" applyNumberFormat="0" applyBorder="0" applyAlignment="0" applyProtection="0"/>
    <xf numFmtId="171" fontId="14" fillId="16" borderId="0" applyNumberFormat="0" applyBorder="0" applyAlignment="0" applyProtection="0"/>
    <xf numFmtId="171" fontId="14" fillId="21" borderId="0" applyNumberFormat="0" applyBorder="0" applyAlignment="0" applyProtection="0"/>
    <xf numFmtId="171" fontId="15" fillId="5" borderId="0" applyNumberFormat="0" applyBorder="0" applyAlignment="0" applyProtection="0"/>
    <xf numFmtId="171" fontId="16" fillId="22" borderId="9" applyNumberFormat="0" applyAlignment="0" applyProtection="0"/>
    <xf numFmtId="171" fontId="17" fillId="23" borderId="10" applyNumberFormat="0" applyAlignment="0" applyProtection="0"/>
    <xf numFmtId="171" fontId="18" fillId="0" borderId="0" applyNumberFormat="0" applyFill="0" applyBorder="0" applyAlignment="0" applyProtection="0"/>
    <xf numFmtId="171" fontId="19" fillId="6" borderId="0" applyNumberFormat="0" applyBorder="0" applyAlignment="0" applyProtection="0"/>
    <xf numFmtId="171" fontId="20" fillId="0" borderId="11" applyNumberFormat="0" applyFill="0" applyAlignment="0" applyProtection="0"/>
    <xf numFmtId="171" fontId="21" fillId="0" borderId="12" applyNumberFormat="0" applyFill="0" applyAlignment="0" applyProtection="0"/>
    <xf numFmtId="171" fontId="22" fillId="0" borderId="13" applyNumberFormat="0" applyFill="0" applyAlignment="0" applyProtection="0"/>
    <xf numFmtId="171" fontId="22" fillId="0" borderId="0" applyNumberFormat="0" applyFill="0" applyBorder="0" applyAlignment="0" applyProtection="0"/>
    <xf numFmtId="171" fontId="23" fillId="9" borderId="9" applyNumberFormat="0" applyAlignment="0" applyProtection="0"/>
    <xf numFmtId="171" fontId="24" fillId="0" borderId="14" applyNumberFormat="0" applyFill="0" applyAlignment="0" applyProtection="0"/>
    <xf numFmtId="171" fontId="25" fillId="24" borderId="0" applyNumberFormat="0" applyBorder="0" applyAlignment="0" applyProtection="0"/>
    <xf numFmtId="171" fontId="12" fillId="0" borderId="0">
      <alignment vertical="center"/>
    </xf>
    <xf numFmtId="171" fontId="33" fillId="0" borderId="0">
      <alignment vertical="center"/>
    </xf>
    <xf numFmtId="171" fontId="29" fillId="0" borderId="0"/>
    <xf numFmtId="171" fontId="29" fillId="0" borderId="0"/>
    <xf numFmtId="171" fontId="3" fillId="0" borderId="0"/>
    <xf numFmtId="171" fontId="32" fillId="0" borderId="0">
      <alignment vertical="center"/>
    </xf>
    <xf numFmtId="171" fontId="29" fillId="0" borderId="0"/>
    <xf numFmtId="171" fontId="29" fillId="0" borderId="0"/>
    <xf numFmtId="171" fontId="3" fillId="25" borderId="15" applyNumberFormat="0" applyFont="0" applyAlignment="0" applyProtection="0"/>
    <xf numFmtId="171" fontId="13" fillId="25" borderId="15" applyNumberFormat="0" applyFont="0" applyAlignment="0" applyProtection="0"/>
    <xf numFmtId="171" fontId="26" fillId="22" borderId="16" applyNumberFormat="0" applyAlignment="0" applyProtection="0"/>
    <xf numFmtId="171" fontId="31" fillId="0" borderId="0">
      <alignment vertical="top"/>
    </xf>
    <xf numFmtId="171" fontId="30" fillId="0" borderId="0" applyNumberFormat="0" applyFill="0" applyBorder="0" applyAlignment="0" applyProtection="0"/>
    <xf numFmtId="171" fontId="27" fillId="0" borderId="17" applyNumberFormat="0" applyFill="0" applyAlignment="0" applyProtection="0"/>
    <xf numFmtId="171" fontId="28" fillId="0" borderId="0" applyNumberFormat="0" applyFill="0" applyBorder="0" applyAlignment="0" applyProtection="0"/>
    <xf numFmtId="172" fontId="3" fillId="0" borderId="0"/>
    <xf numFmtId="172" fontId="3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38" fillId="0" borderId="0"/>
  </cellStyleXfs>
  <cellXfs count="37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Font="1" applyBorder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1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Font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2" xfId="0" applyBorder="1"/>
    <xf numFmtId="0" fontId="0" fillId="0" borderId="1" xfId="0" applyBorder="1" applyAlignment="1">
      <alignment horizontal="left" indent="1"/>
    </xf>
    <xf numFmtId="165" fontId="0" fillId="0" borderId="0" xfId="0" applyNumberFormat="1"/>
    <xf numFmtId="0" fontId="0" fillId="0" borderId="0" xfId="0" applyFont="1" applyAlignment="1">
      <alignment horizontal="left" indent="1"/>
    </xf>
    <xf numFmtId="165" fontId="0" fillId="0" borderId="1" xfId="0" applyNumberFormat="1" applyBorder="1"/>
    <xf numFmtId="165" fontId="4" fillId="0" borderId="0" xfId="0" applyNumberFormat="1" applyFont="1"/>
    <xf numFmtId="165" fontId="4" fillId="0" borderId="0" xfId="1" applyNumberFormat="1" applyFont="1"/>
    <xf numFmtId="165" fontId="4" fillId="0" borderId="1" xfId="0" applyNumberFormat="1" applyFont="1" applyBorder="1"/>
    <xf numFmtId="165" fontId="0" fillId="0" borderId="0" xfId="1" applyNumberFormat="1" applyFont="1"/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1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left" indent="1"/>
    </xf>
    <xf numFmtId="164" fontId="0" fillId="0" borderId="3" xfId="1" applyNumberFormat="1" applyFont="1" applyBorder="1"/>
    <xf numFmtId="0" fontId="0" fillId="0" borderId="3" xfId="0" applyBorder="1"/>
    <xf numFmtId="165" fontId="0" fillId="0" borderId="3" xfId="0" applyNumberFormat="1" applyBorder="1"/>
    <xf numFmtId="3" fontId="0" fillId="0" borderId="3" xfId="0" applyNumberFormat="1" applyBorder="1"/>
    <xf numFmtId="0" fontId="0" fillId="0" borderId="3" xfId="0" applyFill="1" applyBorder="1" applyAlignment="1">
      <alignment horizontal="left" indent="1"/>
    </xf>
    <xf numFmtId="165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0" fillId="0" borderId="3" xfId="0" applyFont="1" applyFill="1" applyBorder="1" applyAlignment="1">
      <alignment horizontal="left" indent="1"/>
    </xf>
    <xf numFmtId="166" fontId="4" fillId="0" borderId="3" xfId="3" applyNumberFormat="1" applyFont="1" applyFill="1" applyBorder="1"/>
    <xf numFmtId="168" fontId="4" fillId="0" borderId="3" xfId="3" applyNumberFormat="1" applyFont="1" applyFill="1" applyBorder="1"/>
    <xf numFmtId="3" fontId="4" fillId="0" borderId="3" xfId="3" applyNumberFormat="1" applyFont="1" applyFill="1" applyBorder="1"/>
    <xf numFmtId="168" fontId="0" fillId="0" borderId="3" xfId="0" applyNumberFormat="1" applyFill="1" applyBorder="1"/>
    <xf numFmtId="0" fontId="0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3" xfId="0" applyFont="1" applyBorder="1"/>
    <xf numFmtId="2" fontId="0" fillId="0" borderId="3" xfId="0" applyNumberFormat="1" applyBorder="1" applyAlignment="1">
      <alignment horizontal="left" indent="1"/>
    </xf>
    <xf numFmtId="2" fontId="0" fillId="0" borderId="3" xfId="0" applyNumberFormat="1" applyBorder="1"/>
    <xf numFmtId="1" fontId="0" fillId="0" borderId="3" xfId="0" applyNumberFormat="1" applyBorder="1"/>
    <xf numFmtId="170" fontId="4" fillId="0" borderId="3" xfId="3" applyNumberFormat="1" applyFont="1" applyFill="1" applyBorder="1"/>
    <xf numFmtId="167" fontId="0" fillId="0" borderId="3" xfId="0" applyNumberFormat="1" applyBorder="1"/>
    <xf numFmtId="0" fontId="0" fillId="0" borderId="4" xfId="0" applyBorder="1" applyAlignment="1">
      <alignment horizontal="left" indent="1"/>
    </xf>
    <xf numFmtId="16" fontId="5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right" vertical="center"/>
    </xf>
    <xf numFmtId="16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6" fontId="5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16" fontId="2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horizontal="right" vertical="center" wrapText="1"/>
    </xf>
    <xf numFmtId="0" fontId="0" fillId="3" borderId="3" xfId="0" applyFill="1" applyBorder="1" applyAlignment="1">
      <alignment horizontal="left" indent="1"/>
    </xf>
    <xf numFmtId="164" fontId="0" fillId="3" borderId="3" xfId="1" applyNumberFormat="1" applyFont="1" applyFill="1" applyBorder="1"/>
    <xf numFmtId="0" fontId="0" fillId="3" borderId="3" xfId="0" applyFill="1" applyBorder="1"/>
    <xf numFmtId="0" fontId="0" fillId="2" borderId="3" xfId="0" applyFill="1" applyBorder="1" applyAlignment="1">
      <alignment horizontal="left" indent="1"/>
    </xf>
    <xf numFmtId="0" fontId="0" fillId="2" borderId="3" xfId="0" applyFill="1" applyBorder="1"/>
    <xf numFmtId="169" fontId="4" fillId="0" borderId="3" xfId="3" applyNumberFormat="1" applyFont="1" applyFill="1" applyBorder="1"/>
    <xf numFmtId="169" fontId="0" fillId="0" borderId="3" xfId="0" applyNumberFormat="1" applyFont="1" applyFill="1" applyBorder="1"/>
    <xf numFmtId="0" fontId="0" fillId="2" borderId="3" xfId="0" applyFont="1" applyFill="1" applyBorder="1" applyAlignment="1">
      <alignment horizontal="left" indent="1"/>
    </xf>
    <xf numFmtId="166" fontId="4" fillId="2" borderId="3" xfId="3" applyNumberFormat="1" applyFont="1" applyFill="1" applyBorder="1"/>
    <xf numFmtId="0" fontId="0" fillId="3" borderId="3" xfId="0" applyFont="1" applyFill="1" applyBorder="1" applyAlignment="1">
      <alignment horizontal="left" indent="1"/>
    </xf>
    <xf numFmtId="166" fontId="4" fillId="3" borderId="3" xfId="3" applyNumberFormat="1" applyFont="1" applyFill="1" applyBorder="1"/>
    <xf numFmtId="168" fontId="4" fillId="3" borderId="3" xfId="3" applyNumberFormat="1" applyFont="1" applyFill="1" applyBorder="1"/>
    <xf numFmtId="169" fontId="4" fillId="3" borderId="3" xfId="3" applyNumberFormat="1" applyFont="1" applyFill="1" applyBorder="1"/>
    <xf numFmtId="0" fontId="0" fillId="0" borderId="8" xfId="0" applyBorder="1" applyAlignment="1">
      <alignment horizontal="left" indent="1"/>
    </xf>
    <xf numFmtId="0" fontId="0" fillId="0" borderId="8" xfId="0" applyBorder="1"/>
    <xf numFmtId="164" fontId="0" fillId="0" borderId="8" xfId="1" applyNumberFormat="1" applyFont="1" applyBorder="1"/>
    <xf numFmtId="164" fontId="0" fillId="2" borderId="3" xfId="0" applyNumberFormat="1" applyFill="1" applyBorder="1"/>
    <xf numFmtId="164" fontId="0" fillId="0" borderId="3" xfId="1" applyNumberFormat="1" applyFont="1" applyFill="1" applyBorder="1"/>
    <xf numFmtId="3" fontId="0" fillId="0" borderId="0" xfId="0" applyNumberFormat="1" applyBorder="1"/>
    <xf numFmtId="0" fontId="5" fillId="0" borderId="0" xfId="0" applyFont="1" applyBorder="1" applyAlignment="1">
      <alignment horizontal="right" vertical="center" wrapText="1"/>
    </xf>
    <xf numFmtId="164" fontId="2" fillId="0" borderId="0" xfId="1" applyNumberFormat="1" applyFont="1" applyBorder="1"/>
    <xf numFmtId="3" fontId="0" fillId="0" borderId="0" xfId="0" applyNumberFormat="1" applyFont="1"/>
    <xf numFmtId="3" fontId="0" fillId="0" borderId="3" xfId="0" applyNumberFormat="1" applyFont="1" applyBorder="1"/>
    <xf numFmtId="0" fontId="2" fillId="0" borderId="0" xfId="0" applyFont="1" applyAlignment="1">
      <alignment horizontal="right" vertical="center"/>
    </xf>
    <xf numFmtId="164" fontId="8" fillId="0" borderId="4" xfId="1" applyNumberFormat="1" applyFont="1" applyBorder="1" applyAlignment="1">
      <alignment horizontal="right" vertical="center"/>
    </xf>
    <xf numFmtId="164" fontId="9" fillId="0" borderId="4" xfId="1" applyNumberFormat="1" applyFont="1" applyBorder="1" applyAlignment="1">
      <alignment vertical="center"/>
    </xf>
    <xf numFmtId="164" fontId="10" fillId="0" borderId="4" xfId="1" applyNumberFormat="1" applyFont="1" applyBorder="1" applyAlignment="1">
      <alignment vertical="center"/>
    </xf>
    <xf numFmtId="0" fontId="8" fillId="0" borderId="4" xfId="0" applyFont="1" applyBorder="1" applyAlignment="1">
      <alignment horizontal="left" indent="1"/>
    </xf>
    <xf numFmtId="3" fontId="0" fillId="0" borderId="0" xfId="0" applyNumberFormat="1" applyFill="1" applyBorder="1"/>
    <xf numFmtId="0" fontId="2" fillId="0" borderId="0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64" fontId="8" fillId="0" borderId="3" xfId="1" applyNumberFormat="1" applyFont="1" applyFill="1" applyBorder="1"/>
    <xf numFmtId="168" fontId="0" fillId="0" borderId="3" xfId="3" applyNumberFormat="1" applyFont="1" applyFill="1" applyBorder="1"/>
    <xf numFmtId="168" fontId="0" fillId="0" borderId="3" xfId="0" applyNumberFormat="1" applyFont="1" applyFill="1" applyBorder="1"/>
    <xf numFmtId="168" fontId="0" fillId="0" borderId="3" xfId="0" applyNumberFormat="1" applyBorder="1"/>
    <xf numFmtId="1" fontId="0" fillId="0" borderId="3" xfId="0" applyNumberFormat="1" applyFill="1" applyBorder="1"/>
    <xf numFmtId="169" fontId="4" fillId="2" borderId="3" xfId="3" applyNumberFormat="1" applyFont="1" applyFill="1" applyBorder="1"/>
    <xf numFmtId="169" fontId="0" fillId="2" borderId="3" xfId="0" applyNumberFormat="1" applyFont="1" applyFill="1" applyBorder="1"/>
    <xf numFmtId="167" fontId="0" fillId="0" borderId="3" xfId="1" applyNumberFormat="1" applyFont="1" applyBorder="1"/>
    <xf numFmtId="167" fontId="0" fillId="0" borderId="0" xfId="0" applyNumberFormat="1"/>
    <xf numFmtId="0" fontId="35" fillId="0" borderId="3" xfId="0" applyFont="1" applyBorder="1" applyAlignment="1">
      <alignment horizontal="left" indent="1"/>
    </xf>
    <xf numFmtId="16" fontId="5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" fontId="2" fillId="0" borderId="19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16" fontId="5" fillId="0" borderId="3" xfId="0" applyNumberFormat="1" applyFont="1" applyBorder="1" applyAlignment="1">
      <alignment vertical="center"/>
    </xf>
    <xf numFmtId="16" fontId="2" fillId="0" borderId="3" xfId="0" applyNumberFormat="1" applyFont="1" applyBorder="1" applyAlignment="1">
      <alignment vertical="center"/>
    </xf>
    <xf numFmtId="0" fontId="0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Font="1" applyBorder="1" applyAlignment="1">
      <alignment horizontal="left" vertical="center" indent="1"/>
    </xf>
    <xf numFmtId="164" fontId="8" fillId="0" borderId="3" xfId="1" applyNumberFormat="1" applyFont="1" applyBorder="1" applyAlignment="1">
      <alignment horizontal="right" vertical="center"/>
    </xf>
    <xf numFmtId="170" fontId="0" fillId="0" borderId="3" xfId="0" applyNumberFormat="1" applyBorder="1"/>
    <xf numFmtId="174" fontId="0" fillId="2" borderId="3" xfId="0" applyNumberFormat="1" applyFill="1" applyBorder="1"/>
    <xf numFmtId="174" fontId="4" fillId="2" borderId="3" xfId="3" applyNumberFormat="1" applyFont="1" applyFill="1" applyBorder="1"/>
    <xf numFmtId="3" fontId="0" fillId="0" borderId="0" xfId="0" applyNumberFormat="1" applyFont="1" applyBorder="1"/>
    <xf numFmtId="0" fontId="0" fillId="0" borderId="0" xfId="0" applyFont="1" applyFill="1" applyAlignment="1">
      <alignment horizontal="left" indent="1"/>
    </xf>
    <xf numFmtId="0" fontId="0" fillId="0" borderId="0" xfId="0" applyFont="1" applyFill="1" applyAlignment="1">
      <alignment horizontal="right" vertical="center"/>
    </xf>
    <xf numFmtId="1" fontId="0" fillId="0" borderId="0" xfId="0" applyNumberFormat="1" applyFont="1" applyFill="1" applyAlignment="1">
      <alignment horizontal="right" vertical="center"/>
    </xf>
    <xf numFmtId="0" fontId="0" fillId="0" borderId="0" xfId="0" applyFont="1" applyAlignment="1">
      <alignment vertical="center"/>
    </xf>
    <xf numFmtId="16" fontId="0" fillId="0" borderId="4" xfId="0" applyNumberFormat="1" applyFont="1" applyBorder="1" applyAlignment="1">
      <alignment vertical="center"/>
    </xf>
    <xf numFmtId="164" fontId="8" fillId="0" borderId="4" xfId="1" applyNumberFormat="1" applyFont="1" applyBorder="1" applyAlignment="1">
      <alignment vertical="center"/>
    </xf>
    <xf numFmtId="164" fontId="8" fillId="0" borderId="3" xfId="1" applyNumberFormat="1" applyFont="1" applyBorder="1" applyAlignment="1">
      <alignment vertical="center"/>
    </xf>
    <xf numFmtId="1" fontId="4" fillId="0" borderId="3" xfId="125" applyNumberFormat="1" applyFont="1" applyFill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1" fillId="0" borderId="3" xfId="125" applyNumberFormat="1" applyFont="1" applyFill="1" applyBorder="1" applyAlignment="1">
      <alignment horizontal="right"/>
    </xf>
    <xf numFmtId="9" fontId="0" fillId="0" borderId="0" xfId="1" applyFont="1"/>
    <xf numFmtId="175" fontId="0" fillId="0" borderId="0" xfId="0" applyNumberFormat="1"/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3" fontId="0" fillId="0" borderId="0" xfId="125" applyNumberFormat="1" applyFont="1"/>
    <xf numFmtId="165" fontId="0" fillId="0" borderId="0" xfId="125" applyNumberFormat="1" applyFo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right" vertical="center"/>
    </xf>
    <xf numFmtId="3" fontId="0" fillId="0" borderId="1" xfId="0" applyNumberFormat="1" applyBorder="1"/>
    <xf numFmtId="0" fontId="0" fillId="0" borderId="21" xfId="0" applyBorder="1"/>
    <xf numFmtId="3" fontId="0" fillId="0" borderId="21" xfId="0" applyNumberFormat="1" applyBorder="1"/>
    <xf numFmtId="3" fontId="2" fillId="0" borderId="3" xfId="0" applyNumberFormat="1" applyFont="1" applyBorder="1"/>
    <xf numFmtId="0" fontId="36" fillId="0" borderId="22" xfId="0" applyFont="1" applyBorder="1"/>
    <xf numFmtId="0" fontId="0" fillId="0" borderId="22" xfId="0" applyFont="1" applyBorder="1"/>
    <xf numFmtId="0" fontId="0" fillId="0" borderId="22" xfId="0" applyBorder="1"/>
    <xf numFmtId="0" fontId="0" fillId="0" borderId="22" xfId="0" applyNumberFormat="1" applyFont="1" applyFill="1" applyBorder="1" applyAlignment="1"/>
    <xf numFmtId="0" fontId="0" fillId="0" borderId="15" xfId="0" applyBorder="1"/>
    <xf numFmtId="3" fontId="0" fillId="0" borderId="0" xfId="1" applyNumberFormat="1" applyFont="1"/>
    <xf numFmtId="43" fontId="0" fillId="0" borderId="0" xfId="0" applyNumberFormat="1"/>
    <xf numFmtId="43" fontId="0" fillId="0" borderId="0" xfId="125" applyNumberFormat="1" applyFont="1"/>
    <xf numFmtId="176" fontId="0" fillId="0" borderId="0" xfId="0" applyNumberFormat="1"/>
    <xf numFmtId="164" fontId="0" fillId="26" borderId="0" xfId="0" applyNumberFormat="1" applyFill="1"/>
    <xf numFmtId="0" fontId="2" fillId="0" borderId="0" xfId="0" applyFont="1" applyAlignment="1">
      <alignment horizontal="right"/>
    </xf>
    <xf numFmtId="0" fontId="36" fillId="0" borderId="23" xfId="0" applyFont="1" applyBorder="1"/>
    <xf numFmtId="9" fontId="0" fillId="0" borderId="3" xfId="1" applyFont="1" applyBorder="1"/>
    <xf numFmtId="0" fontId="0" fillId="0" borderId="3" xfId="0" applyFont="1" applyBorder="1"/>
    <xf numFmtId="173" fontId="0" fillId="0" borderId="3" xfId="125" applyNumberFormat="1" applyFont="1" applyBorder="1"/>
    <xf numFmtId="0" fontId="0" fillId="0" borderId="3" xfId="0" applyNumberFormat="1" applyFont="1" applyFill="1" applyBorder="1" applyAlignment="1"/>
    <xf numFmtId="164" fontId="1" fillId="0" borderId="3" xfId="1" applyNumberFormat="1" applyFont="1" applyBorder="1"/>
    <xf numFmtId="164" fontId="4" fillId="0" borderId="3" xfId="1" applyNumberFormat="1" applyFont="1" applyFill="1" applyBorder="1"/>
    <xf numFmtId="164" fontId="4" fillId="26" borderId="3" xfId="1" applyNumberFormat="1" applyFont="1" applyFill="1" applyBorder="1"/>
    <xf numFmtId="0" fontId="0" fillId="0" borderId="24" xfId="0" applyBorder="1"/>
    <xf numFmtId="164" fontId="0" fillId="0" borderId="3" xfId="0" applyNumberFormat="1" applyBorder="1"/>
    <xf numFmtId="3" fontId="0" fillId="0" borderId="3" xfId="1" applyNumberFormat="1" applyFont="1" applyBorder="1"/>
    <xf numFmtId="9" fontId="0" fillId="0" borderId="3" xfId="0" applyNumberFormat="1" applyBorder="1"/>
    <xf numFmtId="164" fontId="37" fillId="0" borderId="3" xfId="0" applyNumberFormat="1" applyFont="1" applyBorder="1"/>
    <xf numFmtId="9" fontId="23" fillId="0" borderId="3" xfId="0" applyNumberFormat="1" applyFont="1" applyBorder="1"/>
    <xf numFmtId="9" fontId="3" fillId="26" borderId="3" xfId="1" applyFont="1" applyFill="1" applyBorder="1"/>
    <xf numFmtId="17" fontId="2" fillId="0" borderId="0" xfId="0" applyNumberFormat="1" applyFont="1" applyBorder="1" applyAlignment="1">
      <alignment horizontal="right" vertical="center"/>
    </xf>
    <xf numFmtId="165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0" fontId="0" fillId="0" borderId="0" xfId="0" applyAlignment="1"/>
    <xf numFmtId="167" fontId="0" fillId="0" borderId="0" xfId="1" applyNumberFormat="1" applyFont="1"/>
    <xf numFmtId="175" fontId="0" fillId="0" borderId="0" xfId="1" applyNumberFormat="1" applyFont="1"/>
    <xf numFmtId="0" fontId="0" fillId="0" borderId="0" xfId="0" applyFill="1" applyBorder="1" applyAlignment="1">
      <alignment horizontal="left" indent="1"/>
    </xf>
    <xf numFmtId="0" fontId="0" fillId="0" borderId="0" xfId="0" applyFill="1" applyBorder="1"/>
    <xf numFmtId="174" fontId="4" fillId="0" borderId="0" xfId="3" applyNumberFormat="1" applyFont="1" applyFill="1" applyBorder="1"/>
    <xf numFmtId="174" fontId="0" fillId="0" borderId="0" xfId="0" applyNumberFormat="1" applyFill="1" applyBorder="1"/>
    <xf numFmtId="175" fontId="0" fillId="0" borderId="3" xfId="1" applyNumberFormat="1" applyFont="1" applyBorder="1"/>
    <xf numFmtId="2" fontId="0" fillId="0" borderId="3" xfId="1" applyNumberFormat="1" applyFont="1" applyBorder="1"/>
    <xf numFmtId="175" fontId="0" fillId="0" borderId="3" xfId="0" applyNumberFormat="1" applyBorder="1"/>
    <xf numFmtId="0" fontId="2" fillId="0" borderId="0" xfId="0" applyFont="1" applyBorder="1"/>
    <xf numFmtId="164" fontId="0" fillId="0" borderId="20" xfId="1" applyNumberFormat="1" applyFont="1" applyBorder="1"/>
    <xf numFmtId="0" fontId="0" fillId="0" borderId="20" xfId="0" applyBorder="1"/>
    <xf numFmtId="175" fontId="0" fillId="0" borderId="20" xfId="0" applyNumberFormat="1" applyBorder="1"/>
    <xf numFmtId="0" fontId="0" fillId="0" borderId="25" xfId="0" applyBorder="1"/>
    <xf numFmtId="0" fontId="0" fillId="0" borderId="29" xfId="0" applyBorder="1"/>
    <xf numFmtId="164" fontId="0" fillId="0" borderId="30" xfId="1" applyNumberFormat="1" applyFont="1" applyBorder="1"/>
    <xf numFmtId="0" fontId="0" fillId="0" borderId="19" xfId="0" applyBorder="1"/>
    <xf numFmtId="0" fontId="0" fillId="0" borderId="31" xfId="0" applyBorder="1"/>
    <xf numFmtId="164" fontId="0" fillId="0" borderId="32" xfId="1" applyNumberFormat="1" applyFont="1" applyBorder="1"/>
    <xf numFmtId="167" fontId="0" fillId="0" borderId="32" xfId="1" applyNumberFormat="1" applyFont="1" applyBorder="1"/>
    <xf numFmtId="0" fontId="0" fillId="0" borderId="33" xfId="0" applyBorder="1"/>
    <xf numFmtId="175" fontId="0" fillId="0" borderId="32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0" fillId="0" borderId="31" xfId="1" applyNumberFormat="1" applyFont="1" applyBorder="1"/>
    <xf numFmtId="2" fontId="0" fillId="0" borderId="32" xfId="1" applyNumberFormat="1" applyFont="1" applyBorder="1"/>
    <xf numFmtId="164" fontId="0" fillId="0" borderId="35" xfId="1" applyNumberFormat="1" applyFont="1" applyBorder="1"/>
    <xf numFmtId="175" fontId="0" fillId="0" borderId="32" xfId="1" applyNumberFormat="1" applyFont="1" applyBorder="1"/>
    <xf numFmtId="164" fontId="0" fillId="0" borderId="19" xfId="1" applyNumberFormat="1" applyFont="1" applyBorder="1"/>
    <xf numFmtId="0" fontId="8" fillId="0" borderId="0" xfId="0" applyFont="1" applyAlignment="1">
      <alignment vertical="center"/>
    </xf>
    <xf numFmtId="16" fontId="9" fillId="0" borderId="4" xfId="0" applyNumberFormat="1" applyFont="1" applyBorder="1" applyAlignment="1">
      <alignment vertical="center"/>
    </xf>
    <xf numFmtId="164" fontId="8" fillId="0" borderId="3" xfId="1" applyNumberFormat="1" applyFont="1" applyBorder="1"/>
    <xf numFmtId="0" fontId="0" fillId="0" borderId="0" xfId="0" applyNumberFormat="1"/>
    <xf numFmtId="1" fontId="0" fillId="0" borderId="3" xfId="1" applyNumberFormat="1" applyFont="1" applyBorder="1"/>
    <xf numFmtId="170" fontId="0" fillId="0" borderId="3" xfId="0" applyNumberFormat="1" applyFont="1" applyFill="1" applyBorder="1"/>
    <xf numFmtId="174" fontId="4" fillId="0" borderId="1" xfId="3" applyNumberFormat="1" applyFont="1" applyFill="1" applyBorder="1"/>
    <xf numFmtId="4" fontId="0" fillId="0" borderId="3" xfId="0" applyNumberFormat="1" applyBorder="1"/>
    <xf numFmtId="164" fontId="0" fillId="0" borderId="3" xfId="0" applyNumberFormat="1" applyFill="1" applyBorder="1"/>
    <xf numFmtId="164" fontId="0" fillId="2" borderId="0" xfId="0" applyNumberFormat="1" applyFill="1" applyBorder="1"/>
    <xf numFmtId="3" fontId="0" fillId="0" borderId="4" xfId="0" applyNumberFormat="1" applyBorder="1"/>
    <xf numFmtId="164" fontId="8" fillId="0" borderId="4" xfId="1" applyNumberFormat="1" applyFont="1" applyBorder="1"/>
    <xf numFmtId="177" fontId="0" fillId="0" borderId="0" xfId="0" applyNumberFormat="1"/>
    <xf numFmtId="178" fontId="0" fillId="0" borderId="0" xfId="0" applyNumberFormat="1"/>
    <xf numFmtId="3" fontId="0" fillId="0" borderId="0" xfId="0" applyNumberFormat="1" applyFill="1"/>
    <xf numFmtId="2" fontId="0" fillId="0" borderId="3" xfId="0" applyNumberFormat="1" applyFill="1" applyBorder="1"/>
    <xf numFmtId="3" fontId="0" fillId="0" borderId="4" xfId="0" applyNumberFormat="1" applyBorder="1" applyAlignment="1">
      <alignment vertical="center"/>
    </xf>
    <xf numFmtId="3" fontId="0" fillId="0" borderId="21" xfId="0" applyNumberFormat="1" applyFill="1" applyBorder="1"/>
    <xf numFmtId="3" fontId="0" fillId="0" borderId="38" xfId="0" applyNumberFormat="1" applyFill="1" applyBorder="1"/>
    <xf numFmtId="0" fontId="5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right" vertical="center"/>
    </xf>
    <xf numFmtId="164" fontId="0" fillId="2" borderId="3" xfId="1" applyNumberFormat="1" applyFont="1" applyFill="1" applyBorder="1"/>
    <xf numFmtId="174" fontId="4" fillId="0" borderId="39" xfId="3" applyNumberFormat="1" applyFont="1" applyFill="1" applyBorder="1"/>
    <xf numFmtId="0" fontId="0" fillId="27" borderId="4" xfId="0" applyFont="1" applyFill="1" applyBorder="1" applyAlignment="1">
      <alignment horizontal="right" vertical="center"/>
    </xf>
    <xf numFmtId="164" fontId="0" fillId="27" borderId="3" xfId="1" applyNumberFormat="1" applyFont="1" applyFill="1" applyBorder="1"/>
    <xf numFmtId="3" fontId="0" fillId="27" borderId="3" xfId="0" applyNumberFormat="1" applyFill="1" applyBorder="1"/>
    <xf numFmtId="0" fontId="0" fillId="0" borderId="4" xfId="0" applyFont="1" applyFill="1" applyBorder="1" applyAlignment="1">
      <alignment horizontal="right" vertical="center"/>
    </xf>
    <xf numFmtId="3" fontId="0" fillId="0" borderId="4" xfId="0" applyNumberFormat="1" applyFill="1" applyBorder="1" applyAlignment="1">
      <alignment vertical="center"/>
    </xf>
    <xf numFmtId="0" fontId="0" fillId="0" borderId="4" xfId="0" applyBorder="1"/>
    <xf numFmtId="164" fontId="8" fillId="0" borderId="4" xfId="0" applyNumberFormat="1" applyFont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164" fontId="8" fillId="2" borderId="3" xfId="1" applyNumberFormat="1" applyFont="1" applyFill="1" applyBorder="1"/>
    <xf numFmtId="164" fontId="8" fillId="2" borderId="4" xfId="0" applyNumberFormat="1" applyFont="1" applyFill="1" applyBorder="1" applyAlignment="1">
      <alignment horizontal="right" vertical="center"/>
    </xf>
    <xf numFmtId="164" fontId="10" fillId="2" borderId="4" xfId="1" applyNumberFormat="1" applyFont="1" applyFill="1" applyBorder="1" applyAlignment="1">
      <alignment vertical="center"/>
    </xf>
    <xf numFmtId="164" fontId="8" fillId="2" borderId="4" xfId="1" applyNumberFormat="1" applyFont="1" applyFill="1" applyBorder="1" applyAlignment="1">
      <alignment horizontal="right" vertical="center"/>
    </xf>
    <xf numFmtId="164" fontId="9" fillId="2" borderId="4" xfId="1" applyNumberFormat="1" applyFont="1" applyFill="1" applyBorder="1" applyAlignment="1">
      <alignment vertical="center"/>
    </xf>
    <xf numFmtId="174" fontId="4" fillId="0" borderId="1" xfId="3" applyNumberFormat="1" applyFont="1" applyFill="1" applyBorder="1"/>
    <xf numFmtId="2" fontId="0" fillId="0" borderId="3" xfId="0" applyNumberFormat="1" applyBorder="1"/>
    <xf numFmtId="2" fontId="0" fillId="0" borderId="3" xfId="0" applyNumberFormat="1" applyBorder="1"/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Font="1" applyBorder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1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/>
    <xf numFmtId="0" fontId="8" fillId="0" borderId="0" xfId="0" applyFon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1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left" indent="1"/>
    </xf>
    <xf numFmtId="164" fontId="0" fillId="0" borderId="3" xfId="1" applyNumberFormat="1" applyFont="1" applyBorder="1"/>
    <xf numFmtId="0" fontId="0" fillId="0" borderId="3" xfId="0" applyBorder="1"/>
    <xf numFmtId="165" fontId="0" fillId="0" borderId="3" xfId="0" applyNumberFormat="1" applyBorder="1"/>
    <xf numFmtId="3" fontId="0" fillId="0" borderId="3" xfId="0" applyNumberFormat="1" applyBorder="1"/>
    <xf numFmtId="0" fontId="0" fillId="0" borderId="3" xfId="0" applyFill="1" applyBorder="1" applyAlignment="1">
      <alignment horizontal="left" indent="1"/>
    </xf>
    <xf numFmtId="165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0" fillId="0" borderId="3" xfId="0" applyFont="1" applyFill="1" applyBorder="1" applyAlignment="1">
      <alignment horizontal="left" indent="1"/>
    </xf>
    <xf numFmtId="166" fontId="4" fillId="0" borderId="3" xfId="3" applyNumberFormat="1" applyFont="1" applyFill="1" applyBorder="1"/>
    <xf numFmtId="168" fontId="4" fillId="0" borderId="3" xfId="3" applyNumberFormat="1" applyFont="1" applyFill="1" applyBorder="1"/>
    <xf numFmtId="3" fontId="4" fillId="0" borderId="3" xfId="3" applyNumberFormat="1" applyFont="1" applyFill="1" applyBorder="1"/>
    <xf numFmtId="0" fontId="0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3" xfId="0" applyFont="1" applyBorder="1"/>
    <xf numFmtId="2" fontId="0" fillId="0" borderId="3" xfId="0" applyNumberFormat="1" applyBorder="1" applyAlignment="1">
      <alignment horizontal="left" indent="1"/>
    </xf>
    <xf numFmtId="2" fontId="0" fillId="0" borderId="3" xfId="0" applyNumberFormat="1" applyBorder="1"/>
    <xf numFmtId="1" fontId="0" fillId="0" borderId="3" xfId="0" applyNumberFormat="1" applyBorder="1"/>
    <xf numFmtId="170" fontId="4" fillId="0" borderId="3" xfId="3" applyNumberFormat="1" applyFont="1" applyFill="1" applyBorder="1"/>
    <xf numFmtId="167" fontId="0" fillId="0" borderId="3" xfId="0" applyNumberFormat="1" applyBorder="1"/>
    <xf numFmtId="0" fontId="0" fillId="0" borderId="4" xfId="0" applyBorder="1" applyAlignment="1">
      <alignment horizontal="left" indent="1"/>
    </xf>
    <xf numFmtId="16" fontId="5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6" fontId="5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16" fontId="2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horizontal="right" vertical="center" wrapText="1"/>
    </xf>
    <xf numFmtId="0" fontId="0" fillId="3" borderId="3" xfId="0" applyFill="1" applyBorder="1" applyAlignment="1">
      <alignment horizontal="left" indent="1"/>
    </xf>
    <xf numFmtId="164" fontId="0" fillId="3" borderId="3" xfId="1" applyNumberFormat="1" applyFont="1" applyFill="1" applyBorder="1"/>
    <xf numFmtId="0" fontId="0" fillId="3" borderId="3" xfId="0" applyFill="1" applyBorder="1"/>
    <xf numFmtId="0" fontId="0" fillId="2" borderId="3" xfId="0" applyFill="1" applyBorder="1" applyAlignment="1">
      <alignment horizontal="left" indent="1"/>
    </xf>
    <xf numFmtId="0" fontId="0" fillId="2" borderId="3" xfId="0" applyFill="1" applyBorder="1"/>
    <xf numFmtId="169" fontId="4" fillId="0" borderId="3" xfId="3" applyNumberFormat="1" applyFont="1" applyFill="1" applyBorder="1"/>
    <xf numFmtId="0" fontId="0" fillId="2" borderId="3" xfId="0" applyFont="1" applyFill="1" applyBorder="1" applyAlignment="1">
      <alignment horizontal="left" indent="1"/>
    </xf>
    <xf numFmtId="166" fontId="4" fillId="2" borderId="3" xfId="3" applyNumberFormat="1" applyFont="1" applyFill="1" applyBorder="1"/>
    <xf numFmtId="0" fontId="0" fillId="3" borderId="3" xfId="0" applyFont="1" applyFill="1" applyBorder="1" applyAlignment="1">
      <alignment horizontal="left" indent="1"/>
    </xf>
    <xf numFmtId="166" fontId="4" fillId="3" borderId="3" xfId="3" applyNumberFormat="1" applyFont="1" applyFill="1" applyBorder="1"/>
    <xf numFmtId="169" fontId="4" fillId="3" borderId="3" xfId="3" applyNumberFormat="1" applyFont="1" applyFill="1" applyBorder="1"/>
    <xf numFmtId="0" fontId="0" fillId="0" borderId="8" xfId="0" applyBorder="1" applyAlignment="1">
      <alignment horizontal="left" indent="1"/>
    </xf>
    <xf numFmtId="0" fontId="0" fillId="0" borderId="8" xfId="0" applyBorder="1"/>
    <xf numFmtId="164" fontId="0" fillId="0" borderId="8" xfId="1" applyNumberFormat="1" applyFont="1" applyBorder="1"/>
    <xf numFmtId="164" fontId="0" fillId="2" borderId="3" xfId="0" applyNumberFormat="1" applyFill="1" applyBorder="1"/>
    <xf numFmtId="164" fontId="0" fillId="0" borderId="3" xfId="1" applyNumberFormat="1" applyFont="1" applyFill="1" applyBorder="1"/>
    <xf numFmtId="3" fontId="0" fillId="0" borderId="0" xfId="0" applyNumberFormat="1" applyBorder="1"/>
    <xf numFmtId="0" fontId="5" fillId="0" borderId="0" xfId="0" applyFont="1" applyBorder="1" applyAlignment="1">
      <alignment horizontal="right" vertical="center" wrapText="1"/>
    </xf>
    <xf numFmtId="164" fontId="2" fillId="0" borderId="0" xfId="1" applyNumberFormat="1" applyFont="1" applyBorder="1"/>
    <xf numFmtId="3" fontId="0" fillId="0" borderId="3" xfId="0" applyNumberFormat="1" applyFont="1" applyBorder="1"/>
    <xf numFmtId="164" fontId="8" fillId="0" borderId="4" xfId="1" applyNumberFormat="1" applyFont="1" applyBorder="1" applyAlignment="1">
      <alignment horizontal="right" vertical="center"/>
    </xf>
    <xf numFmtId="164" fontId="9" fillId="0" borderId="4" xfId="1" applyNumberFormat="1" applyFont="1" applyBorder="1" applyAlignment="1">
      <alignment vertical="center"/>
    </xf>
    <xf numFmtId="164" fontId="10" fillId="0" borderId="4" xfId="1" applyNumberFormat="1" applyFont="1" applyBorder="1" applyAlignment="1">
      <alignment vertical="center"/>
    </xf>
    <xf numFmtId="0" fontId="8" fillId="0" borderId="4" xfId="0" applyFont="1" applyBorder="1" applyAlignment="1">
      <alignment horizontal="left" indent="1"/>
    </xf>
    <xf numFmtId="3" fontId="0" fillId="0" borderId="0" xfId="0" applyNumberFormat="1" applyFill="1" applyBorder="1"/>
    <xf numFmtId="164" fontId="8" fillId="0" borderId="3" xfId="1" applyNumberFormat="1" applyFont="1" applyFill="1" applyBorder="1"/>
    <xf numFmtId="1" fontId="0" fillId="0" borderId="3" xfId="0" applyNumberFormat="1" applyFill="1" applyBorder="1"/>
    <xf numFmtId="169" fontId="4" fillId="2" borderId="3" xfId="3" applyNumberFormat="1" applyFont="1" applyFill="1" applyBorder="1"/>
    <xf numFmtId="169" fontId="0" fillId="2" borderId="3" xfId="0" applyNumberFormat="1" applyFont="1" applyFill="1" applyBorder="1"/>
    <xf numFmtId="167" fontId="0" fillId="0" borderId="3" xfId="1" applyNumberFormat="1" applyFont="1" applyBorder="1"/>
    <xf numFmtId="167" fontId="0" fillId="0" borderId="0" xfId="0" applyNumberFormat="1"/>
    <xf numFmtId="174" fontId="4" fillId="2" borderId="3" xfId="3" applyNumberFormat="1" applyFont="1" applyFill="1" applyBorder="1"/>
    <xf numFmtId="164" fontId="0" fillId="0" borderId="3" xfId="0" applyNumberFormat="1" applyBorder="1"/>
    <xf numFmtId="0" fontId="8" fillId="0" borderId="0" xfId="0" applyFont="1" applyAlignment="1">
      <alignment vertical="center"/>
    </xf>
    <xf numFmtId="16" fontId="9" fillId="0" borderId="4" xfId="0" applyNumberFormat="1" applyFont="1" applyBorder="1" applyAlignment="1">
      <alignment vertical="center"/>
    </xf>
    <xf numFmtId="164" fontId="8" fillId="0" borderId="3" xfId="1" applyNumberFormat="1" applyFont="1" applyBorder="1"/>
    <xf numFmtId="164" fontId="0" fillId="0" borderId="3" xfId="0" applyNumberFormat="1" applyFill="1" applyBorder="1"/>
    <xf numFmtId="3" fontId="0" fillId="0" borderId="4" xfId="0" applyNumberFormat="1" applyBorder="1"/>
    <xf numFmtId="164" fontId="8" fillId="0" borderId="4" xfId="1" applyNumberFormat="1" applyFont="1" applyBorder="1"/>
    <xf numFmtId="3" fontId="0" fillId="0" borderId="4" xfId="0" applyNumberFormat="1" applyBorder="1" applyAlignment="1">
      <alignment vertical="center"/>
    </xf>
    <xf numFmtId="3" fontId="0" fillId="0" borderId="21" xfId="0" applyNumberFormat="1" applyFill="1" applyBorder="1"/>
    <xf numFmtId="3" fontId="0" fillId="0" borderId="38" xfId="0" applyNumberFormat="1" applyFill="1" applyBorder="1"/>
    <xf numFmtId="0" fontId="5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164" fontId="0" fillId="2" borderId="3" xfId="1" applyNumberFormat="1" applyFont="1" applyFill="1" applyBorder="1"/>
    <xf numFmtId="164" fontId="8" fillId="0" borderId="4" xfId="0" applyNumberFormat="1" applyFont="1" applyBorder="1" applyAlignment="1">
      <alignment horizontal="right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28">
    <cellStyle name="20% - Accent1 2" xfId="6"/>
    <cellStyle name="20% - Accent1 2 2" xfId="72"/>
    <cellStyle name="20% - Accent2 2" xfId="7"/>
    <cellStyle name="20% - Accent2 2 2" xfId="73"/>
    <cellStyle name="20% - Accent3 2" xfId="8"/>
    <cellStyle name="20% - Accent3 2 2" xfId="74"/>
    <cellStyle name="20% - Accent4 2" xfId="9"/>
    <cellStyle name="20% - Accent4 2 2" xfId="75"/>
    <cellStyle name="20% - Accent5 2" xfId="10"/>
    <cellStyle name="20% - Accent5 2 2" xfId="76"/>
    <cellStyle name="20% - Accent6 2" xfId="11"/>
    <cellStyle name="20% - Accent6 2 2" xfId="77"/>
    <cellStyle name="40% - Accent1 2" xfId="12"/>
    <cellStyle name="40% - Accent1 2 2" xfId="78"/>
    <cellStyle name="40% - Accent2 2" xfId="13"/>
    <cellStyle name="40% - Accent2 2 2" xfId="79"/>
    <cellStyle name="40% - Accent3 2" xfId="14"/>
    <cellStyle name="40% - Accent3 2 2" xfId="80"/>
    <cellStyle name="40% - Accent4 2" xfId="15"/>
    <cellStyle name="40% - Accent4 2 2" xfId="81"/>
    <cellStyle name="40% - Accent5 2" xfId="16"/>
    <cellStyle name="40% - Accent5 2 2" xfId="82"/>
    <cellStyle name="40% - Accent6 2" xfId="17"/>
    <cellStyle name="40% - Accent6 2 2" xfId="83"/>
    <cellStyle name="60% - Accent1 2" xfId="18"/>
    <cellStyle name="60% - Accent1 2 2" xfId="84"/>
    <cellStyle name="60% - Accent2 2" xfId="19"/>
    <cellStyle name="60% - Accent2 2 2" xfId="85"/>
    <cellStyle name="60% - Accent3 2" xfId="20"/>
    <cellStyle name="60% - Accent3 2 2" xfId="86"/>
    <cellStyle name="60% - Accent4 2" xfId="21"/>
    <cellStyle name="60% - Accent4 2 2" xfId="87"/>
    <cellStyle name="60% - Accent5 2" xfId="22"/>
    <cellStyle name="60% - Accent5 2 2" xfId="88"/>
    <cellStyle name="60% - Accent6 2" xfId="23"/>
    <cellStyle name="60% - Accent6 2 2" xfId="89"/>
    <cellStyle name="Accent1 2" xfId="24"/>
    <cellStyle name="Accent1 2 2" xfId="90"/>
    <cellStyle name="Accent2 2" xfId="25"/>
    <cellStyle name="Accent2 2 2" xfId="91"/>
    <cellStyle name="Accent3 2" xfId="26"/>
    <cellStyle name="Accent3 2 2" xfId="92"/>
    <cellStyle name="Accent4 2" xfId="27"/>
    <cellStyle name="Accent4 2 2" xfId="93"/>
    <cellStyle name="Accent5 2" xfId="28"/>
    <cellStyle name="Accent5 2 2" xfId="94"/>
    <cellStyle name="Accent6 2" xfId="29"/>
    <cellStyle name="Accent6 2 2" xfId="95"/>
    <cellStyle name="Bad 2" xfId="30"/>
    <cellStyle name="Bad 2 2" xfId="96"/>
    <cellStyle name="Calculation 2" xfId="31"/>
    <cellStyle name="Calculation 2 2" xfId="97"/>
    <cellStyle name="Check Cell 2" xfId="32"/>
    <cellStyle name="Check Cell 2 2" xfId="98"/>
    <cellStyle name="Comma" xfId="125" builtinId="3"/>
    <cellStyle name="Comma 2 2" xfId="2"/>
    <cellStyle name="Currency 2" xfId="3"/>
    <cellStyle name="Currency 2 2" xfId="33"/>
    <cellStyle name="Currency 3" xfId="34"/>
    <cellStyle name="Currency 4" xfId="69"/>
    <cellStyle name="Explanatory Text 2" xfId="35"/>
    <cellStyle name="Explanatory Text 2 2" xfId="99"/>
    <cellStyle name="Good 2" xfId="36"/>
    <cellStyle name="Good 2 2" xfId="100"/>
    <cellStyle name="Heading 1 2" xfId="37"/>
    <cellStyle name="Heading 1 2 2" xfId="101"/>
    <cellStyle name="Heading 2 2" xfId="38"/>
    <cellStyle name="Heading 2 2 2" xfId="102"/>
    <cellStyle name="Heading 3 2" xfId="39"/>
    <cellStyle name="Heading 3 2 2" xfId="103"/>
    <cellStyle name="Heading 4 2" xfId="40"/>
    <cellStyle name="Heading 4 2 2" xfId="104"/>
    <cellStyle name="Input 2" xfId="41"/>
    <cellStyle name="Input 2 2" xfId="105"/>
    <cellStyle name="Linked Cell 2" xfId="42"/>
    <cellStyle name="Linked Cell 2 2" xfId="106"/>
    <cellStyle name="Neutral 2" xfId="43"/>
    <cellStyle name="Neutral 2 2" xfId="107"/>
    <cellStyle name="Normal" xfId="0" builtinId="0"/>
    <cellStyle name="Normal 10" xfId="70"/>
    <cellStyle name="Normal 11" xfId="71"/>
    <cellStyle name="Normal 12" xfId="5"/>
    <cellStyle name="Normal 2" xfId="44"/>
    <cellStyle name="Normal 2 2" xfId="66"/>
    <cellStyle name="Normal 2 3" xfId="108"/>
    <cellStyle name="Normal 3" xfId="45"/>
    <cellStyle name="Normal 3 2" xfId="109"/>
    <cellStyle name="Normal 3 2 2 3" xfId="126"/>
    <cellStyle name="Normal 4" xfId="46"/>
    <cellStyle name="Normal 4 2" xfId="47"/>
    <cellStyle name="Normal 4 2 2" xfId="111"/>
    <cellStyle name="Normal 4 3" xfId="110"/>
    <cellStyle name="Normal 5" xfId="48"/>
    <cellStyle name="Normal 5 2" xfId="112"/>
    <cellStyle name="Normal 6" xfId="49"/>
    <cellStyle name="Normal 6 2" xfId="113"/>
    <cellStyle name="Normal 6 3" xfId="127"/>
    <cellStyle name="Normal 7" xfId="50"/>
    <cellStyle name="Normal 7 2" xfId="114"/>
    <cellStyle name="Normal 8" xfId="51"/>
    <cellStyle name="Normal 8 2" xfId="115"/>
    <cellStyle name="Normal 9" xfId="65"/>
    <cellStyle name="Normal 9 2" xfId="124"/>
    <cellStyle name="Normal 9 3" xfId="123"/>
    <cellStyle name="Note 2" xfId="52"/>
    <cellStyle name="Note 2 2" xfId="116"/>
    <cellStyle name="Note 3" xfId="53"/>
    <cellStyle name="Note 3 2" xfId="117"/>
    <cellStyle name="Output 2" xfId="54"/>
    <cellStyle name="Output 2 2" xfId="118"/>
    <cellStyle name="Percent" xfId="1" builtinId="5"/>
    <cellStyle name="Percent 2" xfId="4"/>
    <cellStyle name="Percent 2 2" xfId="67"/>
    <cellStyle name="Percent 3" xfId="55"/>
    <cellStyle name="Percent 3 2" xfId="68"/>
    <cellStyle name="Percent 4" xfId="56"/>
    <cellStyle name="Percent 5" xfId="57"/>
    <cellStyle name="Percent 6" xfId="58"/>
    <cellStyle name="Percent 7" xfId="63"/>
    <cellStyle name="Style 1" xfId="59"/>
    <cellStyle name="Style 1 2" xfId="119"/>
    <cellStyle name="Title 2" xfId="60"/>
    <cellStyle name="Title 2 2" xfId="120"/>
    <cellStyle name="Total 2" xfId="61"/>
    <cellStyle name="Total 2 2" xfId="121"/>
    <cellStyle name="Warning Text 2" xfId="62"/>
    <cellStyle name="Warning Text 2 2" xfId="122"/>
    <cellStyle name="常规_01-28" xfId="64"/>
  </cellStyles>
  <dxfs count="0"/>
  <tableStyles count="0" defaultTableStyle="TableStyleMedium2" defaultPivotStyle="PivotStyleLight16"/>
  <colors>
    <mruColors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Efficiency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comparison'!$A$3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comparison'!$C$4:$I$4</c:f>
              <c:numCache>
                <c:formatCode>0.0%</c:formatCode>
                <c:ptCount val="7"/>
                <c:pt idx="0">
                  <c:v>0.51732186239660294</c:v>
                </c:pt>
                <c:pt idx="1">
                  <c:v>0.37239066185189057</c:v>
                </c:pt>
                <c:pt idx="2">
                  <c:v>0.39698630629748805</c:v>
                </c:pt>
                <c:pt idx="3">
                  <c:v>0.38251458179532927</c:v>
                </c:pt>
                <c:pt idx="4">
                  <c:v>0.34142351985043307</c:v>
                </c:pt>
                <c:pt idx="5">
                  <c:v>0.30467166534229911</c:v>
                </c:pt>
                <c:pt idx="6">
                  <c:v>0.29919929376921478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comparison'!$A$9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comparison'!$C$10:$I$10</c:f>
              <c:numCache>
                <c:formatCode>0.0%</c:formatCode>
                <c:ptCount val="7"/>
                <c:pt idx="0">
                  <c:v>0.46091878720919177</c:v>
                </c:pt>
                <c:pt idx="1">
                  <c:v>0.47068886620170824</c:v>
                </c:pt>
                <c:pt idx="2">
                  <c:v>0.50464058838892167</c:v>
                </c:pt>
                <c:pt idx="3">
                  <c:v>0.43742691051165911</c:v>
                </c:pt>
                <c:pt idx="4">
                  <c:v>0.45811155112438207</c:v>
                </c:pt>
                <c:pt idx="5">
                  <c:v>0.4185897457525849</c:v>
                </c:pt>
                <c:pt idx="6">
                  <c:v>0.43134640927125739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comparison'!$A$15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comparison'!$C$16:$I$16</c:f>
              <c:numCache>
                <c:formatCode>0.0%</c:formatCode>
                <c:ptCount val="7"/>
                <c:pt idx="0">
                  <c:v>0.35561038076306384</c:v>
                </c:pt>
                <c:pt idx="1">
                  <c:v>0.35306442430705653</c:v>
                </c:pt>
                <c:pt idx="2">
                  <c:v>0.31324713482014815</c:v>
                </c:pt>
                <c:pt idx="3">
                  <c:v>0.35367220663420429</c:v>
                </c:pt>
                <c:pt idx="4">
                  <c:v>0.38658835506794476</c:v>
                </c:pt>
                <c:pt idx="5">
                  <c:v>0.40266687614226204</c:v>
                </c:pt>
                <c:pt idx="6">
                  <c:v>0.39488500296554035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50720"/>
        <c:axId val="340148368"/>
      </c:lineChart>
      <c:catAx>
        <c:axId val="3401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8368"/>
        <c:crosses val="autoZero"/>
        <c:auto val="1"/>
        <c:lblAlgn val="ctr"/>
        <c:lblOffset val="100"/>
        <c:noMultiLvlLbl val="0"/>
      </c:catAx>
      <c:valAx>
        <c:axId val="3401483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per min</a:t>
            </a:r>
            <a:r>
              <a:rPr lang="en-US"/>
              <a:t> </a:t>
            </a:r>
            <a:r>
              <a:rPr lang="en-US" baseline="0"/>
              <a:t>(US$)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comparison'!$A$3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comparison'!$C$23:$I$23</c:f>
              <c:numCache>
                <c:formatCode>0.000</c:formatCode>
                <c:ptCount val="7"/>
                <c:pt idx="0">
                  <c:v>0.20019133110303364</c:v>
                </c:pt>
                <c:pt idx="1">
                  <c:v>0.22462742383210318</c:v>
                </c:pt>
                <c:pt idx="2">
                  <c:v>0.19274454246223038</c:v>
                </c:pt>
                <c:pt idx="3">
                  <c:v>0.27270886119268556</c:v>
                </c:pt>
                <c:pt idx="4">
                  <c:v>0.21300252862859079</c:v>
                </c:pt>
                <c:pt idx="5">
                  <c:v>0.2407975754127103</c:v>
                </c:pt>
                <c:pt idx="6">
                  <c:v>0.23782609686677575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comparison'!$A$9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comparison'!$C$24:$I$24</c:f>
              <c:numCache>
                <c:formatCode>0.000</c:formatCode>
                <c:ptCount val="7"/>
                <c:pt idx="0">
                  <c:v>0.1447</c:v>
                </c:pt>
                <c:pt idx="1">
                  <c:v>0.13200000000000001</c:v>
                </c:pt>
                <c:pt idx="2">
                  <c:v>0.13270000000000001</c:v>
                </c:pt>
                <c:pt idx="3">
                  <c:v>0.17849999999999999</c:v>
                </c:pt>
                <c:pt idx="4">
                  <c:v>0.1578</c:v>
                </c:pt>
                <c:pt idx="5">
                  <c:v>0.17019999999999999</c:v>
                </c:pt>
                <c:pt idx="6">
                  <c:v>0.15160000000000001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comparison'!$A$15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comparison'!$C$25:$I$25</c:f>
              <c:numCache>
                <c:formatCode>0.000</c:formatCode>
                <c:ptCount val="7"/>
                <c:pt idx="0">
                  <c:v>0.16400000000000001</c:v>
                </c:pt>
                <c:pt idx="1">
                  <c:v>0.1575</c:v>
                </c:pt>
                <c:pt idx="2">
                  <c:v>0.17530000000000001</c:v>
                </c:pt>
                <c:pt idx="3">
                  <c:v>0.20449999999999999</c:v>
                </c:pt>
                <c:pt idx="4">
                  <c:v>0.16830000000000001</c:v>
                </c:pt>
                <c:pt idx="5">
                  <c:v>0.15878869328651901</c:v>
                </c:pt>
                <c:pt idx="6">
                  <c:v>0.14940000000000001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49544"/>
        <c:axId val="340148760"/>
      </c:lineChart>
      <c:catAx>
        <c:axId val="3401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8760"/>
        <c:crosses val="autoZero"/>
        <c:auto val="1"/>
        <c:lblAlgn val="ctr"/>
        <c:lblOffset val="100"/>
        <c:noMultiLvlLbl val="0"/>
      </c:catAx>
      <c:valAx>
        <c:axId val="3401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Sewer vs Non Sewer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36080826840764435"/>
          <c:y val="2.001142699752646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 (2)'!$B$3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(2)'!$C$3:$I$3</c:f>
              <c:numCache>
                <c:formatCode>0.0%</c:formatCode>
                <c:ptCount val="7"/>
                <c:pt idx="0">
                  <c:v>0.45309734513274336</c:v>
                </c:pt>
                <c:pt idx="1">
                  <c:v>0.45240253853127832</c:v>
                </c:pt>
                <c:pt idx="2">
                  <c:v>0.43938012762078393</c:v>
                </c:pt>
                <c:pt idx="3">
                  <c:v>0.44863013698630139</c:v>
                </c:pt>
                <c:pt idx="4">
                  <c:v>0.44758842443729902</c:v>
                </c:pt>
                <c:pt idx="5">
                  <c:v>0.46227544910179641</c:v>
                </c:pt>
                <c:pt idx="6">
                  <c:v>0.47413793103448276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 (2)'!$B$4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(2)'!$C$4:$I$4</c:f>
              <c:numCache>
                <c:formatCode>0.0%</c:formatCode>
                <c:ptCount val="7"/>
                <c:pt idx="0">
                  <c:v>0.53356367226061208</c:v>
                </c:pt>
                <c:pt idx="1">
                  <c:v>0.56620125180548864</c:v>
                </c:pt>
                <c:pt idx="2">
                  <c:v>0.55054066760695819</c:v>
                </c:pt>
                <c:pt idx="3">
                  <c:v>0.54309545875810938</c:v>
                </c:pt>
                <c:pt idx="4">
                  <c:v>0.5239121068504955</c:v>
                </c:pt>
                <c:pt idx="5">
                  <c:v>0.52736318407960203</c:v>
                </c:pt>
                <c:pt idx="6">
                  <c:v>0.48068320455469704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 (2)'!$B$5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(2)'!$C$5:$I$5</c:f>
              <c:numCache>
                <c:formatCode>0.0%</c:formatCode>
                <c:ptCount val="7"/>
                <c:pt idx="0">
                  <c:v>0.49591749033089816</c:v>
                </c:pt>
                <c:pt idx="1">
                  <c:v>0.49571367338191169</c:v>
                </c:pt>
                <c:pt idx="2">
                  <c:v>0.49926640117375815</c:v>
                </c:pt>
                <c:pt idx="3">
                  <c:v>0.49817147501015846</c:v>
                </c:pt>
                <c:pt idx="4">
                  <c:v>0.50999629766753052</c:v>
                </c:pt>
                <c:pt idx="5">
                  <c:v>0.51148708815672306</c:v>
                </c:pt>
                <c:pt idx="6">
                  <c:v>0.50821722043586992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49152"/>
        <c:axId val="339433488"/>
      </c:lineChart>
      <c:catAx>
        <c:axId val="340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3488"/>
        <c:crosses val="autoZero"/>
        <c:auto val="1"/>
        <c:lblAlgn val="ctr"/>
        <c:lblOffset val="100"/>
        <c:noMultiLvlLbl val="0"/>
      </c:catAx>
      <c:valAx>
        <c:axId val="3394334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Wastage % </a:t>
            </a:r>
            <a:r>
              <a:rPr lang="en-US" baseline="0"/>
              <a:t>Comparison [in house]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 (2)'!$B$3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(2)'!$C$8:$I$8</c:f>
              <c:numCache>
                <c:formatCode>#,##0.000</c:formatCode>
                <c:ptCount val="7"/>
                <c:pt idx="0">
                  <c:v>1.6657496270117589E-2</c:v>
                </c:pt>
                <c:pt idx="1">
                  <c:v>5.0359794664956992E-3</c:v>
                </c:pt>
                <c:pt idx="2">
                  <c:v>4.6645004129162171E-3</c:v>
                </c:pt>
                <c:pt idx="3">
                  <c:v>5.7092220612712241E-3</c:v>
                </c:pt>
                <c:pt idx="4">
                  <c:v>2.5678708463041988E-2</c:v>
                </c:pt>
                <c:pt idx="5">
                  <c:v>7.5824162945773432E-3</c:v>
                </c:pt>
                <c:pt idx="6">
                  <c:v>1.7823607854705603E-4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 (2)'!$B$4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(2)'!$C$12:$I$12</c:f>
              <c:numCache>
                <c:formatCode>0.000</c:formatCode>
                <c:ptCount val="7"/>
                <c:pt idx="0">
                  <c:v>1.7059136894933324E-2</c:v>
                </c:pt>
                <c:pt idx="1">
                  <c:v>9.5090292158149792E-3</c:v>
                </c:pt>
                <c:pt idx="2">
                  <c:v>9.9326929360255001E-4</c:v>
                </c:pt>
                <c:pt idx="3">
                  <c:v>9.0290705637086077E-4</c:v>
                </c:pt>
                <c:pt idx="4">
                  <c:v>1.1335752234143959E-3</c:v>
                </c:pt>
                <c:pt idx="5">
                  <c:v>1.2649224290083638E-2</c:v>
                </c:pt>
                <c:pt idx="6">
                  <c:v>1.58578799288005E-2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 (2)'!$B$5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(2)'!$C$16:$I$16</c:f>
              <c:numCache>
                <c:formatCode>0.000</c:formatCode>
                <c:ptCount val="7"/>
                <c:pt idx="0">
                  <c:v>1.2100058173356687E-2</c:v>
                </c:pt>
                <c:pt idx="1">
                  <c:v>2.345546527671305E-2</c:v>
                </c:pt>
                <c:pt idx="2">
                  <c:v>2.8403361344537914E-2</c:v>
                </c:pt>
                <c:pt idx="3">
                  <c:v>1.7417022674991789E-2</c:v>
                </c:pt>
                <c:pt idx="4">
                  <c:v>2.9875421614378617E-2</c:v>
                </c:pt>
                <c:pt idx="5">
                  <c:v>3.6034487719562969E-2</c:v>
                </c:pt>
                <c:pt idx="6">
                  <c:v>2.8737415019581269E-2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09216"/>
        <c:axId val="333511176"/>
      </c:lineChart>
      <c:catAx>
        <c:axId val="3335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11176"/>
        <c:crosses val="autoZero"/>
        <c:auto val="1"/>
        <c:lblAlgn val="ctr"/>
        <c:lblOffset val="100"/>
        <c:noMultiLvlLbl val="0"/>
      </c:catAx>
      <c:valAx>
        <c:axId val="3335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406853</xdr:colOff>
      <xdr:row>1</xdr:row>
      <xdr:rowOff>95929</xdr:rowOff>
    </xdr:from>
    <xdr:to>
      <xdr:col>19</xdr:col>
      <xdr:colOff>305820</xdr:colOff>
      <xdr:row>18</xdr:row>
      <xdr:rowOff>156482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408216</xdr:colOff>
      <xdr:row>21</xdr:row>
      <xdr:rowOff>66676</xdr:rowOff>
    </xdr:from>
    <xdr:to>
      <xdr:col>19</xdr:col>
      <xdr:colOff>307181</xdr:colOff>
      <xdr:row>36</xdr:row>
      <xdr:rowOff>130631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624566</xdr:colOff>
      <xdr:row>40</xdr:row>
      <xdr:rowOff>680</xdr:rowOff>
    </xdr:from>
    <xdr:to>
      <xdr:col>9</xdr:col>
      <xdr:colOff>237783</xdr:colOff>
      <xdr:row>57</xdr:row>
      <xdr:rowOff>51027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639537</xdr:colOff>
      <xdr:row>22</xdr:row>
      <xdr:rowOff>25855</xdr:rowOff>
    </xdr:from>
    <xdr:to>
      <xdr:col>9</xdr:col>
      <xdr:colOff>252752</xdr:colOff>
      <xdr:row>38</xdr:row>
      <xdr:rowOff>83006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69"/>
  <sheetViews>
    <sheetView zoomScale="85" zoomScaleNormal="85" workbookViewId="0">
      <pane xSplit="2" ySplit="3" topLeftCell="AH4" activePane="bottomRight" state="frozen"/>
      <selection pane="topRight" activeCell="C1" sqref="C1"/>
      <selection pane="bottomLeft" activeCell="A5" sqref="A5"/>
      <selection pane="bottomRight" activeCell="GG10" sqref="GG10"/>
    </sheetView>
  </sheetViews>
  <sheetFormatPr defaultRowHeight="15" outlineLevelCol="1"/>
  <cols>
    <col min="1" max="1" width="2.5703125" customWidth="1"/>
    <col min="2" max="2" width="36.7109375" customWidth="1"/>
    <col min="3" max="33" width="13" hidden="1" customWidth="1" outlineLevel="1"/>
    <col min="34" max="34" width="10.7109375" customWidth="1" collapsed="1"/>
    <col min="35" max="62" width="13" hidden="1" customWidth="1" outlineLevel="1"/>
    <col min="63" max="63" width="10.7109375" customWidth="1" collapsed="1"/>
    <col min="64" max="94" width="13" hidden="1" customWidth="1" outlineLevel="1"/>
    <col min="95" max="95" width="10.5703125" customWidth="1" collapsed="1"/>
    <col min="96" max="125" width="10.7109375" hidden="1" customWidth="1" outlineLevel="1"/>
    <col min="126" max="126" width="10.7109375" customWidth="1" collapsed="1"/>
    <col min="127" max="157" width="10.140625" hidden="1" customWidth="1" outlineLevel="1"/>
    <col min="158" max="158" width="10.85546875" customWidth="1" collapsed="1"/>
    <col min="159" max="180" width="9.140625" hidden="1" customWidth="1" outlineLevel="1"/>
    <col min="181" max="188" width="9" hidden="1" customWidth="1" outlineLevel="1"/>
    <col min="189" max="189" width="10.7109375" customWidth="1" collapsed="1"/>
    <col min="190" max="220" width="10.7109375" hidden="1" customWidth="1" outlineLevel="1"/>
    <col min="221" max="221" width="10.5703125" customWidth="1" collapsed="1"/>
    <col min="222" max="252" width="8.85546875" hidden="1" customWidth="1" outlineLevel="1"/>
    <col min="253" max="253" width="10.5703125" customWidth="1" collapsed="1"/>
    <col min="254" max="258" width="10.5703125" customWidth="1"/>
    <col min="260" max="260" width="0" hidden="1" customWidth="1"/>
  </cols>
  <sheetData>
    <row r="1" spans="1:260" ht="18.75">
      <c r="A1" s="10" t="s">
        <v>89</v>
      </c>
      <c r="IZ1" t="s">
        <v>52</v>
      </c>
    </row>
    <row r="2" spans="1:260" s="3" customFormat="1" ht="15.7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5</v>
      </c>
      <c r="EJ2" s="3" t="s">
        <v>5</v>
      </c>
      <c r="EK2" s="3" t="s">
        <v>5</v>
      </c>
      <c r="EL2" s="3" t="s">
        <v>46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5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IZ2" s="39" t="s">
        <v>53</v>
      </c>
    </row>
    <row r="3" spans="1:26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72" t="s">
        <v>82</v>
      </c>
      <c r="IV3" s="72" t="s">
        <v>83</v>
      </c>
      <c r="IW3" s="72" t="s">
        <v>84</v>
      </c>
      <c r="IX3" s="74">
        <v>2015</v>
      </c>
    </row>
    <row r="4" spans="1:260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7">
        <f>(COUNTIF((DW2:FA2),"ON"))</f>
        <v>23</v>
      </c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v>26</v>
      </c>
      <c r="IT4" s="243">
        <v>26</v>
      </c>
      <c r="IU4" s="243">
        <v>20</v>
      </c>
      <c r="IV4" s="243">
        <v>20</v>
      </c>
      <c r="IW4" s="243">
        <v>26</v>
      </c>
      <c r="IX4" s="232">
        <f>SUM(AH4,BK4,CQ4,DV4,FB4,GG4,HM4,IS4,IT4,IU4,IV4,IW4)</f>
        <v>285</v>
      </c>
    </row>
    <row r="5" spans="1:260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7">
        <v>26</v>
      </c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>
        <v>24</v>
      </c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>
        <v>27</v>
      </c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>
        <v>26</v>
      </c>
      <c r="IT5" s="243">
        <v>26</v>
      </c>
      <c r="IU5" s="243">
        <v>20</v>
      </c>
      <c r="IV5" s="243">
        <v>20</v>
      </c>
      <c r="IW5" s="243">
        <v>26</v>
      </c>
      <c r="IX5" s="355">
        <f>SUM(AH5,BK5,CQ5,DV5,FB5,GG5,HM5,IS5,IT5,IU5,IV5,IW5)</f>
        <v>288</v>
      </c>
    </row>
    <row r="6" spans="1:260" s="11" customFormat="1" ht="14.45" customHeight="1">
      <c r="B6" s="102" t="s">
        <v>96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251">
        <v>0.58299999999999996</v>
      </c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1">
        <v>0.42299999999999999</v>
      </c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1">
        <v>0.46899999999999997</v>
      </c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1">
        <v>0.45300000000000001</v>
      </c>
      <c r="DW6" s="250"/>
      <c r="DX6" s="250"/>
      <c r="DY6" s="250"/>
      <c r="DZ6" s="250"/>
      <c r="EA6" s="250"/>
      <c r="EB6" s="250"/>
      <c r="EC6" s="250"/>
      <c r="ED6" s="250"/>
      <c r="EE6" s="250"/>
      <c r="EF6" s="250"/>
      <c r="EG6" s="250"/>
      <c r="EH6" s="250"/>
      <c r="EI6" s="250"/>
      <c r="EJ6" s="250"/>
      <c r="EK6" s="250"/>
      <c r="EL6" s="250"/>
      <c r="EM6" s="250"/>
      <c r="EN6" s="250"/>
      <c r="EO6" s="250"/>
      <c r="EP6" s="250"/>
      <c r="EQ6" s="250"/>
      <c r="ER6" s="250"/>
      <c r="ES6" s="250"/>
      <c r="ET6" s="250"/>
      <c r="EU6" s="250"/>
      <c r="EV6" s="250"/>
      <c r="EW6" s="250"/>
      <c r="EX6" s="250"/>
      <c r="EY6" s="250"/>
      <c r="EZ6" s="250"/>
      <c r="FA6" s="250"/>
      <c r="FB6" s="251">
        <v>0.40899999999999997</v>
      </c>
      <c r="FC6" s="250"/>
      <c r="FD6" s="250"/>
      <c r="FE6" s="250"/>
      <c r="FF6" s="250"/>
      <c r="FG6" s="250"/>
      <c r="FH6" s="250"/>
      <c r="FI6" s="250"/>
      <c r="FJ6" s="250"/>
      <c r="FK6" s="250"/>
      <c r="FL6" s="250"/>
      <c r="FM6" s="250"/>
      <c r="FN6" s="250"/>
      <c r="FO6" s="250"/>
      <c r="FP6" s="250"/>
      <c r="FQ6" s="250"/>
      <c r="FR6" s="250"/>
      <c r="FS6" s="250"/>
      <c r="FT6" s="250"/>
      <c r="FU6" s="250"/>
      <c r="FV6" s="250"/>
      <c r="FW6" s="250"/>
      <c r="FX6" s="251"/>
      <c r="FY6" s="250"/>
      <c r="FZ6" s="250"/>
      <c r="GA6" s="250"/>
      <c r="GB6" s="250"/>
      <c r="GC6" s="250"/>
      <c r="GD6" s="250"/>
      <c r="GE6" s="250"/>
      <c r="GF6" s="250"/>
      <c r="GG6" s="251">
        <v>0.35199999999999998</v>
      </c>
      <c r="GH6" s="251">
        <v>0.37725795800524936</v>
      </c>
      <c r="GI6" s="251">
        <v>0.38630438698996983</v>
      </c>
      <c r="GJ6" s="251">
        <v>0.40379510378133993</v>
      </c>
      <c r="GK6" s="251">
        <v>0.37773407546719662</v>
      </c>
      <c r="GL6" s="251"/>
      <c r="GM6" s="251">
        <v>0.37618452816589043</v>
      </c>
      <c r="GN6" s="251">
        <v>0.37845685213032576</v>
      </c>
      <c r="GO6" s="251">
        <v>0.35187496363107368</v>
      </c>
      <c r="GP6" s="251">
        <v>0.35645830853174598</v>
      </c>
      <c r="GQ6" s="251">
        <v>0.35518867623604472</v>
      </c>
      <c r="GR6" s="251">
        <v>0.40884556840499447</v>
      </c>
      <c r="GS6" s="251"/>
      <c r="GT6" s="251">
        <v>0.32558403572943173</v>
      </c>
      <c r="GU6" s="251">
        <v>0.38143486286057038</v>
      </c>
      <c r="GV6" s="251">
        <v>0.35738573650895827</v>
      </c>
      <c r="GW6" s="251">
        <v>0.32546587813056699</v>
      </c>
      <c r="GX6" s="251">
        <v>0.40029750236369366</v>
      </c>
      <c r="GY6" s="251">
        <v>0.39130732021098669</v>
      </c>
      <c r="GZ6" s="251"/>
      <c r="HA6" s="251">
        <v>0.37932804201595993</v>
      </c>
      <c r="HB6" s="251">
        <v>0.38718694060606063</v>
      </c>
      <c r="HC6" s="251">
        <v>0.39672894278988841</v>
      </c>
      <c r="HD6" s="251">
        <v>0.38598452149492329</v>
      </c>
      <c r="HE6" s="251">
        <v>0.31423235500783742</v>
      </c>
      <c r="HF6" s="251">
        <v>0.29617715493087776</v>
      </c>
      <c r="HG6" s="251"/>
      <c r="HH6" s="251">
        <v>0.32513815888422093</v>
      </c>
      <c r="HI6" s="251">
        <v>0.35020023079763662</v>
      </c>
      <c r="HJ6" s="251">
        <v>0.30099536460752435</v>
      </c>
      <c r="HK6" s="251">
        <v>0.25109230093854074</v>
      </c>
      <c r="HL6" s="251">
        <v>0.21074737131607896</v>
      </c>
      <c r="HM6" s="251">
        <v>0.35579820857812577</v>
      </c>
      <c r="HN6" s="251">
        <v>0.19836538614360097</v>
      </c>
      <c r="HO6" s="251"/>
      <c r="HP6" s="251">
        <v>0.19692482326694086</v>
      </c>
      <c r="HQ6" s="251">
        <v>0.22240362760930676</v>
      </c>
      <c r="HR6" s="251">
        <v>0.22329280364857265</v>
      </c>
      <c r="HS6" s="251">
        <v>0.25836682840173941</v>
      </c>
      <c r="HT6" s="251">
        <v>0.33239795520934762</v>
      </c>
      <c r="HU6" s="251">
        <v>0.3714876485264072</v>
      </c>
      <c r="HV6" s="251"/>
      <c r="HW6" s="251">
        <v>0.36461703523376454</v>
      </c>
      <c r="HX6" s="251">
        <v>0.35329740364457346</v>
      </c>
      <c r="HY6" s="251">
        <v>0.39032610720905281</v>
      </c>
      <c r="HZ6" s="251">
        <v>0.36975176886792455</v>
      </c>
      <c r="IA6" s="251">
        <v>0.35869500957854406</v>
      </c>
      <c r="IB6" s="251">
        <v>0.35314129241422182</v>
      </c>
      <c r="IC6" s="251"/>
      <c r="ID6" s="251">
        <v>0.34477984409799556</v>
      </c>
      <c r="IE6" s="251">
        <v>0.34616257388802735</v>
      </c>
      <c r="IF6" s="251">
        <v>0.35477682517423087</v>
      </c>
      <c r="IG6" s="251">
        <v>0.36138511857357758</v>
      </c>
      <c r="IH6" s="251">
        <v>0.42347409059371593</v>
      </c>
      <c r="II6" s="251">
        <v>0.42680657700076818</v>
      </c>
      <c r="IJ6" s="251"/>
      <c r="IK6" s="251">
        <v>0.33337354437392969</v>
      </c>
      <c r="IL6" s="251">
        <v>0.33366063972098797</v>
      </c>
      <c r="IM6" s="251">
        <v>0.37295012565834046</v>
      </c>
      <c r="IN6" s="251">
        <v>0.3426539712688848</v>
      </c>
      <c r="IO6" s="251">
        <v>0.34125067936130116</v>
      </c>
      <c r="IP6" s="251">
        <v>0.29860536105889729</v>
      </c>
      <c r="IQ6" s="251"/>
      <c r="IR6" s="251">
        <v>0.24933230181357408</v>
      </c>
      <c r="IS6" s="251">
        <v>0.33020030117367472</v>
      </c>
      <c r="IT6" s="249">
        <v>0.37330000000000002</v>
      </c>
      <c r="IU6" s="249">
        <v>0.40810000000000002</v>
      </c>
      <c r="IV6" s="360">
        <v>0.48</v>
      </c>
      <c r="IW6" s="360">
        <v>0.51219999999999999</v>
      </c>
      <c r="IX6" s="248"/>
    </row>
    <row r="7" spans="1:260" ht="14.25" customHeight="1">
      <c r="B7" s="291" t="s">
        <v>95</v>
      </c>
      <c r="C7" s="331" t="e">
        <f t="shared" ref="C7:BN7" si="0">C9/C11</f>
        <v>#DIV/0!</v>
      </c>
      <c r="D7" s="331">
        <f t="shared" si="0"/>
        <v>0.54201972224182149</v>
      </c>
      <c r="E7" s="331">
        <f t="shared" si="0"/>
        <v>0.52424655067849291</v>
      </c>
      <c r="F7" s="331" t="e">
        <f t="shared" si="0"/>
        <v>#DIV/0!</v>
      </c>
      <c r="G7" s="331">
        <f t="shared" si="0"/>
        <v>0.50859456894515176</v>
      </c>
      <c r="H7" s="331">
        <f t="shared" si="0"/>
        <v>0.50674016137257905</v>
      </c>
      <c r="I7" s="331" t="e">
        <f t="shared" si="0"/>
        <v>#DIV/0!</v>
      </c>
      <c r="J7" s="331">
        <f t="shared" si="0"/>
        <v>0.56215516980806202</v>
      </c>
      <c r="K7" s="331">
        <f t="shared" si="0"/>
        <v>0.54090457895113397</v>
      </c>
      <c r="L7" s="331">
        <f t="shared" si="0"/>
        <v>0.52628009455562175</v>
      </c>
      <c r="M7" s="331" t="e">
        <f t="shared" si="0"/>
        <v>#DIV/0!</v>
      </c>
      <c r="N7" s="331">
        <f t="shared" si="0"/>
        <v>0.48947929903457144</v>
      </c>
      <c r="O7" s="331">
        <f t="shared" si="0"/>
        <v>0.55421533945710755</v>
      </c>
      <c r="P7" s="331">
        <f t="shared" si="0"/>
        <v>0.54934143453178363</v>
      </c>
      <c r="Q7" s="331">
        <f t="shared" si="0"/>
        <v>0.49365437366781434</v>
      </c>
      <c r="R7" s="331">
        <f t="shared" si="0"/>
        <v>0.49622148075997125</v>
      </c>
      <c r="S7" s="331">
        <f t="shared" si="0"/>
        <v>0.5481553700313665</v>
      </c>
      <c r="T7" s="331" t="e">
        <f t="shared" si="0"/>
        <v>#DIV/0!</v>
      </c>
      <c r="U7" s="331">
        <f t="shared" si="0"/>
        <v>0.53539889134302021</v>
      </c>
      <c r="V7" s="331">
        <f t="shared" si="0"/>
        <v>0.50950447706663127</v>
      </c>
      <c r="W7" s="331">
        <f t="shared" si="0"/>
        <v>0.51890728864857905</v>
      </c>
      <c r="X7" s="331">
        <f t="shared" si="0"/>
        <v>0.58425103358862895</v>
      </c>
      <c r="Y7" s="331">
        <f t="shared" si="0"/>
        <v>0.56569897432785088</v>
      </c>
      <c r="Z7" s="331">
        <f t="shared" si="0"/>
        <v>0.47371194004257583</v>
      </c>
      <c r="AA7" s="331" t="e">
        <f t="shared" si="0"/>
        <v>#DIV/0!</v>
      </c>
      <c r="AB7" s="331">
        <f t="shared" si="0"/>
        <v>0.4979496531719006</v>
      </c>
      <c r="AC7" s="331">
        <f t="shared" si="0"/>
        <v>0.50223566868876435</v>
      </c>
      <c r="AD7" s="331">
        <f t="shared" si="0"/>
        <v>0.46617316705694423</v>
      </c>
      <c r="AE7" s="331">
        <f t="shared" si="0"/>
        <v>0.49227327010354294</v>
      </c>
      <c r="AF7" s="331">
        <f t="shared" si="0"/>
        <v>0.4693596507050623</v>
      </c>
      <c r="AG7" s="331">
        <f t="shared" si="0"/>
        <v>0.4716822114260476</v>
      </c>
      <c r="AH7" s="331">
        <f t="shared" si="0"/>
        <v>0.51732186239660294</v>
      </c>
      <c r="AI7" s="331" t="e">
        <f t="shared" si="0"/>
        <v>#DIV/0!</v>
      </c>
      <c r="AJ7" s="331">
        <f t="shared" si="0"/>
        <v>0.44707914629503143</v>
      </c>
      <c r="AK7" s="331" t="e">
        <f t="shared" si="0"/>
        <v>#DIV/0!</v>
      </c>
      <c r="AL7" s="331">
        <f t="shared" si="0"/>
        <v>0.39750082374877416</v>
      </c>
      <c r="AM7" s="331">
        <f t="shared" si="0"/>
        <v>0.37827876142975897</v>
      </c>
      <c r="AN7" s="331">
        <f t="shared" si="0"/>
        <v>0.41565076505311982</v>
      </c>
      <c r="AO7" s="331">
        <f t="shared" si="0"/>
        <v>0.45013561265747581</v>
      </c>
      <c r="AP7" s="331" t="e">
        <f t="shared" si="0"/>
        <v>#DIV/0!</v>
      </c>
      <c r="AQ7" s="331">
        <f t="shared" si="0"/>
        <v>0.44499971023227797</v>
      </c>
      <c r="AR7" s="331">
        <f t="shared" si="0"/>
        <v>0.47474326119317523</v>
      </c>
      <c r="AS7" s="331">
        <f t="shared" si="0"/>
        <v>0.43927486284836514</v>
      </c>
      <c r="AT7" s="331">
        <f t="shared" si="0"/>
        <v>0.38283928991254951</v>
      </c>
      <c r="AU7" s="331">
        <f t="shared" si="0"/>
        <v>0.39431072192849959</v>
      </c>
      <c r="AV7" s="331">
        <f t="shared" si="0"/>
        <v>0.34663054637171309</v>
      </c>
      <c r="AW7" s="331" t="e">
        <f t="shared" si="0"/>
        <v>#DIV/0!</v>
      </c>
      <c r="AX7" s="331">
        <f t="shared" si="0"/>
        <v>0.36013874824191289</v>
      </c>
      <c r="AY7" s="331">
        <f t="shared" si="0"/>
        <v>0.3608708404737424</v>
      </c>
      <c r="AZ7" s="331">
        <f t="shared" si="0"/>
        <v>0.3443893354626919</v>
      </c>
      <c r="BA7" s="331">
        <f t="shared" si="0"/>
        <v>0.37697091502698787</v>
      </c>
      <c r="BB7" s="331">
        <f t="shared" si="0"/>
        <v>0.33120061599027778</v>
      </c>
      <c r="BC7" s="331">
        <f t="shared" si="0"/>
        <v>0.1540539600470496</v>
      </c>
      <c r="BD7" s="331" t="e">
        <f t="shared" si="0"/>
        <v>#DIV/0!</v>
      </c>
      <c r="BE7" s="331">
        <f t="shared" si="0"/>
        <v>0.33369676639508794</v>
      </c>
      <c r="BF7" s="331">
        <f t="shared" si="0"/>
        <v>0.30107789534215063</v>
      </c>
      <c r="BG7" s="331">
        <f t="shared" si="0"/>
        <v>0.28066233819956837</v>
      </c>
      <c r="BH7" s="331">
        <f t="shared" si="0"/>
        <v>0.27263823937557435</v>
      </c>
      <c r="BI7" s="331">
        <f t="shared" si="0"/>
        <v>0.33585012724961255</v>
      </c>
      <c r="BJ7" s="331">
        <f t="shared" si="0"/>
        <v>0.32495458943630717</v>
      </c>
      <c r="BK7" s="331">
        <f t="shared" si="0"/>
        <v>0.37239066185189057</v>
      </c>
      <c r="BL7" s="331" t="e">
        <f t="shared" si="0"/>
        <v>#DIV/0!</v>
      </c>
      <c r="BM7" s="331">
        <f t="shared" si="0"/>
        <v>0.36034865167894931</v>
      </c>
      <c r="BN7" s="331">
        <f t="shared" si="0"/>
        <v>0.3414744206104216</v>
      </c>
      <c r="BO7" s="331">
        <f t="shared" ref="BO7:DT7" si="1">BO9/BO11</f>
        <v>0.34658949847639792</v>
      </c>
      <c r="BP7" s="331">
        <f t="shared" si="1"/>
        <v>0.3971970834818595</v>
      </c>
      <c r="BQ7" s="331">
        <f t="shared" si="1"/>
        <v>0.38572780608674306</v>
      </c>
      <c r="BR7" s="331">
        <f t="shared" si="1"/>
        <v>0.36337258059555216</v>
      </c>
      <c r="BS7" s="331" t="e">
        <f t="shared" si="1"/>
        <v>#DIV/0!</v>
      </c>
      <c r="BT7" s="331" t="e">
        <f t="shared" si="1"/>
        <v>#DIV/0!</v>
      </c>
      <c r="BU7" s="331">
        <f t="shared" si="1"/>
        <v>0.3731572274602869</v>
      </c>
      <c r="BV7" s="331">
        <f t="shared" si="1"/>
        <v>0.41470386174140211</v>
      </c>
      <c r="BW7" s="331">
        <f t="shared" si="1"/>
        <v>0.42220539067256724</v>
      </c>
      <c r="BX7" s="331">
        <f t="shared" si="1"/>
        <v>0.42338012155574167</v>
      </c>
      <c r="BY7" s="331">
        <f t="shared" si="1"/>
        <v>0.34846321475496483</v>
      </c>
      <c r="BZ7" s="331" t="e">
        <f t="shared" si="1"/>
        <v>#DIV/0!</v>
      </c>
      <c r="CA7" s="331">
        <f t="shared" si="1"/>
        <v>0.38021939370892593</v>
      </c>
      <c r="CB7" s="331">
        <f t="shared" si="1"/>
        <v>0.45958703996031414</v>
      </c>
      <c r="CC7" s="331">
        <f t="shared" si="1"/>
        <v>0.46275448404910785</v>
      </c>
      <c r="CD7" s="331">
        <f t="shared" si="1"/>
        <v>0.44176875291136802</v>
      </c>
      <c r="CE7" s="331">
        <f t="shared" si="1"/>
        <v>0.4476417565084358</v>
      </c>
      <c r="CF7" s="331">
        <f t="shared" si="1"/>
        <v>0.40708021317400611</v>
      </c>
      <c r="CG7" s="331" t="e">
        <f t="shared" si="1"/>
        <v>#DIV/0!</v>
      </c>
      <c r="CH7" s="331">
        <f t="shared" si="1"/>
        <v>0.42093102624069656</v>
      </c>
      <c r="CI7" s="331">
        <f t="shared" si="1"/>
        <v>0.43892065137355218</v>
      </c>
      <c r="CJ7" s="331">
        <f t="shared" si="1"/>
        <v>0.45022010366122628</v>
      </c>
      <c r="CK7" s="331">
        <f t="shared" si="1"/>
        <v>0.42466881486599239</v>
      </c>
      <c r="CL7" s="331">
        <f t="shared" si="1"/>
        <v>0.35572790122721781</v>
      </c>
      <c r="CM7" s="331">
        <f t="shared" si="1"/>
        <v>0.35417899813165299</v>
      </c>
      <c r="CN7" s="331" t="e">
        <f t="shared" si="1"/>
        <v>#DIV/0!</v>
      </c>
      <c r="CO7" s="331">
        <f t="shared" si="1"/>
        <v>0.30380924433137685</v>
      </c>
      <c r="CP7" s="331">
        <f t="shared" si="1"/>
        <v>0.35043471207288962</v>
      </c>
      <c r="CQ7" s="331">
        <f t="shared" si="1"/>
        <v>0.39698630629748805</v>
      </c>
      <c r="CR7" s="331">
        <f t="shared" si="1"/>
        <v>0.2756048336185587</v>
      </c>
      <c r="CS7" s="331">
        <f t="shared" si="1"/>
        <v>0.33162730956557113</v>
      </c>
      <c r="CT7" s="331">
        <f t="shared" si="1"/>
        <v>0.39505661927330171</v>
      </c>
      <c r="CU7" s="331">
        <f t="shared" si="1"/>
        <v>0.34750272197991461</v>
      </c>
      <c r="CV7" s="331" t="e">
        <f t="shared" si="1"/>
        <v>#DIV/0!</v>
      </c>
      <c r="CW7" s="331">
        <f t="shared" si="1"/>
        <v>0.37224509099592124</v>
      </c>
      <c r="CX7" s="331">
        <f t="shared" si="1"/>
        <v>0.37594366742596808</v>
      </c>
      <c r="CY7" s="331">
        <f t="shared" si="1"/>
        <v>0.41044472817480854</v>
      </c>
      <c r="CZ7" s="331">
        <f t="shared" si="1"/>
        <v>0.3711849015990159</v>
      </c>
      <c r="DA7" s="331">
        <f t="shared" si="1"/>
        <v>0.21434338904742492</v>
      </c>
      <c r="DB7" s="331">
        <f t="shared" si="1"/>
        <v>0</v>
      </c>
      <c r="DC7" s="331" t="e">
        <f t="shared" si="1"/>
        <v>#DIV/0!</v>
      </c>
      <c r="DD7" s="331" t="e">
        <f t="shared" si="1"/>
        <v>#DIV/0!</v>
      </c>
      <c r="DE7" s="331" t="e">
        <f t="shared" si="1"/>
        <v>#DIV/0!</v>
      </c>
      <c r="DF7" s="331" t="e">
        <f t="shared" si="1"/>
        <v>#DIV/0!</v>
      </c>
      <c r="DG7" s="331" t="e">
        <f t="shared" si="1"/>
        <v>#DIV/0!</v>
      </c>
      <c r="DH7" s="331" t="e">
        <f t="shared" si="1"/>
        <v>#DIV/0!</v>
      </c>
      <c r="DI7" s="331" t="e">
        <f t="shared" si="1"/>
        <v>#DIV/0!</v>
      </c>
      <c r="DJ7" s="331" t="e">
        <f t="shared" si="1"/>
        <v>#DIV/0!</v>
      </c>
      <c r="DK7" s="331">
        <f t="shared" si="1"/>
        <v>0.30820404918812427</v>
      </c>
      <c r="DL7" s="331">
        <f t="shared" si="1"/>
        <v>0.39193306244876647</v>
      </c>
      <c r="DM7" s="331">
        <f t="shared" si="1"/>
        <v>0.45324207347059869</v>
      </c>
      <c r="DN7" s="331">
        <f t="shared" si="1"/>
        <v>0.43423105915223942</v>
      </c>
      <c r="DO7" s="331">
        <f t="shared" si="1"/>
        <v>0.48878682870113038</v>
      </c>
      <c r="DP7" s="331">
        <f t="shared" si="1"/>
        <v>0.41712270044158462</v>
      </c>
      <c r="DQ7" s="331" t="e">
        <f t="shared" si="1"/>
        <v>#DIV/0!</v>
      </c>
      <c r="DR7" s="331">
        <f t="shared" si="1"/>
        <v>0.45443279151658844</v>
      </c>
      <c r="DS7" s="331">
        <f t="shared" si="1"/>
        <v>0.41962884511821424</v>
      </c>
      <c r="DT7" s="331">
        <f t="shared" si="1"/>
        <v>0.48087017974273788</v>
      </c>
      <c r="DU7" s="331">
        <f>DU9/DU11</f>
        <v>0.53219202175508973</v>
      </c>
      <c r="DV7" s="331">
        <f t="shared" ref="DV7:GF7" si="2">DV9/DV11</f>
        <v>0.38251458179532927</v>
      </c>
      <c r="DW7" s="331">
        <f t="shared" si="2"/>
        <v>0.37661133002667385</v>
      </c>
      <c r="DX7" s="331">
        <f t="shared" si="2"/>
        <v>0.36202773825016321</v>
      </c>
      <c r="DY7" s="331" t="e">
        <f t="shared" si="2"/>
        <v>#DIV/0!</v>
      </c>
      <c r="DZ7" s="331">
        <f t="shared" si="2"/>
        <v>0.34444529134568797</v>
      </c>
      <c r="EA7" s="331">
        <f t="shared" si="2"/>
        <v>0.40817184118162231</v>
      </c>
      <c r="EB7" s="331">
        <f t="shared" si="2"/>
        <v>0.41689056662454327</v>
      </c>
      <c r="EC7" s="331">
        <f t="shared" si="2"/>
        <v>0.39430805695746213</v>
      </c>
      <c r="ED7" s="331">
        <f t="shared" si="2"/>
        <v>0.35714683739192205</v>
      </c>
      <c r="EE7" s="331">
        <f t="shared" si="2"/>
        <v>0.34351017838883957</v>
      </c>
      <c r="EF7" s="331" t="e">
        <f t="shared" si="2"/>
        <v>#DIV/0!</v>
      </c>
      <c r="EG7" s="331">
        <f t="shared" si="2"/>
        <v>0.34594972025685894</v>
      </c>
      <c r="EH7" s="331">
        <f t="shared" si="2"/>
        <v>0.33536730181844376</v>
      </c>
      <c r="EI7" s="331">
        <f t="shared" si="2"/>
        <v>0.27349176649881357</v>
      </c>
      <c r="EJ7" s="331">
        <f t="shared" si="2"/>
        <v>0.34559346859583245</v>
      </c>
      <c r="EK7" s="331">
        <f t="shared" si="2"/>
        <v>0.34658993839891211</v>
      </c>
      <c r="EL7" s="331">
        <f t="shared" si="2"/>
        <v>0.33909844099492453</v>
      </c>
      <c r="EM7" s="331" t="e">
        <f t="shared" si="2"/>
        <v>#DIV/0!</v>
      </c>
      <c r="EN7" s="331">
        <f t="shared" si="2"/>
        <v>0.33896563585625605</v>
      </c>
      <c r="EO7" s="331">
        <f t="shared" si="2"/>
        <v>0.3650798852975875</v>
      </c>
      <c r="EP7" s="331">
        <f t="shared" si="2"/>
        <v>0.35336139271955525</v>
      </c>
      <c r="EQ7" s="331">
        <f t="shared" si="2"/>
        <v>0.31954745715819088</v>
      </c>
      <c r="ER7" s="331">
        <f t="shared" si="2"/>
        <v>0.33097658585088258</v>
      </c>
      <c r="ES7" s="331">
        <f t="shared" si="2"/>
        <v>0.35683831039290581</v>
      </c>
      <c r="ET7" s="331"/>
      <c r="EU7" s="331">
        <f t="shared" si="2"/>
        <v>0.3594223450520207</v>
      </c>
      <c r="EV7" s="331">
        <f t="shared" si="2"/>
        <v>0.37297927413023707</v>
      </c>
      <c r="EW7" s="331">
        <f t="shared" si="2"/>
        <v>0.32975987730623085</v>
      </c>
      <c r="EX7" s="331">
        <f t="shared" si="2"/>
        <v>0.24610741139110839</v>
      </c>
      <c r="EY7" s="331">
        <f t="shared" si="2"/>
        <v>0.29079757905658604</v>
      </c>
      <c r="EZ7" s="331">
        <f t="shared" si="2"/>
        <v>0.25400787780618284</v>
      </c>
      <c r="FA7" s="331" t="e">
        <f t="shared" si="2"/>
        <v>#DIV/0!</v>
      </c>
      <c r="FB7" s="331">
        <f t="shared" si="2"/>
        <v>0.34142351985043307</v>
      </c>
      <c r="FC7" s="331" t="e">
        <f t="shared" si="2"/>
        <v>#DIV/0!</v>
      </c>
      <c r="FD7" s="331">
        <f t="shared" si="2"/>
        <v>0.30190003897066992</v>
      </c>
      <c r="FE7" s="331">
        <f t="shared" si="2"/>
        <v>0.35121666119959655</v>
      </c>
      <c r="FF7" s="331">
        <f t="shared" si="2"/>
        <v>0.36435822226649872</v>
      </c>
      <c r="FG7" s="331">
        <f t="shared" si="2"/>
        <v>0.36567107831602796</v>
      </c>
      <c r="FH7" s="331">
        <f t="shared" si="2"/>
        <v>0.33855865224657655</v>
      </c>
      <c r="FI7" s="331" t="e">
        <f t="shared" si="2"/>
        <v>#DIV/0!</v>
      </c>
      <c r="FJ7" s="331">
        <f t="shared" si="2"/>
        <v>0.34658975125051028</v>
      </c>
      <c r="FK7" s="331">
        <f t="shared" si="2"/>
        <v>0.31590293485386006</v>
      </c>
      <c r="FL7" s="331">
        <f t="shared" si="2"/>
        <v>0.31034516118025285</v>
      </c>
      <c r="FM7" s="331">
        <f t="shared" si="2"/>
        <v>0.29202210128681211</v>
      </c>
      <c r="FN7" s="331">
        <f t="shared" si="2"/>
        <v>0.27414109399731068</v>
      </c>
      <c r="FO7" s="331">
        <f t="shared" si="2"/>
        <v>0.27812543650793653</v>
      </c>
      <c r="FP7" s="331" t="e">
        <f t="shared" si="2"/>
        <v>#DIV/0!</v>
      </c>
      <c r="FQ7" s="331">
        <f t="shared" si="2"/>
        <v>0.30508348519896866</v>
      </c>
      <c r="FR7" s="331">
        <f t="shared" si="2"/>
        <v>0.32979496771476696</v>
      </c>
      <c r="FS7" s="331">
        <f t="shared" si="2"/>
        <v>0.36287835669451129</v>
      </c>
      <c r="FT7" s="331" t="e">
        <f t="shared" si="2"/>
        <v>#DIV/0!</v>
      </c>
      <c r="FU7" s="331">
        <f t="shared" si="2"/>
        <v>0.31331330778836575</v>
      </c>
      <c r="FV7" s="331">
        <f t="shared" si="2"/>
        <v>0.25949479937695152</v>
      </c>
      <c r="FW7" s="331" t="e">
        <f t="shared" si="2"/>
        <v>#DIV/0!</v>
      </c>
      <c r="FX7" s="331">
        <f t="shared" si="2"/>
        <v>0.23949154841055376</v>
      </c>
      <c r="FY7" s="331">
        <f t="shared" si="2"/>
        <v>0.29181655488531727</v>
      </c>
      <c r="FZ7" s="331">
        <f t="shared" si="2"/>
        <v>0.29940263096458919</v>
      </c>
      <c r="GA7" s="331">
        <f t="shared" si="2"/>
        <v>0.29800302800386264</v>
      </c>
      <c r="GB7" s="331">
        <f t="shared" si="2"/>
        <v>0.28004553995774384</v>
      </c>
      <c r="GC7" s="331">
        <f t="shared" si="2"/>
        <v>0.18848238368419293</v>
      </c>
      <c r="GD7" s="331">
        <f t="shared" si="2"/>
        <v>0</v>
      </c>
      <c r="GE7" s="331">
        <f t="shared" si="2"/>
        <v>0.30825726177462759</v>
      </c>
      <c r="GF7" s="331">
        <f t="shared" si="2"/>
        <v>0.31360750129917087</v>
      </c>
      <c r="GG7" s="331">
        <f>GG9/GG11</f>
        <v>0.30467166534229911</v>
      </c>
      <c r="GH7" s="331">
        <f t="shared" ref="GH7:IS7" si="3">GH9/GH11</f>
        <v>0.32096735958054479</v>
      </c>
      <c r="GI7" s="331">
        <f t="shared" si="3"/>
        <v>0.35522280652056715</v>
      </c>
      <c r="GJ7" s="331">
        <f t="shared" si="3"/>
        <v>0.35162808562231423</v>
      </c>
      <c r="GK7" s="331">
        <f t="shared" si="3"/>
        <v>0.33704937516702221</v>
      </c>
      <c r="GL7" s="331" t="e">
        <f t="shared" si="3"/>
        <v>#DIV/0!</v>
      </c>
      <c r="GM7" s="331">
        <f t="shared" si="3"/>
        <v>0.34220238551865328</v>
      </c>
      <c r="GN7" s="331">
        <f t="shared" si="3"/>
        <v>0.34691139077655403</v>
      </c>
      <c r="GO7" s="331">
        <f t="shared" si="3"/>
        <v>0.33149982868498601</v>
      </c>
      <c r="GP7" s="331">
        <f t="shared" si="3"/>
        <v>0.31354221751005701</v>
      </c>
      <c r="GQ7" s="331">
        <f t="shared" si="3"/>
        <v>0.30830257556284052</v>
      </c>
      <c r="GR7" s="331">
        <f t="shared" si="3"/>
        <v>0.33085278999775192</v>
      </c>
      <c r="GS7" s="331" t="e">
        <f t="shared" si="3"/>
        <v>#DIV/0!</v>
      </c>
      <c r="GT7" s="331">
        <f t="shared" si="3"/>
        <v>0.27558035688045063</v>
      </c>
      <c r="GU7" s="331">
        <f t="shared" si="3"/>
        <v>0.30607851317037843</v>
      </c>
      <c r="GV7" s="331">
        <f t="shared" si="3"/>
        <v>0.28599758259720687</v>
      </c>
      <c r="GW7" s="331">
        <f t="shared" si="3"/>
        <v>0.2652620975430135</v>
      </c>
      <c r="GX7" s="331">
        <f t="shared" si="3"/>
        <v>0.3249683031912492</v>
      </c>
      <c r="GY7" s="331">
        <f t="shared" si="3"/>
        <v>0.33133244008714591</v>
      </c>
      <c r="GZ7" s="331" t="e">
        <f t="shared" si="3"/>
        <v>#DIV/0!</v>
      </c>
      <c r="HA7" s="331">
        <f t="shared" si="3"/>
        <v>0.33145203834319514</v>
      </c>
      <c r="HB7" s="331">
        <f t="shared" si="3"/>
        <v>0.34088376863003733</v>
      </c>
      <c r="HC7" s="331">
        <f t="shared" si="3"/>
        <v>0.34005560192485135</v>
      </c>
      <c r="HD7" s="331">
        <f t="shared" si="3"/>
        <v>0.31838808049199768</v>
      </c>
      <c r="HE7" s="331">
        <f t="shared" si="3"/>
        <v>0.25749015856143154</v>
      </c>
      <c r="HF7" s="331">
        <f t="shared" si="3"/>
        <v>0.24527561636543999</v>
      </c>
      <c r="HG7" s="331" t="e">
        <f t="shared" si="3"/>
        <v>#DIV/0!</v>
      </c>
      <c r="HH7" s="331">
        <f t="shared" si="3"/>
        <v>0.25786742465329032</v>
      </c>
      <c r="HI7" s="331">
        <f t="shared" si="3"/>
        <v>0.26372079626619344</v>
      </c>
      <c r="HJ7" s="331">
        <f t="shared" si="3"/>
        <v>0.22453415374329719</v>
      </c>
      <c r="HK7" s="331">
        <f t="shared" si="3"/>
        <v>0.18702103473392007</v>
      </c>
      <c r="HL7" s="331">
        <f t="shared" si="3"/>
        <v>0.16820444415607949</v>
      </c>
      <c r="HM7" s="331">
        <f t="shared" ref="HM7" si="4">HM9/HM11</f>
        <v>0.29919929376921478</v>
      </c>
      <c r="HN7" s="331">
        <f t="shared" si="3"/>
        <v>0.16739991140573063</v>
      </c>
      <c r="HO7" s="331" t="e">
        <f t="shared" si="3"/>
        <v>#DIV/0!</v>
      </c>
      <c r="HP7" s="331">
        <f t="shared" si="3"/>
        <v>0.17079802761716442</v>
      </c>
      <c r="HQ7" s="331">
        <f t="shared" si="3"/>
        <v>0.17822307669485407</v>
      </c>
      <c r="HR7" s="331">
        <f t="shared" si="3"/>
        <v>0.18662315418716222</v>
      </c>
      <c r="HS7" s="331">
        <f t="shared" si="3"/>
        <v>0.22320991711245375</v>
      </c>
      <c r="HT7" s="331">
        <f t="shared" si="3"/>
        <v>0.28658953427994927</v>
      </c>
      <c r="HU7" s="331">
        <f t="shared" si="3"/>
        <v>0.31849769743920803</v>
      </c>
      <c r="HV7" s="331" t="e">
        <f t="shared" si="3"/>
        <v>#DIV/0!</v>
      </c>
      <c r="HW7" s="331">
        <f t="shared" si="3"/>
        <v>0.30935409023360072</v>
      </c>
      <c r="HX7" s="331">
        <f t="shared" si="3"/>
        <v>0.29192012613822416</v>
      </c>
      <c r="HY7" s="331">
        <f t="shared" si="3"/>
        <v>0.30898622855726815</v>
      </c>
      <c r="HZ7" s="331">
        <f t="shared" si="3"/>
        <v>0.3036811164015546</v>
      </c>
      <c r="IA7" s="331">
        <f t="shared" si="3"/>
        <v>0.2796048741368643</v>
      </c>
      <c r="IB7" s="331">
        <f t="shared" si="3"/>
        <v>0.27838141251961801</v>
      </c>
      <c r="IC7" s="331" t="e">
        <f t="shared" si="3"/>
        <v>#DIV/0!</v>
      </c>
      <c r="ID7" s="331">
        <f t="shared" si="3"/>
        <v>0.27948185076253051</v>
      </c>
      <c r="IE7" s="331">
        <f t="shared" si="3"/>
        <v>0.28326473799309349</v>
      </c>
      <c r="IF7" s="331">
        <f t="shared" si="3"/>
        <v>0.29853722945380856</v>
      </c>
      <c r="IG7" s="331">
        <f t="shared" si="3"/>
        <v>0.29814397036616219</v>
      </c>
      <c r="IH7" s="331">
        <f t="shared" si="3"/>
        <v>0.32430103917696551</v>
      </c>
      <c r="II7" s="331">
        <f t="shared" si="3"/>
        <v>0.30766137472277</v>
      </c>
      <c r="IJ7" s="331" t="e">
        <f t="shared" si="3"/>
        <v>#DIV/0!</v>
      </c>
      <c r="IK7" s="331">
        <f t="shared" si="3"/>
        <v>0.25442513332548378</v>
      </c>
      <c r="IL7" s="331">
        <f t="shared" si="3"/>
        <v>0.26853784518847112</v>
      </c>
      <c r="IM7" s="331">
        <f t="shared" si="3"/>
        <v>0.30336817143517414</v>
      </c>
      <c r="IN7" s="331">
        <f t="shared" si="3"/>
        <v>0.27701748355192851</v>
      </c>
      <c r="IO7" s="331">
        <f t="shared" si="3"/>
        <v>0.27701825604759378</v>
      </c>
      <c r="IP7" s="331">
        <f t="shared" si="3"/>
        <v>0.28048315711329463</v>
      </c>
      <c r="IQ7" s="331" t="e">
        <f t="shared" si="3"/>
        <v>#DIV/0!</v>
      </c>
      <c r="IR7" s="331">
        <f t="shared" si="3"/>
        <v>0.23453959060002749</v>
      </c>
      <c r="IS7" s="331">
        <f t="shared" si="3"/>
        <v>0.27140102032530955</v>
      </c>
      <c r="IT7" s="331"/>
      <c r="IU7" s="331"/>
      <c r="IV7" s="277"/>
      <c r="IW7" s="331"/>
      <c r="IX7" s="331"/>
    </row>
    <row r="8" spans="1:260">
      <c r="B8" s="43" t="s">
        <v>41</v>
      </c>
      <c r="C8" s="46">
        <v>0</v>
      </c>
      <c r="D8" s="46">
        <v>15.315</v>
      </c>
      <c r="E8" s="46">
        <v>14.093</v>
      </c>
      <c r="F8" s="46">
        <v>0</v>
      </c>
      <c r="G8" s="46">
        <v>12.898999999999999</v>
      </c>
      <c r="H8" s="46">
        <v>13.808999999999999</v>
      </c>
      <c r="I8" s="46">
        <v>0</v>
      </c>
      <c r="J8" s="46">
        <v>15.423</v>
      </c>
      <c r="K8" s="46">
        <v>14.755000000000001</v>
      </c>
      <c r="L8" s="46">
        <v>9.7200000000000006</v>
      </c>
      <c r="M8" s="46">
        <v>0</v>
      </c>
      <c r="N8" s="46">
        <v>11.922000000000001</v>
      </c>
      <c r="O8" s="46">
        <v>14.246</v>
      </c>
      <c r="P8" s="46">
        <v>14.339</v>
      </c>
      <c r="Q8" s="46">
        <v>12.404</v>
      </c>
      <c r="R8" s="46">
        <v>13.494999999999999</v>
      </c>
      <c r="S8" s="46">
        <v>14.087</v>
      </c>
      <c r="T8" s="46">
        <v>0</v>
      </c>
      <c r="U8" s="46">
        <v>14.952</v>
      </c>
      <c r="V8" s="46">
        <v>13.458</v>
      </c>
      <c r="W8" s="46">
        <v>16.978000000000002</v>
      </c>
      <c r="X8" s="46">
        <v>16.120999999999999</v>
      </c>
      <c r="Y8" s="46">
        <v>15.058999999999999</v>
      </c>
      <c r="Z8" s="46">
        <v>12.211</v>
      </c>
      <c r="AA8" s="46">
        <v>0</v>
      </c>
      <c r="AB8" s="46">
        <v>13.276999999999999</v>
      </c>
      <c r="AC8" s="46">
        <v>14.981999999999999</v>
      </c>
      <c r="AD8" s="46">
        <v>14.378</v>
      </c>
      <c r="AE8" s="46">
        <v>14.631</v>
      </c>
      <c r="AF8" s="46">
        <v>14.486000000000001</v>
      </c>
      <c r="AG8" s="46">
        <v>11.537000000000001</v>
      </c>
      <c r="AH8" s="47">
        <f>SUM(C8:AG8)</f>
        <v>348.57699999999994</v>
      </c>
      <c r="AI8" s="47">
        <v>0</v>
      </c>
      <c r="AJ8" s="47">
        <v>11.180999999999999</v>
      </c>
      <c r="AK8" s="47">
        <v>0</v>
      </c>
      <c r="AL8" s="47">
        <v>10.632999999999999</v>
      </c>
      <c r="AM8" s="47">
        <v>9.7650000000000006</v>
      </c>
      <c r="AN8" s="47">
        <v>11.334</v>
      </c>
      <c r="AO8" s="47">
        <v>10.759</v>
      </c>
      <c r="AP8" s="47">
        <v>0</v>
      </c>
      <c r="AQ8" s="47">
        <v>11.8</v>
      </c>
      <c r="AR8" s="47">
        <v>13.089</v>
      </c>
      <c r="AS8" s="47">
        <v>12.744</v>
      </c>
      <c r="AT8" s="47">
        <v>10.435</v>
      </c>
      <c r="AU8" s="47">
        <v>10.403</v>
      </c>
      <c r="AV8" s="47">
        <v>6.3689999999999998</v>
      </c>
      <c r="AW8" s="47">
        <v>0</v>
      </c>
      <c r="AX8" s="47">
        <v>9.6769999999999996</v>
      </c>
      <c r="AY8" s="47">
        <v>9.57</v>
      </c>
      <c r="AZ8" s="47">
        <v>8.0519999999999996</v>
      </c>
      <c r="BA8" s="47">
        <v>3.2429999999999999</v>
      </c>
      <c r="BB8" s="47">
        <v>2.0190000000000001</v>
      </c>
      <c r="BC8" s="47">
        <v>0.81599999999999995</v>
      </c>
      <c r="BD8" s="47">
        <v>0</v>
      </c>
      <c r="BE8" s="47">
        <v>8.4350000000000005</v>
      </c>
      <c r="BF8" s="47">
        <v>8.0020000000000007</v>
      </c>
      <c r="BG8" s="47">
        <v>7.4180000000000001</v>
      </c>
      <c r="BH8" s="47">
        <v>6.7939999999999996</v>
      </c>
      <c r="BI8" s="47">
        <v>8.3879999999999999</v>
      </c>
      <c r="BJ8" s="47">
        <v>6.476</v>
      </c>
      <c r="BK8" s="47">
        <f>SUM(AI8:BJ8)</f>
        <v>197.40200000000002</v>
      </c>
      <c r="BL8" s="47">
        <v>0</v>
      </c>
      <c r="BM8" s="47">
        <v>8.3190000000000008</v>
      </c>
      <c r="BN8" s="47">
        <v>7.8339999999999996</v>
      </c>
      <c r="BO8" s="47">
        <v>7.2830000000000004</v>
      </c>
      <c r="BP8" s="47">
        <v>7.9859999999999998</v>
      </c>
      <c r="BQ8" s="47">
        <v>7.7050000000000001</v>
      </c>
      <c r="BR8" s="47">
        <v>4.4080000000000004</v>
      </c>
      <c r="BS8" s="47">
        <v>0</v>
      </c>
      <c r="BT8" s="47">
        <v>0</v>
      </c>
      <c r="BU8" s="47">
        <v>7.6820000000000004</v>
      </c>
      <c r="BV8" s="47">
        <v>8.5030000000000001</v>
      </c>
      <c r="BW8" s="47">
        <v>8.9420000000000002</v>
      </c>
      <c r="BX8" s="47">
        <v>8.7270000000000003</v>
      </c>
      <c r="BY8" s="47">
        <v>3.2530000000000001</v>
      </c>
      <c r="BZ8" s="47">
        <v>0</v>
      </c>
      <c r="CA8" s="47">
        <v>8.7829999999999995</v>
      </c>
      <c r="CB8" s="47">
        <v>10.919</v>
      </c>
      <c r="CC8" s="47">
        <v>10.616</v>
      </c>
      <c r="CD8" s="47">
        <v>10.430999999999999</v>
      </c>
      <c r="CE8" s="47">
        <v>10.657</v>
      </c>
      <c r="CF8" s="47">
        <v>9.5670000000000002</v>
      </c>
      <c r="CG8" s="47">
        <v>0</v>
      </c>
      <c r="CH8" s="47">
        <v>10.166</v>
      </c>
      <c r="CI8" s="47">
        <v>11.042999999999999</v>
      </c>
      <c r="CJ8" s="47">
        <v>10.661</v>
      </c>
      <c r="CK8" s="47">
        <v>9.8239999999999998</v>
      </c>
      <c r="CL8" s="47">
        <v>7.5190000000000001</v>
      </c>
      <c r="CM8" s="47">
        <v>7.4450000000000003</v>
      </c>
      <c r="CN8" s="47">
        <v>0</v>
      </c>
      <c r="CO8" s="47">
        <v>6.0460000000000003</v>
      </c>
      <c r="CP8" s="47">
        <v>6.8490000000000002</v>
      </c>
      <c r="CQ8" s="47">
        <f>SUM(BL8:CP8)</f>
        <v>211.16800000000001</v>
      </c>
      <c r="CR8" s="47">
        <v>5.2930000000000001</v>
      </c>
      <c r="CS8" s="47">
        <v>6.5590000000000002</v>
      </c>
      <c r="CT8" s="47">
        <v>8.3179999999999996</v>
      </c>
      <c r="CU8" s="47">
        <v>6.92</v>
      </c>
      <c r="CV8" s="47">
        <v>0</v>
      </c>
      <c r="CW8" s="47">
        <v>8.3390000000000004</v>
      </c>
      <c r="CX8" s="47">
        <v>8.8249999999999993</v>
      </c>
      <c r="CY8" s="47">
        <v>9.9450000000000003</v>
      </c>
      <c r="CZ8" s="47">
        <v>8.73</v>
      </c>
      <c r="DA8" s="47">
        <v>4.234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6.2380000000000004</v>
      </c>
      <c r="DL8" s="47">
        <v>10.179</v>
      </c>
      <c r="DM8" s="47">
        <v>11.904</v>
      </c>
      <c r="DN8" s="47">
        <v>12.541</v>
      </c>
      <c r="DO8" s="47">
        <v>14.608000000000001</v>
      </c>
      <c r="DP8" s="47">
        <v>12.773999999999999</v>
      </c>
      <c r="DQ8" s="47">
        <v>0</v>
      </c>
      <c r="DR8" s="47">
        <v>14.279</v>
      </c>
      <c r="DS8" s="47">
        <v>13.782</v>
      </c>
      <c r="DT8" s="47">
        <v>16.081</v>
      </c>
      <c r="DU8" s="47">
        <v>18.195</v>
      </c>
      <c r="DV8" s="47">
        <f>SUM(CR8:DU8)</f>
        <v>197.74399999999997</v>
      </c>
      <c r="DW8" s="47">
        <v>9.8559999999999999</v>
      </c>
      <c r="DX8" s="47">
        <v>9.2460000000000004</v>
      </c>
      <c r="DY8" s="47">
        <v>0</v>
      </c>
      <c r="DZ8" s="47">
        <v>11.769</v>
      </c>
      <c r="EA8" s="47">
        <v>11.51</v>
      </c>
      <c r="EB8" s="47">
        <v>10.919</v>
      </c>
      <c r="EC8" s="47">
        <v>12.097</v>
      </c>
      <c r="ED8" s="47">
        <v>10.927</v>
      </c>
      <c r="EE8" s="47">
        <v>9.6389999999999993</v>
      </c>
      <c r="EF8" s="47">
        <v>0</v>
      </c>
      <c r="EG8" s="47">
        <v>10.904999999999999</v>
      </c>
      <c r="EH8" s="47">
        <v>10.731999999999999</v>
      </c>
      <c r="EI8" s="47">
        <v>3.0939999999999999</v>
      </c>
      <c r="EJ8" s="47">
        <v>2.9590000000000001</v>
      </c>
      <c r="EK8" s="47">
        <v>2.097</v>
      </c>
      <c r="EL8" s="47">
        <v>10.329000000000001</v>
      </c>
      <c r="EM8" s="47">
        <v>0</v>
      </c>
      <c r="EN8" s="47">
        <v>11.622999999999999</v>
      </c>
      <c r="EO8" s="47">
        <v>12.186</v>
      </c>
      <c r="EP8" s="47">
        <v>12.375</v>
      </c>
      <c r="EQ8" s="47">
        <v>11.503</v>
      </c>
      <c r="ER8" s="47">
        <v>12.409000000000001</v>
      </c>
      <c r="ES8" s="47">
        <v>13.211</v>
      </c>
      <c r="ET8" s="47">
        <v>0</v>
      </c>
      <c r="EU8" s="47">
        <v>13.725</v>
      </c>
      <c r="EV8" s="47">
        <v>14.917</v>
      </c>
      <c r="EW8" s="47">
        <v>14.364000000000001</v>
      </c>
      <c r="EX8" s="47">
        <v>11.581</v>
      </c>
      <c r="EY8" s="47">
        <v>12.388999999999999</v>
      </c>
      <c r="EZ8" s="47">
        <v>10.585000000000001</v>
      </c>
      <c r="FA8" s="47">
        <v>0</v>
      </c>
      <c r="FB8" s="47">
        <f>SUM(DW8:FA8)</f>
        <v>276.94699999999995</v>
      </c>
      <c r="FC8" s="47">
        <v>0</v>
      </c>
      <c r="FD8" s="47">
        <v>13.808</v>
      </c>
      <c r="FE8" s="47">
        <v>15.930999999999999</v>
      </c>
      <c r="FF8" s="47">
        <v>17.085999999999999</v>
      </c>
      <c r="FG8" s="47">
        <v>14.967000000000001</v>
      </c>
      <c r="FH8" s="47">
        <v>13.944000000000001</v>
      </c>
      <c r="FI8" s="47">
        <v>0</v>
      </c>
      <c r="FJ8" s="47">
        <v>11.988</v>
      </c>
      <c r="FK8" s="47">
        <v>15.234999999999999</v>
      </c>
      <c r="FL8" s="47">
        <v>14.929</v>
      </c>
      <c r="FM8" s="47">
        <v>14.755000000000001</v>
      </c>
      <c r="FN8" s="47">
        <v>14.116</v>
      </c>
      <c r="FO8" s="47">
        <v>12.526999999999999</v>
      </c>
      <c r="FP8" s="47">
        <v>0</v>
      </c>
      <c r="FQ8" s="47">
        <v>16.04</v>
      </c>
      <c r="FR8" s="47">
        <v>19.413</v>
      </c>
      <c r="FS8" s="47">
        <v>21.759</v>
      </c>
      <c r="FT8" s="47">
        <v>0</v>
      </c>
      <c r="FU8" s="47">
        <v>21.064</v>
      </c>
      <c r="FV8" s="47">
        <v>18.478999999999999</v>
      </c>
      <c r="FW8" s="47">
        <v>0</v>
      </c>
      <c r="FX8" s="47">
        <v>19.265999999999998</v>
      </c>
      <c r="FY8" s="47">
        <v>24.102</v>
      </c>
      <c r="FZ8" s="47">
        <v>24.291</v>
      </c>
      <c r="GA8" s="47">
        <v>25.058</v>
      </c>
      <c r="GB8" s="47">
        <v>25.559000000000001</v>
      </c>
      <c r="GC8" s="47">
        <v>17.369</v>
      </c>
      <c r="GD8" s="47">
        <v>0</v>
      </c>
      <c r="GE8" s="47">
        <v>28.969000000000001</v>
      </c>
      <c r="GF8" s="47">
        <v>28.988</v>
      </c>
      <c r="GG8" s="47">
        <f>SUM(FC8:GF8)</f>
        <v>449.64300000000003</v>
      </c>
      <c r="GH8" s="47">
        <v>30.218</v>
      </c>
      <c r="GI8" s="47">
        <v>30.448</v>
      </c>
      <c r="GJ8" s="47">
        <v>31.504000000000001</v>
      </c>
      <c r="GK8" s="47">
        <v>28.128</v>
      </c>
      <c r="GL8" s="47">
        <v>0</v>
      </c>
      <c r="GM8" s="47">
        <v>25.795000000000002</v>
      </c>
      <c r="GN8" s="47">
        <v>29.172000000000001</v>
      </c>
      <c r="GO8" s="47">
        <v>29.411000000000001</v>
      </c>
      <c r="GP8" s="47">
        <v>29.861000000000001</v>
      </c>
      <c r="GQ8" s="47">
        <v>27.587</v>
      </c>
      <c r="GR8" s="47">
        <v>26.698</v>
      </c>
      <c r="GS8" s="47">
        <v>0</v>
      </c>
      <c r="GT8" s="47">
        <v>22.395</v>
      </c>
      <c r="GU8" s="47">
        <v>25.896000000000001</v>
      </c>
      <c r="GV8" s="47">
        <v>24.567</v>
      </c>
      <c r="GW8" s="47">
        <v>23.184000000000001</v>
      </c>
      <c r="GX8" s="47">
        <v>25.402000000000001</v>
      </c>
      <c r="GY8" s="47">
        <v>26.067</v>
      </c>
      <c r="GZ8" s="47">
        <v>0</v>
      </c>
      <c r="HA8" s="47">
        <v>27.433</v>
      </c>
      <c r="HB8" s="47">
        <v>29.091999999999999</v>
      </c>
      <c r="HC8" s="47">
        <v>27.913</v>
      </c>
      <c r="HD8" s="47">
        <v>27.649000000000001</v>
      </c>
      <c r="HE8" s="47">
        <v>24.082999999999998</v>
      </c>
      <c r="HF8" s="47">
        <v>21.641999999999999</v>
      </c>
      <c r="HG8" s="47">
        <v>0</v>
      </c>
      <c r="HH8" s="47">
        <v>15.614000000000001</v>
      </c>
      <c r="HI8" s="47">
        <v>19.189</v>
      </c>
      <c r="HJ8" s="47">
        <v>14.76</v>
      </c>
      <c r="HK8" s="47">
        <v>11.573</v>
      </c>
      <c r="HL8" s="47">
        <v>9.8949999999999996</v>
      </c>
      <c r="HM8" s="47">
        <f>SUM(GH8:HL8)</f>
        <v>665.17599999999993</v>
      </c>
      <c r="HN8" s="47">
        <v>8.1530000000000005</v>
      </c>
      <c r="HO8" s="47"/>
      <c r="HP8" s="47">
        <v>8.7609999999999992</v>
      </c>
      <c r="HQ8" s="47">
        <v>9.3989999999999991</v>
      </c>
      <c r="HR8" s="47">
        <v>8.4600000000000009</v>
      </c>
      <c r="HS8" s="47">
        <v>10.503</v>
      </c>
      <c r="HT8" s="47">
        <v>12.928000000000001</v>
      </c>
      <c r="HU8" s="47">
        <v>14.095000000000001</v>
      </c>
      <c r="HV8" s="47">
        <v>0</v>
      </c>
      <c r="HW8" s="47">
        <v>15.808999999999999</v>
      </c>
      <c r="HX8" s="47">
        <v>14.813000000000001</v>
      </c>
      <c r="HY8" s="47">
        <v>18.055</v>
      </c>
      <c r="HZ8" s="47">
        <v>16.552</v>
      </c>
      <c r="IA8" s="47">
        <v>16.108000000000001</v>
      </c>
      <c r="IB8" s="47">
        <v>14.526</v>
      </c>
      <c r="IC8" s="47">
        <v>0</v>
      </c>
      <c r="ID8" s="47">
        <v>14.598000000000001</v>
      </c>
      <c r="IE8" s="47">
        <v>15.324</v>
      </c>
      <c r="IF8" s="47">
        <v>16.626000000000001</v>
      </c>
      <c r="IG8" s="47">
        <v>16.614999999999998</v>
      </c>
      <c r="IH8" s="47">
        <v>16.483000000000001</v>
      </c>
      <c r="II8" s="47">
        <v>14.192</v>
      </c>
      <c r="IJ8" s="47">
        <v>0</v>
      </c>
      <c r="IK8" s="47">
        <v>12.849</v>
      </c>
      <c r="IL8" s="47">
        <v>13.471</v>
      </c>
      <c r="IM8" s="47">
        <v>16.306999999999999</v>
      </c>
      <c r="IN8" s="47">
        <v>15.978999999999999</v>
      </c>
      <c r="IO8" s="47">
        <v>12.98</v>
      </c>
      <c r="IP8" s="47">
        <v>7.7460000000000004</v>
      </c>
      <c r="IQ8" s="47">
        <v>0</v>
      </c>
      <c r="IR8" s="47">
        <v>11.795999999999999</v>
      </c>
      <c r="IS8" s="47">
        <f>SUM(HN8:IR8)</f>
        <v>353.12800000000004</v>
      </c>
      <c r="IT8" s="50">
        <v>420.24299999999999</v>
      </c>
      <c r="IU8" s="50">
        <v>490.89800000000002</v>
      </c>
      <c r="IV8" s="50">
        <v>467.86599999999999</v>
      </c>
      <c r="IW8" s="50">
        <v>636.6</v>
      </c>
      <c r="IX8" s="355">
        <f>SUM(AH8,BK8,CQ8,DV8,FB8,GG8,HM8,IS8,IT8,IU8,IV8,IW8)</f>
        <v>4715.3919999999998</v>
      </c>
    </row>
    <row r="9" spans="1:260">
      <c r="B9" s="48" t="s">
        <v>42</v>
      </c>
      <c r="C9" s="49">
        <v>0</v>
      </c>
      <c r="D9" s="49">
        <v>147.95346499999999</v>
      </c>
      <c r="E9" s="49">
        <v>138.306725</v>
      </c>
      <c r="F9" s="49">
        <v>0</v>
      </c>
      <c r="G9" s="49">
        <v>124.867087</v>
      </c>
      <c r="H9" s="49">
        <v>140.319908</v>
      </c>
      <c r="I9" s="49">
        <v>0</v>
      </c>
      <c r="J9" s="49">
        <v>156.22404600000004</v>
      </c>
      <c r="K9" s="49">
        <v>151.204466</v>
      </c>
      <c r="L9" s="49">
        <v>107.94584700000001</v>
      </c>
      <c r="M9" s="49">
        <v>0</v>
      </c>
      <c r="N9" s="49">
        <v>123.71686200000002</v>
      </c>
      <c r="O9" s="49">
        <v>147.09150000000002</v>
      </c>
      <c r="P9" s="49">
        <v>147.30479600000001</v>
      </c>
      <c r="Q9" s="49">
        <v>120.43192099999999</v>
      </c>
      <c r="R9" s="49">
        <v>121.258656</v>
      </c>
      <c r="S9" s="49">
        <v>127.79366499999999</v>
      </c>
      <c r="T9" s="49">
        <v>0</v>
      </c>
      <c r="U9" s="49">
        <v>137.52949799999999</v>
      </c>
      <c r="V9" s="49">
        <v>123.61189</v>
      </c>
      <c r="W9" s="49">
        <v>152.23547399999995</v>
      </c>
      <c r="X9" s="49">
        <v>144.52967200000001</v>
      </c>
      <c r="Y9" s="49">
        <v>139.81532999999999</v>
      </c>
      <c r="Z9" s="49">
        <v>113.26594600000001</v>
      </c>
      <c r="AA9" s="49">
        <v>0</v>
      </c>
      <c r="AB9" s="49">
        <v>118.447284</v>
      </c>
      <c r="AC9" s="49">
        <v>125.36905199999998</v>
      </c>
      <c r="AD9" s="49">
        <v>128.405068</v>
      </c>
      <c r="AE9" s="49">
        <v>132.02278799999996</v>
      </c>
      <c r="AF9" s="49">
        <v>132.70721700000001</v>
      </c>
      <c r="AG9" s="49">
        <v>108.93312</v>
      </c>
      <c r="AH9" s="50">
        <f>SUM(C9:AG9)</f>
        <v>3311.2912829999996</v>
      </c>
      <c r="AI9" s="50">
        <v>0</v>
      </c>
      <c r="AJ9" s="50">
        <v>105.61040399999999</v>
      </c>
      <c r="AK9" s="50">
        <v>0</v>
      </c>
      <c r="AL9" s="50">
        <v>102.54209500000002</v>
      </c>
      <c r="AM9" s="50">
        <v>91.013870000000011</v>
      </c>
      <c r="AN9" s="50">
        <v>108.13612700000002</v>
      </c>
      <c r="AO9" s="50">
        <v>114.15980200000003</v>
      </c>
      <c r="AP9" s="50">
        <v>0</v>
      </c>
      <c r="AQ9" s="50">
        <v>115.17838500000001</v>
      </c>
      <c r="AR9" s="50">
        <v>124.37798699999998</v>
      </c>
      <c r="AS9" s="50">
        <v>120.106533</v>
      </c>
      <c r="AT9" s="50">
        <v>99.331865000000008</v>
      </c>
      <c r="AU9" s="50">
        <v>100.23694</v>
      </c>
      <c r="AV9" s="50">
        <v>62.855543000000004</v>
      </c>
      <c r="AW9" s="50">
        <v>0</v>
      </c>
      <c r="AX9" s="50">
        <v>92.181114000000022</v>
      </c>
      <c r="AY9" s="50">
        <v>94.761074000000008</v>
      </c>
      <c r="AZ9" s="50">
        <v>77.632244</v>
      </c>
      <c r="BA9" s="50">
        <v>29.868151999999998</v>
      </c>
      <c r="BB9" s="50">
        <v>23.562930000000001</v>
      </c>
      <c r="BC9" s="50">
        <v>6.289256</v>
      </c>
      <c r="BD9" s="50">
        <v>0</v>
      </c>
      <c r="BE9" s="50">
        <v>86.259285999999975</v>
      </c>
      <c r="BF9" s="50">
        <v>78.536169000000001</v>
      </c>
      <c r="BG9" s="50">
        <v>74.632045000000019</v>
      </c>
      <c r="BH9" s="50">
        <v>73.282705000000007</v>
      </c>
      <c r="BI9" s="50">
        <v>87.933617000000012</v>
      </c>
      <c r="BJ9" s="50">
        <v>73.212269000000006</v>
      </c>
      <c r="BK9" s="50">
        <f>SUM(AI9:BJ9)</f>
        <v>1941.7004119999999</v>
      </c>
      <c r="BL9" s="50">
        <v>0</v>
      </c>
      <c r="BM9" s="50">
        <v>94.624320000000012</v>
      </c>
      <c r="BN9" s="50">
        <v>90.539203999999984</v>
      </c>
      <c r="BO9" s="50">
        <v>86.604043999999973</v>
      </c>
      <c r="BP9" s="50">
        <v>92.997334000000023</v>
      </c>
      <c r="BQ9" s="50">
        <v>91.273629</v>
      </c>
      <c r="BR9" s="50">
        <v>56.943760999999988</v>
      </c>
      <c r="BS9" s="50">
        <v>0</v>
      </c>
      <c r="BT9" s="50">
        <v>0</v>
      </c>
      <c r="BU9" s="50">
        <v>87.268415000000005</v>
      </c>
      <c r="BV9" s="50">
        <v>99.72094300000002</v>
      </c>
      <c r="BW9" s="50">
        <v>103.32168099999998</v>
      </c>
      <c r="BX9" s="50">
        <v>98.569243</v>
      </c>
      <c r="BY9" s="50">
        <v>36.631164000000005</v>
      </c>
      <c r="BZ9" s="50">
        <v>0</v>
      </c>
      <c r="CA9" s="50">
        <v>99.226242999999982</v>
      </c>
      <c r="CB9" s="50">
        <v>122.99561199999999</v>
      </c>
      <c r="CC9" s="50">
        <v>121.67296200000003</v>
      </c>
      <c r="CD9" s="50">
        <v>116.971981</v>
      </c>
      <c r="CE9" s="50">
        <v>122.294376</v>
      </c>
      <c r="CF9" s="50">
        <v>110.37572900000001</v>
      </c>
      <c r="CG9" s="50">
        <v>0</v>
      </c>
      <c r="CH9" s="50">
        <v>114.46966699999999</v>
      </c>
      <c r="CI9" s="50">
        <v>121.08987699999999</v>
      </c>
      <c r="CJ9" s="50">
        <v>122.47787700000001</v>
      </c>
      <c r="CK9" s="50">
        <v>112.48330299999999</v>
      </c>
      <c r="CL9" s="50">
        <v>96.078186000000002</v>
      </c>
      <c r="CM9" s="50">
        <v>94.594481000000016</v>
      </c>
      <c r="CN9" s="50">
        <v>0</v>
      </c>
      <c r="CO9" s="50">
        <v>79.075779999999995</v>
      </c>
      <c r="CP9" s="50">
        <v>92.278577999999982</v>
      </c>
      <c r="CQ9" s="50">
        <f>SUM(BL9:CP9)</f>
        <v>2464.5783900000006</v>
      </c>
      <c r="CR9" s="50">
        <v>72.470291000000003</v>
      </c>
      <c r="CS9" s="50">
        <v>87.928997999999993</v>
      </c>
      <c r="CT9" s="50">
        <v>106.28010699999999</v>
      </c>
      <c r="CU9" s="50">
        <v>81.827154000000007</v>
      </c>
      <c r="CV9" s="50">
        <v>0</v>
      </c>
      <c r="CW9" s="50">
        <v>97.339090999999996</v>
      </c>
      <c r="CX9" s="50">
        <v>99.023561999999984</v>
      </c>
      <c r="CY9" s="50">
        <v>107.0485</v>
      </c>
      <c r="CZ9" s="50">
        <v>96.567463999999987</v>
      </c>
      <c r="DA9" s="50">
        <v>47.320590000000003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68.046831000000012</v>
      </c>
      <c r="DL9" s="50">
        <v>106.69752099999998</v>
      </c>
      <c r="DM9" s="50">
        <v>125.028648</v>
      </c>
      <c r="DN9" s="50">
        <v>127.55103999999997</v>
      </c>
      <c r="DO9" s="50">
        <v>144.30503400000001</v>
      </c>
      <c r="DP9" s="50">
        <v>121.70848700000002</v>
      </c>
      <c r="DQ9" s="50">
        <v>0</v>
      </c>
      <c r="DR9" s="50">
        <v>129.98322000000002</v>
      </c>
      <c r="DS9" s="50">
        <v>123.78588499999999</v>
      </c>
      <c r="DT9" s="50">
        <v>141.12337600000001</v>
      </c>
      <c r="DU9" s="50">
        <v>154.409661</v>
      </c>
      <c r="DV9" s="50">
        <f>SUM(CR9:DU9)</f>
        <v>2038.4454600000001</v>
      </c>
      <c r="DW9" s="50">
        <v>93.799202000000008</v>
      </c>
      <c r="DX9" s="50">
        <v>89.298848000000007</v>
      </c>
      <c r="DY9" s="50">
        <v>0</v>
      </c>
      <c r="DZ9" s="50">
        <v>112.25263999999999</v>
      </c>
      <c r="EA9" s="50">
        <v>115.70528</v>
      </c>
      <c r="EB9" s="50">
        <v>116.56552900000001</v>
      </c>
      <c r="EC9" s="50">
        <v>131.25726599999999</v>
      </c>
      <c r="ED9" s="50">
        <v>120.16098199999999</v>
      </c>
      <c r="EE9" s="50">
        <v>112.59096399999997</v>
      </c>
      <c r="EF9" s="50">
        <v>0</v>
      </c>
      <c r="EG9" s="50">
        <v>119.17657199999999</v>
      </c>
      <c r="EH9" s="50">
        <v>112.45267399999997</v>
      </c>
      <c r="EI9" s="50">
        <v>29.660739999999993</v>
      </c>
      <c r="EJ9" s="50">
        <v>26.034260999999997</v>
      </c>
      <c r="EK9" s="50">
        <v>17.958218000000002</v>
      </c>
      <c r="EL9" s="50">
        <v>105.74921200000001</v>
      </c>
      <c r="EM9" s="50">
        <v>0</v>
      </c>
      <c r="EN9" s="50">
        <v>119.037952</v>
      </c>
      <c r="EO9" s="50">
        <v>134.37458100000001</v>
      </c>
      <c r="EP9" s="50">
        <v>137.80388300000001</v>
      </c>
      <c r="EQ9" s="50">
        <v>125.500992</v>
      </c>
      <c r="ER9" s="50">
        <v>130.51199799999998</v>
      </c>
      <c r="ES9" s="50">
        <v>138.515704</v>
      </c>
      <c r="ET9" s="50">
        <v>0</v>
      </c>
      <c r="EU9" s="50">
        <v>140.09779100000003</v>
      </c>
      <c r="EV9" s="50">
        <v>146.19670099999999</v>
      </c>
      <c r="EW9" s="50">
        <v>129.65301000000002</v>
      </c>
      <c r="EX9" s="50">
        <v>96.10002200000001</v>
      </c>
      <c r="EY9" s="50">
        <v>115.21282600000001</v>
      </c>
      <c r="EZ9" s="50">
        <v>98.049840000000003</v>
      </c>
      <c r="FA9" s="50">
        <v>0</v>
      </c>
      <c r="FB9" s="50">
        <f>SUM(DW9:FA9)</f>
        <v>2813.7176879999997</v>
      </c>
      <c r="FC9" s="50">
        <v>0</v>
      </c>
      <c r="FD9" s="50">
        <v>122.10589200000001</v>
      </c>
      <c r="FE9" s="50">
        <v>144.54497299999997</v>
      </c>
      <c r="FF9" s="50">
        <v>153.61087599999999</v>
      </c>
      <c r="FG9" s="50">
        <v>137.34643</v>
      </c>
      <c r="FH9" s="50">
        <v>131.88960599999999</v>
      </c>
      <c r="FI9" s="50">
        <v>0</v>
      </c>
      <c r="FJ9" s="50">
        <v>121.45783799999998</v>
      </c>
      <c r="FK9" s="50">
        <v>128.60440699999998</v>
      </c>
      <c r="FL9" s="50">
        <v>128.60704100000001</v>
      </c>
      <c r="FM9" s="50">
        <v>122.03223400000003</v>
      </c>
      <c r="FN9" s="50">
        <v>113.95607199999999</v>
      </c>
      <c r="FO9" s="50">
        <v>112.14017600000001</v>
      </c>
      <c r="FP9" s="50">
        <v>0</v>
      </c>
      <c r="FQ9" s="50">
        <v>125.68708000000002</v>
      </c>
      <c r="FR9" s="50">
        <v>140.96756099999999</v>
      </c>
      <c r="FS9" s="50">
        <v>153.78058999999999</v>
      </c>
      <c r="FT9" s="50">
        <v>0</v>
      </c>
      <c r="FU9" s="50">
        <v>138.110693</v>
      </c>
      <c r="FV9" s="50">
        <v>112.87270200000002</v>
      </c>
      <c r="FW9" s="50">
        <v>0</v>
      </c>
      <c r="FX9" s="50">
        <v>104.574933</v>
      </c>
      <c r="FY9" s="50">
        <v>129.746893</v>
      </c>
      <c r="FZ9" s="50">
        <v>131.50541400000003</v>
      </c>
      <c r="GA9" s="50">
        <v>129.613437</v>
      </c>
      <c r="GB9" s="50">
        <v>122.207953</v>
      </c>
      <c r="GC9" s="50">
        <v>76.642029999999991</v>
      </c>
      <c r="GD9" s="50">
        <v>0</v>
      </c>
      <c r="GE9" s="50">
        <v>134.29197399999998</v>
      </c>
      <c r="GF9" s="50">
        <v>138.79954400000003</v>
      </c>
      <c r="GG9" s="47">
        <f>SUM(FC9:GF9)</f>
        <v>3055.0963489999999</v>
      </c>
      <c r="GH9" s="47">
        <v>143.73528200000001</v>
      </c>
      <c r="GI9" s="47">
        <v>158.67839000000001</v>
      </c>
      <c r="GJ9" s="47">
        <v>157.189358</v>
      </c>
      <c r="GK9" s="47">
        <v>148.82684799999998</v>
      </c>
      <c r="GL9" s="47">
        <v>0</v>
      </c>
      <c r="GM9" s="47">
        <v>135.697283</v>
      </c>
      <c r="GN9" s="47">
        <v>151.00428399999998</v>
      </c>
      <c r="GO9" s="47">
        <v>145.12731000000002</v>
      </c>
      <c r="GP9" s="47">
        <v>143.72398999999999</v>
      </c>
      <c r="GQ9" s="47">
        <v>142.53011200000003</v>
      </c>
      <c r="GR9" s="47">
        <v>145.47264999999996</v>
      </c>
      <c r="GS9" s="47">
        <v>0</v>
      </c>
      <c r="GT9" s="47">
        <v>122.83634499999999</v>
      </c>
      <c r="GU9" s="47">
        <v>139.90267900000001</v>
      </c>
      <c r="GV9" s="47">
        <v>133.24769800000001</v>
      </c>
      <c r="GW9" s="47">
        <v>124.23683500000003</v>
      </c>
      <c r="GX9" s="47">
        <v>152.41727700000001</v>
      </c>
      <c r="GY9" s="47">
        <v>152.08158999999998</v>
      </c>
      <c r="GZ9" s="47">
        <v>0</v>
      </c>
      <c r="HA9" s="47">
        <v>154.34592499999999</v>
      </c>
      <c r="HB9" s="47">
        <v>159.71461300000001</v>
      </c>
      <c r="HC9" s="47">
        <v>155.05753999999999</v>
      </c>
      <c r="HD9" s="47">
        <v>142.93778800000001</v>
      </c>
      <c r="HE9" s="47">
        <v>116.27225600000001</v>
      </c>
      <c r="HF9" s="47">
        <v>101.374865</v>
      </c>
      <c r="HG9" s="47">
        <v>0</v>
      </c>
      <c r="HH9" s="47">
        <v>97.281012000000018</v>
      </c>
      <c r="HI9" s="47">
        <v>113.80106699999999</v>
      </c>
      <c r="HJ9" s="47">
        <v>97.206452999999996</v>
      </c>
      <c r="HK9" s="47">
        <v>82.935787000000005</v>
      </c>
      <c r="HL9" s="47">
        <v>72.796356999999986</v>
      </c>
      <c r="HM9" s="47">
        <f>SUM(GH9:HL9)</f>
        <v>3590.4315939999992</v>
      </c>
      <c r="HN9" s="47">
        <v>64.900948999999997</v>
      </c>
      <c r="HO9" s="47"/>
      <c r="HP9" s="47">
        <v>73.261942000000005</v>
      </c>
      <c r="HQ9" s="47">
        <v>74.367324999999994</v>
      </c>
      <c r="HR9" s="47">
        <v>76.828087000000011</v>
      </c>
      <c r="HS9" s="47">
        <v>97.445633000000029</v>
      </c>
      <c r="HT9" s="47">
        <v>122.89417200000001</v>
      </c>
      <c r="HU9" s="47">
        <v>133.20529199999999</v>
      </c>
      <c r="HV9" s="47">
        <v>0</v>
      </c>
      <c r="HW9" s="47">
        <v>143.51523399999999</v>
      </c>
      <c r="HX9" s="47">
        <v>131.44783200000001</v>
      </c>
      <c r="HY9" s="47">
        <v>160.049317</v>
      </c>
      <c r="HZ9" s="47">
        <v>150.50376</v>
      </c>
      <c r="IA9" s="47">
        <v>149.79103599999999</v>
      </c>
      <c r="IB9" s="47">
        <v>145.00165100000001</v>
      </c>
      <c r="IC9" s="47">
        <v>0</v>
      </c>
      <c r="ID9" s="47">
        <v>148.61390400000002</v>
      </c>
      <c r="IE9" s="47">
        <v>154.018114</v>
      </c>
      <c r="IF9" s="47">
        <v>166.97216500000002</v>
      </c>
      <c r="IG9" s="47">
        <v>163.36052900000001</v>
      </c>
      <c r="IH9" s="47">
        <v>170.89720399999999</v>
      </c>
      <c r="II9" s="47">
        <v>144.01751400000003</v>
      </c>
      <c r="IJ9" s="47">
        <v>0</v>
      </c>
      <c r="IK9" s="47">
        <v>132.375967</v>
      </c>
      <c r="IL9" s="47">
        <v>139.67701700000001</v>
      </c>
      <c r="IM9" s="47">
        <v>170.65824800000001</v>
      </c>
      <c r="IN9" s="47">
        <v>156.94922500000001</v>
      </c>
      <c r="IO9" s="47">
        <v>137.63322399999998</v>
      </c>
      <c r="IP9" s="47">
        <v>76.251865000000009</v>
      </c>
      <c r="IQ9" s="47">
        <v>0</v>
      </c>
      <c r="IR9" s="47">
        <v>125.93275899999999</v>
      </c>
      <c r="IS9" s="47">
        <f>SUM(HN9:IR9)</f>
        <v>3410.5699650000001</v>
      </c>
      <c r="IT9" s="50">
        <v>4018</v>
      </c>
      <c r="IU9" s="50">
        <v>5632.6970000000001</v>
      </c>
      <c r="IV9" s="50">
        <v>5621.2269999999999</v>
      </c>
      <c r="IW9" s="50">
        <v>7449.4</v>
      </c>
      <c r="IX9" s="355">
        <f>SUM(AH9,BK9,CQ9,DV9,FB9,GG9,HM9,IS9,IT9,IU9,IV9,IW9)</f>
        <v>45347.155140999996</v>
      </c>
    </row>
    <row r="10" spans="1:260" s="34" customFormat="1">
      <c r="B10" s="48" t="s">
        <v>86</v>
      </c>
      <c r="C10" s="45"/>
      <c r="D10" s="45">
        <v>488</v>
      </c>
      <c r="E10" s="45">
        <v>485</v>
      </c>
      <c r="F10" s="45"/>
      <c r="G10" s="45">
        <v>511</v>
      </c>
      <c r="H10" s="45">
        <v>493</v>
      </c>
      <c r="I10" s="45"/>
      <c r="J10" s="45">
        <v>486</v>
      </c>
      <c r="K10" s="45">
        <v>492</v>
      </c>
      <c r="L10" s="45">
        <v>397</v>
      </c>
      <c r="M10" s="45"/>
      <c r="N10" s="45">
        <v>459</v>
      </c>
      <c r="O10" s="45">
        <v>476</v>
      </c>
      <c r="P10" s="45">
        <v>490</v>
      </c>
      <c r="Q10" s="45">
        <v>499</v>
      </c>
      <c r="R10" s="45">
        <v>491</v>
      </c>
      <c r="S10" s="45">
        <v>480</v>
      </c>
      <c r="T10" s="45"/>
      <c r="U10" s="45">
        <v>480</v>
      </c>
      <c r="V10" s="45">
        <v>488</v>
      </c>
      <c r="W10" s="45">
        <v>495</v>
      </c>
      <c r="X10" s="45">
        <v>498</v>
      </c>
      <c r="Y10" s="45">
        <v>498</v>
      </c>
      <c r="Z10" s="45">
        <v>486</v>
      </c>
      <c r="AA10" s="45"/>
      <c r="AB10" s="45">
        <v>473</v>
      </c>
      <c r="AC10" s="45">
        <v>488</v>
      </c>
      <c r="AD10" s="45">
        <v>489</v>
      </c>
      <c r="AE10" s="45">
        <v>491</v>
      </c>
      <c r="AF10" s="45">
        <v>494</v>
      </c>
      <c r="AG10" s="45">
        <v>483</v>
      </c>
      <c r="AH10" s="47">
        <f>AVERAGE(AB10:AG10,U10:Z10,N10:S10,J10:L10,G10:H10,D10:E10)</f>
        <v>484.4</v>
      </c>
      <c r="AI10"/>
      <c r="AJ10">
        <v>462</v>
      </c>
      <c r="AK10"/>
      <c r="AL10">
        <v>480</v>
      </c>
      <c r="AM10">
        <v>493</v>
      </c>
      <c r="AN10">
        <v>477</v>
      </c>
      <c r="AO10">
        <v>463</v>
      </c>
      <c r="AP10"/>
      <c r="AQ10">
        <v>457</v>
      </c>
      <c r="AR10">
        <v>469</v>
      </c>
      <c r="AS10">
        <v>484</v>
      </c>
      <c r="AT10">
        <v>472</v>
      </c>
      <c r="AU10">
        <v>464</v>
      </c>
      <c r="AV10">
        <v>379</v>
      </c>
      <c r="AW10"/>
      <c r="AX10">
        <v>461</v>
      </c>
      <c r="AY10">
        <v>470</v>
      </c>
      <c r="AZ10">
        <v>443</v>
      </c>
      <c r="BA10">
        <v>136</v>
      </c>
      <c r="BB10">
        <v>135</v>
      </c>
      <c r="BC10">
        <v>70</v>
      </c>
      <c r="BD10"/>
      <c r="BE10">
        <v>457</v>
      </c>
      <c r="BF10">
        <v>469</v>
      </c>
      <c r="BG10">
        <v>476</v>
      </c>
      <c r="BH10">
        <v>475</v>
      </c>
      <c r="BI10">
        <v>474</v>
      </c>
      <c r="BJ10">
        <v>468</v>
      </c>
      <c r="BK10" s="47">
        <f>AVERAGE(BE10:BJ10,AX10:BC10,AQ10:AV10,AL10:AO10,AJ10)</f>
        <v>418.86956521739131</v>
      </c>
      <c r="BL10" s="45"/>
      <c r="BM10" s="45">
        <v>454</v>
      </c>
      <c r="BN10" s="45">
        <v>457</v>
      </c>
      <c r="BO10" s="45">
        <v>469</v>
      </c>
      <c r="BP10" s="45">
        <v>479</v>
      </c>
      <c r="BQ10" s="45">
        <v>463</v>
      </c>
      <c r="BR10" s="45">
        <v>328</v>
      </c>
      <c r="BS10" s="45"/>
      <c r="BT10" s="45"/>
      <c r="BU10" s="45">
        <v>440</v>
      </c>
      <c r="BV10" s="45">
        <v>451</v>
      </c>
      <c r="BW10" s="45">
        <v>451</v>
      </c>
      <c r="BX10" s="45">
        <v>442</v>
      </c>
      <c r="BY10" s="45">
        <v>215</v>
      </c>
      <c r="BZ10" s="45"/>
      <c r="CA10" s="45">
        <v>440</v>
      </c>
      <c r="CB10" s="45">
        <v>452</v>
      </c>
      <c r="CC10" s="45">
        <v>452</v>
      </c>
      <c r="CD10" s="45">
        <v>456</v>
      </c>
      <c r="CE10" s="45">
        <v>461</v>
      </c>
      <c r="CF10" s="45">
        <v>459</v>
      </c>
      <c r="CG10" s="45"/>
      <c r="CH10" s="45">
        <v>462</v>
      </c>
      <c r="CI10" s="45">
        <v>466</v>
      </c>
      <c r="CJ10" s="45">
        <v>461</v>
      </c>
      <c r="CK10" s="45">
        <v>453</v>
      </c>
      <c r="CL10" s="45">
        <v>455</v>
      </c>
      <c r="CM10" s="45">
        <v>462</v>
      </c>
      <c r="CN10" s="45"/>
      <c r="CO10" s="45">
        <v>448</v>
      </c>
      <c r="CP10" s="45">
        <v>456</v>
      </c>
      <c r="CQ10" s="47">
        <f>AVERAGE(CO10:CP10,CH10:CM10,CA10:CF10,BU10:BY10,BM10:BR10)</f>
        <v>441.28</v>
      </c>
      <c r="CR10">
        <v>444</v>
      </c>
      <c r="CS10">
        <v>448</v>
      </c>
      <c r="CT10">
        <v>453</v>
      </c>
      <c r="CU10">
        <v>462</v>
      </c>
      <c r="CV10"/>
      <c r="CW10">
        <v>447</v>
      </c>
      <c r="CX10">
        <v>446</v>
      </c>
      <c r="CY10">
        <v>449</v>
      </c>
      <c r="CZ10">
        <v>449</v>
      </c>
      <c r="DA10">
        <v>460</v>
      </c>
      <c r="DB10">
        <v>449</v>
      </c>
      <c r="DC10"/>
      <c r="DD10"/>
      <c r="DE10"/>
      <c r="DF10"/>
      <c r="DG10"/>
      <c r="DH10"/>
      <c r="DI10"/>
      <c r="DJ10"/>
      <c r="DK10">
        <v>405</v>
      </c>
      <c r="DL10">
        <v>458</v>
      </c>
      <c r="DM10">
        <v>466</v>
      </c>
      <c r="DN10">
        <v>494</v>
      </c>
      <c r="DO10">
        <v>495</v>
      </c>
      <c r="DP10">
        <v>495</v>
      </c>
      <c r="DQ10"/>
      <c r="DR10">
        <v>482</v>
      </c>
      <c r="DS10">
        <v>498</v>
      </c>
      <c r="DT10">
        <v>493</v>
      </c>
      <c r="DU10">
        <v>490</v>
      </c>
      <c r="DV10" s="1">
        <f>AVERAGE(DR10:DU10,DK10:DP10,CW10:DB10,CR10:CU10)</f>
        <v>464.15</v>
      </c>
      <c r="DW10" s="50">
        <v>518</v>
      </c>
      <c r="DX10" s="50">
        <v>515</v>
      </c>
      <c r="DY10" s="50"/>
      <c r="DZ10" s="50">
        <v>560</v>
      </c>
      <c r="EA10" s="50">
        <v>575</v>
      </c>
      <c r="EB10" s="50">
        <v>547</v>
      </c>
      <c r="EC10" s="50">
        <v>589</v>
      </c>
      <c r="ED10" s="50">
        <v>593</v>
      </c>
      <c r="EE10" s="50">
        <v>590</v>
      </c>
      <c r="EF10" s="50"/>
      <c r="EG10" s="50">
        <v>600</v>
      </c>
      <c r="EH10" s="50">
        <v>593</v>
      </c>
      <c r="EI10" s="50">
        <v>229</v>
      </c>
      <c r="EJ10" s="50">
        <v>160</v>
      </c>
      <c r="EK10" s="50">
        <v>112</v>
      </c>
      <c r="EL10" s="50">
        <v>538</v>
      </c>
      <c r="EM10" s="50"/>
      <c r="EN10" s="50">
        <v>632</v>
      </c>
      <c r="EO10" s="50">
        <v>633</v>
      </c>
      <c r="EP10" s="50">
        <v>657</v>
      </c>
      <c r="EQ10" s="50">
        <v>663</v>
      </c>
      <c r="ER10" s="50">
        <v>661</v>
      </c>
      <c r="ES10" s="50">
        <v>659</v>
      </c>
      <c r="ET10" s="50"/>
      <c r="EU10" s="50">
        <v>662</v>
      </c>
      <c r="EV10" s="50">
        <v>663</v>
      </c>
      <c r="EW10" s="50">
        <v>666</v>
      </c>
      <c r="EX10" s="50">
        <v>665</v>
      </c>
      <c r="EY10" s="50">
        <v>671</v>
      </c>
      <c r="EZ10" s="50">
        <v>665</v>
      </c>
      <c r="FA10" s="50"/>
      <c r="FB10" s="47">
        <f>AVERAGE(EU10:EZ10,EN10:ES10,EL10,EG10:EH10,DZ10:EE10,DW10:DX10)</f>
        <v>613.695652173913</v>
      </c>
      <c r="FC10" s="47"/>
      <c r="FD10" s="47">
        <v>686</v>
      </c>
      <c r="FE10" s="47">
        <v>696</v>
      </c>
      <c r="FF10" s="47">
        <v>711</v>
      </c>
      <c r="FG10" s="47">
        <v>716</v>
      </c>
      <c r="FH10" s="47">
        <v>683</v>
      </c>
      <c r="FI10" s="47"/>
      <c r="FJ10" s="47">
        <v>634</v>
      </c>
      <c r="FK10" s="47">
        <v>702</v>
      </c>
      <c r="FL10" s="47">
        <v>716</v>
      </c>
      <c r="FM10" s="47">
        <v>711</v>
      </c>
      <c r="FN10" s="47">
        <v>705</v>
      </c>
      <c r="FO10" s="47">
        <v>695</v>
      </c>
      <c r="FP10" s="47"/>
      <c r="FQ10" s="47">
        <v>703</v>
      </c>
      <c r="FR10" s="47">
        <v>716</v>
      </c>
      <c r="FS10" s="47">
        <v>713</v>
      </c>
      <c r="FT10" s="47"/>
      <c r="FU10" s="47">
        <v>752</v>
      </c>
      <c r="FV10" s="47">
        <v>748</v>
      </c>
      <c r="FW10" s="47"/>
      <c r="FX10" s="47">
        <v>745</v>
      </c>
      <c r="FY10" s="47">
        <v>746</v>
      </c>
      <c r="FZ10" s="47">
        <v>745</v>
      </c>
      <c r="GA10" s="47">
        <v>738</v>
      </c>
      <c r="GB10" s="47">
        <v>742</v>
      </c>
      <c r="GC10" s="47">
        <v>729</v>
      </c>
      <c r="GD10" s="47">
        <v>2</v>
      </c>
      <c r="GE10" s="47">
        <v>732</v>
      </c>
      <c r="GF10" s="47">
        <v>743</v>
      </c>
      <c r="GG10" s="50">
        <f>AVERAGE(GE10:GF10,FX10:GC10,FU10:FV10,FQ10:FS10,FJ10:FO10,FD10:FH10)</f>
        <v>716.95833333333337</v>
      </c>
      <c r="GH10" s="50">
        <v>751</v>
      </c>
      <c r="GI10" s="50">
        <v>748</v>
      </c>
      <c r="GJ10" s="50">
        <v>750</v>
      </c>
      <c r="GK10" s="50">
        <v>745</v>
      </c>
      <c r="GL10" s="50">
        <v>0</v>
      </c>
      <c r="GM10" s="50">
        <v>766</v>
      </c>
      <c r="GN10" s="50">
        <v>732</v>
      </c>
      <c r="GO10" s="50">
        <v>735</v>
      </c>
      <c r="GP10" s="50">
        <v>774</v>
      </c>
      <c r="GQ10" s="50">
        <v>777</v>
      </c>
      <c r="GR10" s="50">
        <v>759</v>
      </c>
      <c r="GS10" s="50">
        <v>0</v>
      </c>
      <c r="GT10" s="50">
        <v>755</v>
      </c>
      <c r="GU10" s="50">
        <v>771</v>
      </c>
      <c r="GV10" s="50">
        <v>788</v>
      </c>
      <c r="GW10" s="50">
        <v>796</v>
      </c>
      <c r="GX10" s="50">
        <v>792</v>
      </c>
      <c r="GY10" s="50">
        <v>781</v>
      </c>
      <c r="GZ10" s="50">
        <v>0</v>
      </c>
      <c r="HA10" s="50">
        <v>782</v>
      </c>
      <c r="HB10" s="50">
        <v>792</v>
      </c>
      <c r="HC10" s="50">
        <v>794</v>
      </c>
      <c r="HD10" s="50">
        <v>794</v>
      </c>
      <c r="HE10" s="50">
        <v>793</v>
      </c>
      <c r="HF10" s="50">
        <v>794</v>
      </c>
      <c r="HG10" s="50">
        <v>0</v>
      </c>
      <c r="HH10" s="50">
        <v>735</v>
      </c>
      <c r="HI10" s="50">
        <v>785</v>
      </c>
      <c r="HJ10" s="50">
        <v>790</v>
      </c>
      <c r="HK10" s="50">
        <v>795</v>
      </c>
      <c r="HL10" s="50">
        <v>793</v>
      </c>
      <c r="HM10" s="50">
        <f>AVERAGE(HH10:HL10,HA10:HF10,GT10:GY10,GM10:GR10,GH10:GK10)</f>
        <v>772.85185185185185</v>
      </c>
      <c r="HN10" s="50">
        <v>757</v>
      </c>
      <c r="HO10" s="50">
        <v>0</v>
      </c>
      <c r="HP10" s="50">
        <v>780</v>
      </c>
      <c r="HQ10" s="50">
        <v>789</v>
      </c>
      <c r="HR10" s="50">
        <v>805</v>
      </c>
      <c r="HS10" s="50">
        <v>774</v>
      </c>
      <c r="HT10" s="50">
        <v>763</v>
      </c>
      <c r="HU10" s="50">
        <v>745</v>
      </c>
      <c r="HV10" s="50">
        <v>0</v>
      </c>
      <c r="HW10" s="50">
        <v>792</v>
      </c>
      <c r="HX10" s="50">
        <v>814</v>
      </c>
      <c r="HY10" s="50">
        <v>873</v>
      </c>
      <c r="HZ10" s="50">
        <v>847</v>
      </c>
      <c r="IA10" s="50">
        <v>913</v>
      </c>
      <c r="IB10" s="50">
        <v>899</v>
      </c>
      <c r="IC10" s="50">
        <v>0</v>
      </c>
      <c r="ID10" s="50">
        <v>911</v>
      </c>
      <c r="IE10" s="50">
        <v>920</v>
      </c>
      <c r="IF10" s="50">
        <v>946</v>
      </c>
      <c r="IG10" s="50">
        <v>944</v>
      </c>
      <c r="IH10" s="50">
        <v>970</v>
      </c>
      <c r="II10" s="50">
        <v>884</v>
      </c>
      <c r="IJ10" s="50">
        <v>0</v>
      </c>
      <c r="IK10" s="50">
        <v>1005</v>
      </c>
      <c r="IL10" s="50">
        <v>965</v>
      </c>
      <c r="IM10" s="50">
        <v>1022</v>
      </c>
      <c r="IN10" s="50">
        <v>1027</v>
      </c>
      <c r="IO10" s="50">
        <v>1003</v>
      </c>
      <c r="IP10" s="50">
        <v>584</v>
      </c>
      <c r="IQ10" s="50">
        <v>0</v>
      </c>
      <c r="IR10" s="50">
        <v>1003</v>
      </c>
      <c r="IS10" s="50">
        <f>AVERAGE(IR10,IK10:IP10,ID10:II10,HW10:IB10,HP10:HU10,HN10)</f>
        <v>874.42307692307691</v>
      </c>
      <c r="IT10" s="230">
        <v>1019</v>
      </c>
      <c r="IU10" s="293">
        <v>1239</v>
      </c>
      <c r="IV10" s="293">
        <v>1207</v>
      </c>
      <c r="IW10" s="293">
        <v>1176</v>
      </c>
      <c r="IX10" s="355">
        <f>SUM(AH10,BK10,CQ10,DV10,FB10,GG10,HM10,IS10,IT10,IU10,IV10,IW10)</f>
        <v>9427.6284794995663</v>
      </c>
    </row>
    <row r="11" spans="1:260">
      <c r="B11" s="43" t="s">
        <v>68</v>
      </c>
      <c r="C11" s="46">
        <v>0</v>
      </c>
      <c r="D11" s="46">
        <v>272.96694000000008</v>
      </c>
      <c r="E11" s="46">
        <v>263.82</v>
      </c>
      <c r="F11" s="46">
        <v>0</v>
      </c>
      <c r="G11" s="46">
        <v>245.51400000000001</v>
      </c>
      <c r="H11" s="46">
        <v>276.90702000000005</v>
      </c>
      <c r="I11" s="46">
        <v>0</v>
      </c>
      <c r="J11" s="46">
        <v>277.90199999999999</v>
      </c>
      <c r="K11" s="46">
        <v>279.54000000000002</v>
      </c>
      <c r="L11" s="46">
        <v>205.11102</v>
      </c>
      <c r="M11" s="46">
        <v>0</v>
      </c>
      <c r="N11" s="46">
        <v>252.75198</v>
      </c>
      <c r="O11" s="46">
        <v>265.40495999999996</v>
      </c>
      <c r="P11" s="46">
        <v>268.14797999999996</v>
      </c>
      <c r="Q11" s="46">
        <v>243.96</v>
      </c>
      <c r="R11" s="46">
        <v>244.36398</v>
      </c>
      <c r="S11" s="46">
        <v>233.13401999999999</v>
      </c>
      <c r="T11" s="46">
        <v>0</v>
      </c>
      <c r="U11" s="46">
        <v>256.87296000000003</v>
      </c>
      <c r="V11" s="46">
        <v>242.61197999999999</v>
      </c>
      <c r="W11" s="46">
        <v>293.37702000000002</v>
      </c>
      <c r="X11" s="46">
        <v>247.37598</v>
      </c>
      <c r="Y11" s="46">
        <v>247.155</v>
      </c>
      <c r="Z11" s="46">
        <v>239.10300000000001</v>
      </c>
      <c r="AA11" s="46">
        <v>0</v>
      </c>
      <c r="AB11" s="46">
        <v>237.87</v>
      </c>
      <c r="AC11" s="46">
        <v>249.62196</v>
      </c>
      <c r="AD11" s="46">
        <v>275.44499999999999</v>
      </c>
      <c r="AE11" s="46">
        <v>268.19003999999995</v>
      </c>
      <c r="AF11" s="46">
        <v>282.74099999999999</v>
      </c>
      <c r="AG11" s="46">
        <v>230.94600000000003</v>
      </c>
      <c r="AH11" s="50">
        <f>SUM(C11:AG11)</f>
        <v>6400.8338399999993</v>
      </c>
      <c r="AI11" s="47">
        <v>0</v>
      </c>
      <c r="AJ11" s="47">
        <v>236.22306</v>
      </c>
      <c r="AK11" s="47">
        <v>0</v>
      </c>
      <c r="AL11" s="47">
        <v>257.96699999999998</v>
      </c>
      <c r="AM11" s="47">
        <v>240.6</v>
      </c>
      <c r="AN11" s="47">
        <v>260.16102000000001</v>
      </c>
      <c r="AO11" s="47">
        <v>253.61202000000003</v>
      </c>
      <c r="AP11" s="47">
        <v>0</v>
      </c>
      <c r="AQ11" s="47">
        <v>258.82799999999992</v>
      </c>
      <c r="AR11" s="47">
        <v>261.99</v>
      </c>
      <c r="AS11" s="47">
        <v>273.42</v>
      </c>
      <c r="AT11" s="47">
        <v>259.46100000000001</v>
      </c>
      <c r="AU11" s="47">
        <v>254.20799999999994</v>
      </c>
      <c r="AV11" s="47">
        <v>181.33296000000001</v>
      </c>
      <c r="AW11" s="47">
        <v>0</v>
      </c>
      <c r="AX11" s="47">
        <v>255.96</v>
      </c>
      <c r="AY11" s="47">
        <v>262.58999999999997</v>
      </c>
      <c r="AZ11" s="47">
        <v>225.42</v>
      </c>
      <c r="BA11" s="47">
        <v>79.231979999999993</v>
      </c>
      <c r="BB11" s="47">
        <v>71.143979999999999</v>
      </c>
      <c r="BC11" s="47">
        <v>40.825019999999995</v>
      </c>
      <c r="BD11" s="47">
        <v>0</v>
      </c>
      <c r="BE11" s="47">
        <v>258.49601999999999</v>
      </c>
      <c r="BF11" s="47">
        <v>260.85000000000002</v>
      </c>
      <c r="BG11" s="47">
        <v>265.91399999999999</v>
      </c>
      <c r="BH11" s="47">
        <v>268.791</v>
      </c>
      <c r="BI11" s="47">
        <v>261.82398000000001</v>
      </c>
      <c r="BJ11" s="47">
        <v>225.3</v>
      </c>
      <c r="BK11" s="50">
        <f>SUM(AI11:BJ11)</f>
        <v>5214.1490400000002</v>
      </c>
      <c r="BL11" s="47">
        <v>0</v>
      </c>
      <c r="BM11" s="47">
        <v>262.59102000000001</v>
      </c>
      <c r="BN11" s="47">
        <v>265.14197999999999</v>
      </c>
      <c r="BO11" s="47">
        <v>249.87498000000005</v>
      </c>
      <c r="BP11" s="47">
        <v>234.13398000000001</v>
      </c>
      <c r="BQ11" s="47">
        <v>236.62704000000002</v>
      </c>
      <c r="BR11" s="47">
        <v>156.70901999999998</v>
      </c>
      <c r="BS11" s="47">
        <v>0</v>
      </c>
      <c r="BT11" s="47">
        <v>0</v>
      </c>
      <c r="BU11" s="47">
        <v>233.86500000000001</v>
      </c>
      <c r="BV11" s="47">
        <v>240.46302000000003</v>
      </c>
      <c r="BW11" s="47">
        <v>244.71899999999999</v>
      </c>
      <c r="BX11" s="47">
        <v>232.815</v>
      </c>
      <c r="BY11" s="47">
        <v>105.12204000000001</v>
      </c>
      <c r="BZ11" s="47">
        <v>0</v>
      </c>
      <c r="CA11" s="47">
        <v>260.97102000000001</v>
      </c>
      <c r="CB11" s="47">
        <v>267.62202000000002</v>
      </c>
      <c r="CC11" s="47">
        <v>262.93200000000002</v>
      </c>
      <c r="CD11" s="47">
        <v>264.78102000000001</v>
      </c>
      <c r="CE11" s="47">
        <v>273.19698</v>
      </c>
      <c r="CF11" s="47">
        <v>271.14</v>
      </c>
      <c r="CG11" s="47">
        <v>0</v>
      </c>
      <c r="CH11" s="47">
        <v>271.94400000000002</v>
      </c>
      <c r="CI11" s="47">
        <v>275.88102000000003</v>
      </c>
      <c r="CJ11" s="47">
        <v>272.04000000000002</v>
      </c>
      <c r="CK11" s="47">
        <v>264.87299999999999</v>
      </c>
      <c r="CL11" s="47">
        <v>270.08897999999999</v>
      </c>
      <c r="CM11" s="47">
        <v>267.08100000000002</v>
      </c>
      <c r="CN11" s="47">
        <v>0</v>
      </c>
      <c r="CO11" s="47">
        <v>260.28102000000001</v>
      </c>
      <c r="CP11" s="47">
        <v>263.32602000000003</v>
      </c>
      <c r="CQ11" s="50">
        <f>SUM(BL11:CP11)</f>
        <v>6208.2201600000008</v>
      </c>
      <c r="CR11" s="50">
        <v>262.95</v>
      </c>
      <c r="CS11" s="50">
        <v>265.14402000000001</v>
      </c>
      <c r="CT11" s="50">
        <v>269.02499999999998</v>
      </c>
      <c r="CU11" s="50">
        <v>235.47197999999997</v>
      </c>
      <c r="CV11" s="50">
        <v>0</v>
      </c>
      <c r="CW11" s="50">
        <v>261.49194000000006</v>
      </c>
      <c r="CX11" s="50">
        <v>263.39999999999998</v>
      </c>
      <c r="CY11" s="50">
        <v>260.81100000000004</v>
      </c>
      <c r="CZ11" s="50">
        <v>260.16000000000003</v>
      </c>
      <c r="DA11" s="50">
        <v>220.77</v>
      </c>
      <c r="DB11" s="50">
        <v>215.58</v>
      </c>
      <c r="DC11" s="50">
        <v>0</v>
      </c>
      <c r="DD11" s="50">
        <v>0</v>
      </c>
      <c r="DE11" s="50">
        <v>0</v>
      </c>
      <c r="DF11" s="50">
        <v>0</v>
      </c>
      <c r="DG11" s="50">
        <v>0</v>
      </c>
      <c r="DH11" s="50">
        <v>0</v>
      </c>
      <c r="DI11" s="50">
        <v>0</v>
      </c>
      <c r="DJ11" s="50">
        <v>0</v>
      </c>
      <c r="DK11" s="50">
        <v>220.785</v>
      </c>
      <c r="DL11" s="50">
        <v>272.23403999999999</v>
      </c>
      <c r="DM11" s="50">
        <v>275.85401999999999</v>
      </c>
      <c r="DN11" s="50">
        <v>293.74001999999996</v>
      </c>
      <c r="DO11" s="50">
        <v>295.23102</v>
      </c>
      <c r="DP11" s="50">
        <v>291.78102000000001</v>
      </c>
      <c r="DQ11" s="50">
        <v>0</v>
      </c>
      <c r="DR11" s="50">
        <v>286.03397999999999</v>
      </c>
      <c r="DS11" s="50">
        <v>294.98897999999997</v>
      </c>
      <c r="DT11" s="50">
        <v>293.47500000000002</v>
      </c>
      <c r="DU11" s="50">
        <v>290.13900000000001</v>
      </c>
      <c r="DV11" s="47">
        <f>SUM(CR11:DU11)</f>
        <v>5329.0660200000011</v>
      </c>
      <c r="DW11" s="47">
        <v>249.06101999999998</v>
      </c>
      <c r="DX11" s="47">
        <v>246.66300000000001</v>
      </c>
      <c r="DY11" s="47">
        <v>0</v>
      </c>
      <c r="DZ11" s="47">
        <v>325.89395999999999</v>
      </c>
      <c r="EA11" s="47">
        <v>283.47197999999997</v>
      </c>
      <c r="EB11" s="47">
        <v>279.60702000000003</v>
      </c>
      <c r="EC11" s="47">
        <v>332.88</v>
      </c>
      <c r="ED11" s="47">
        <v>336.447</v>
      </c>
      <c r="EE11" s="47">
        <v>327.76602000000003</v>
      </c>
      <c r="EF11" s="47">
        <v>0</v>
      </c>
      <c r="EG11" s="47">
        <v>344.49101999999999</v>
      </c>
      <c r="EH11" s="47">
        <v>335.31198000000001</v>
      </c>
      <c r="EI11" s="47">
        <v>108.45204000000001</v>
      </c>
      <c r="EJ11" s="47">
        <v>75.332040000000006</v>
      </c>
      <c r="EK11" s="47">
        <v>51.814020000000006</v>
      </c>
      <c r="EL11" s="47">
        <v>311.85401999999999</v>
      </c>
      <c r="EM11" s="47">
        <v>0</v>
      </c>
      <c r="EN11" s="47">
        <v>351.18</v>
      </c>
      <c r="EO11" s="47">
        <v>368.06897999999995</v>
      </c>
      <c r="EP11" s="47">
        <v>389.98002000000002</v>
      </c>
      <c r="EQ11" s="47">
        <v>392.74602000000004</v>
      </c>
      <c r="ER11" s="47">
        <v>394.32395999999994</v>
      </c>
      <c r="ES11" s="47">
        <v>388.17498000000001</v>
      </c>
      <c r="ET11" s="47">
        <v>0</v>
      </c>
      <c r="EU11" s="47">
        <v>389.78598</v>
      </c>
      <c r="EV11" s="47">
        <v>391.97003999999998</v>
      </c>
      <c r="EW11" s="47">
        <v>393.17400000000004</v>
      </c>
      <c r="EX11" s="47">
        <v>390.48</v>
      </c>
      <c r="EY11" s="47">
        <v>396.19596000000001</v>
      </c>
      <c r="EZ11" s="47">
        <v>386.01102000000003</v>
      </c>
      <c r="FA11" s="47">
        <v>0</v>
      </c>
      <c r="FB11" s="47">
        <f>SUM(DW11:FA11)</f>
        <v>8241.1360799999984</v>
      </c>
      <c r="FC11" s="47">
        <v>0</v>
      </c>
      <c r="FD11" s="47">
        <v>404.45802000000003</v>
      </c>
      <c r="FE11" s="47">
        <v>411.55500000000001</v>
      </c>
      <c r="FF11" s="47">
        <v>421.59300000000002</v>
      </c>
      <c r="FG11" s="47">
        <v>375.60102000000001</v>
      </c>
      <c r="FH11" s="47">
        <v>389.56205999999997</v>
      </c>
      <c r="FI11" s="47">
        <v>0</v>
      </c>
      <c r="FJ11" s="47">
        <v>350.43690000000009</v>
      </c>
      <c r="FK11" s="47">
        <v>407.10102000000001</v>
      </c>
      <c r="FL11" s="47">
        <v>414.40001999999998</v>
      </c>
      <c r="FM11" s="47">
        <v>417.88698000000005</v>
      </c>
      <c r="FN11" s="47">
        <v>415.68402000000003</v>
      </c>
      <c r="FO11" s="47">
        <v>403.2</v>
      </c>
      <c r="FP11" s="47">
        <v>0</v>
      </c>
      <c r="FQ11" s="47">
        <v>411.97602000000001</v>
      </c>
      <c r="FR11" s="47">
        <v>427.44</v>
      </c>
      <c r="FS11" s="47">
        <v>423.78</v>
      </c>
      <c r="FT11" s="47">
        <v>0</v>
      </c>
      <c r="FU11" s="47">
        <v>440.80698000000007</v>
      </c>
      <c r="FV11" s="47">
        <v>434.97096000000005</v>
      </c>
      <c r="FW11" s="47">
        <v>0</v>
      </c>
      <c r="FX11" s="47">
        <v>436.65395999999998</v>
      </c>
      <c r="FY11" s="47">
        <v>444.61799999999999</v>
      </c>
      <c r="FZ11" s="47">
        <v>439.22597999999999</v>
      </c>
      <c r="GA11" s="47">
        <v>434.94</v>
      </c>
      <c r="GB11" s="47">
        <v>436.38599999999997</v>
      </c>
      <c r="GC11" s="47">
        <v>406.62702000000002</v>
      </c>
      <c r="GD11" s="47">
        <v>0.36203999999999997</v>
      </c>
      <c r="GE11" s="47">
        <v>435.64902000000001</v>
      </c>
      <c r="GF11" s="47">
        <v>442.59</v>
      </c>
      <c r="GG11" s="47">
        <f>SUM(FC11:GF11)</f>
        <v>10027.504020000002</v>
      </c>
      <c r="GH11" s="47">
        <v>447.81900000000007</v>
      </c>
      <c r="GI11" s="47">
        <v>446.70102000000003</v>
      </c>
      <c r="GJ11" s="47">
        <v>447.03300000000002</v>
      </c>
      <c r="GK11" s="47">
        <v>441.55799999999999</v>
      </c>
      <c r="GL11" s="47">
        <v>0</v>
      </c>
      <c r="GM11" s="47">
        <v>396.54102</v>
      </c>
      <c r="GN11" s="47">
        <v>435.28199999999998</v>
      </c>
      <c r="GO11" s="47">
        <v>437.79</v>
      </c>
      <c r="GP11" s="47">
        <v>458.38799999999992</v>
      </c>
      <c r="GQ11" s="47">
        <v>462.30594000000002</v>
      </c>
      <c r="GR11" s="47">
        <v>439.68996000000004</v>
      </c>
      <c r="GS11" s="47">
        <v>0</v>
      </c>
      <c r="GT11" s="47">
        <v>445.73693999999995</v>
      </c>
      <c r="GU11" s="47">
        <v>457.08102000000002</v>
      </c>
      <c r="GV11" s="47">
        <v>465.90498000000002</v>
      </c>
      <c r="GW11" s="47">
        <v>468.35501999999997</v>
      </c>
      <c r="GX11" s="47">
        <v>469.02197999999999</v>
      </c>
      <c r="GY11" s="47">
        <v>459</v>
      </c>
      <c r="GZ11" s="47">
        <v>0</v>
      </c>
      <c r="HA11" s="47">
        <v>465.66593999999998</v>
      </c>
      <c r="HB11" s="47">
        <v>468.53100000000001</v>
      </c>
      <c r="HC11" s="47">
        <v>455.97702000000004</v>
      </c>
      <c r="HD11" s="47">
        <v>448.94201999999996</v>
      </c>
      <c r="HE11" s="47">
        <v>451.56</v>
      </c>
      <c r="HF11" s="47">
        <v>413.31</v>
      </c>
      <c r="HG11" s="47">
        <v>0</v>
      </c>
      <c r="HH11" s="47">
        <v>377.25203999999985</v>
      </c>
      <c r="HI11" s="47">
        <v>431.52102000000002</v>
      </c>
      <c r="HJ11" s="47">
        <v>432.92501999999996</v>
      </c>
      <c r="HK11" s="47">
        <v>443.45700000000005</v>
      </c>
      <c r="HL11" s="47">
        <v>432.78498000000002</v>
      </c>
      <c r="HM11" s="47">
        <f>SUM(GH11:HL11)</f>
        <v>12000.13392</v>
      </c>
      <c r="HN11" s="47">
        <v>387.70001999999999</v>
      </c>
      <c r="HO11" s="47">
        <v>0</v>
      </c>
      <c r="HP11" s="47">
        <v>428.93904000000003</v>
      </c>
      <c r="HQ11" s="47">
        <v>417.27102000000002</v>
      </c>
      <c r="HR11" s="47">
        <v>411.67500000000001</v>
      </c>
      <c r="HS11" s="47">
        <v>436.56497999999999</v>
      </c>
      <c r="HT11" s="47">
        <v>428.81597999999991</v>
      </c>
      <c r="HU11" s="47">
        <v>418.23</v>
      </c>
      <c r="HV11" s="47">
        <v>0</v>
      </c>
      <c r="HW11" s="47">
        <v>463.91897999999998</v>
      </c>
      <c r="HX11" s="47">
        <v>450.28697999999997</v>
      </c>
      <c r="HY11" s="47">
        <v>517.98203999999998</v>
      </c>
      <c r="HZ11" s="47">
        <v>495.59802000000002</v>
      </c>
      <c r="IA11" s="47">
        <v>535.72397999999998</v>
      </c>
      <c r="IB11" s="47">
        <v>520.87404000000004</v>
      </c>
      <c r="IC11" s="47">
        <v>0</v>
      </c>
      <c r="ID11" s="47">
        <v>531.74795999999992</v>
      </c>
      <c r="IE11" s="47">
        <v>543.72497999999996</v>
      </c>
      <c r="IF11" s="47">
        <v>559.3009800000001</v>
      </c>
      <c r="IG11" s="47">
        <v>547.92498000000001</v>
      </c>
      <c r="IH11" s="47">
        <v>526.97087999999997</v>
      </c>
      <c r="II11" s="47">
        <v>468.10397999999998</v>
      </c>
      <c r="IJ11" s="47">
        <v>0</v>
      </c>
      <c r="IK11" s="47">
        <v>520.29438000000027</v>
      </c>
      <c r="IL11" s="47">
        <v>520.13904000000002</v>
      </c>
      <c r="IM11" s="47">
        <v>562.54499999999996</v>
      </c>
      <c r="IN11" s="47">
        <v>566.56794000000002</v>
      </c>
      <c r="IO11" s="47">
        <v>496.83809999999994</v>
      </c>
      <c r="IP11" s="47">
        <v>271.85897999999997</v>
      </c>
      <c r="IQ11" s="47">
        <v>0</v>
      </c>
      <c r="IR11" s="47">
        <v>536.93604000000005</v>
      </c>
      <c r="IS11" s="47">
        <f>SUM(HN11:IR11)</f>
        <v>12566.533320000002</v>
      </c>
      <c r="IT11" s="50">
        <v>11806</v>
      </c>
      <c r="IU11" s="50">
        <v>11956</v>
      </c>
      <c r="IV11" s="50">
        <v>12059</v>
      </c>
      <c r="IW11" s="50">
        <v>14544.8</v>
      </c>
      <c r="IX11" s="355">
        <f>SUM(AH11,BK11,CQ11,DV11,FB11,GG11,HM11,IS11,IT11,IU11,IV11,IW11)</f>
        <v>116353.37640000001</v>
      </c>
    </row>
    <row r="12" spans="1:260">
      <c r="B12" s="43" t="s">
        <v>54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>
        <f t="shared" ref="AH12:BJ12" si="5">AH9/AH8</f>
        <v>9.499454304213991</v>
      </c>
      <c r="AI12" s="46" t="e">
        <f t="shared" si="5"/>
        <v>#DIV/0!</v>
      </c>
      <c r="AJ12" s="46">
        <f t="shared" si="5"/>
        <v>9.4455240139522409</v>
      </c>
      <c r="AK12" s="46" t="e">
        <f t="shared" si="5"/>
        <v>#DIV/0!</v>
      </c>
      <c r="AL12" s="46">
        <f t="shared" si="5"/>
        <v>9.6437595222420782</v>
      </c>
      <c r="AM12" s="46">
        <f t="shared" si="5"/>
        <v>9.3204167946748591</v>
      </c>
      <c r="AN12" s="46">
        <f t="shared" si="5"/>
        <v>9.5408617434268592</v>
      </c>
      <c r="AO12" s="46">
        <f t="shared" si="5"/>
        <v>10.610633144344272</v>
      </c>
      <c r="AP12" s="46" t="e">
        <f t="shared" si="5"/>
        <v>#DIV/0!</v>
      </c>
      <c r="AQ12" s="46">
        <f t="shared" si="5"/>
        <v>9.7608800847457626</v>
      </c>
      <c r="AR12" s="46">
        <f t="shared" si="5"/>
        <v>9.5024820077928016</v>
      </c>
      <c r="AS12" s="46">
        <f t="shared" si="5"/>
        <v>9.4245553201506596</v>
      </c>
      <c r="AT12" s="46">
        <f t="shared" si="5"/>
        <v>9.5191054144705323</v>
      </c>
      <c r="AU12" s="46">
        <f t="shared" si="5"/>
        <v>9.635387868883976</v>
      </c>
      <c r="AV12" s="46">
        <f t="shared" si="5"/>
        <v>9.8689814727586764</v>
      </c>
      <c r="AW12" s="46" t="e">
        <f t="shared" si="5"/>
        <v>#DIV/0!</v>
      </c>
      <c r="AX12" s="46">
        <f t="shared" si="5"/>
        <v>9.5257945644311288</v>
      </c>
      <c r="AY12" s="46">
        <f t="shared" si="5"/>
        <v>9.9018886102403343</v>
      </c>
      <c r="AZ12" s="46">
        <f t="shared" si="5"/>
        <v>9.6413616492796823</v>
      </c>
      <c r="BA12" s="46">
        <f t="shared" si="5"/>
        <v>9.2100376194881282</v>
      </c>
      <c r="BB12" s="46">
        <f t="shared" si="5"/>
        <v>11.670594353640416</v>
      </c>
      <c r="BC12" s="46">
        <f t="shared" si="5"/>
        <v>7.707421568627451</v>
      </c>
      <c r="BD12" s="46" t="e">
        <f t="shared" si="5"/>
        <v>#DIV/0!</v>
      </c>
      <c r="BE12" s="46">
        <f t="shared" si="5"/>
        <v>10.226352815649077</v>
      </c>
      <c r="BF12" s="46">
        <f t="shared" si="5"/>
        <v>9.8145674831292169</v>
      </c>
      <c r="BG12" s="46">
        <f t="shared" si="5"/>
        <v>10.060938932326776</v>
      </c>
      <c r="BH12" s="46">
        <f t="shared" si="5"/>
        <v>10.786385781571976</v>
      </c>
      <c r="BI12" s="46">
        <f t="shared" si="5"/>
        <v>10.483263829279926</v>
      </c>
      <c r="BJ12" s="46">
        <f t="shared" si="5"/>
        <v>11.305168159357629</v>
      </c>
      <c r="BK12" s="46">
        <f>BK9/BK8</f>
        <v>9.8362752758330707</v>
      </c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>
        <f>CQ9/CQ8</f>
        <v>11.671173615320505</v>
      </c>
      <c r="CR12" s="46">
        <v>0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0</v>
      </c>
      <c r="CY12" s="46">
        <v>0</v>
      </c>
      <c r="CZ12" s="46">
        <v>0</v>
      </c>
      <c r="DA12" s="46">
        <v>0</v>
      </c>
      <c r="DB12" s="46">
        <v>0</v>
      </c>
      <c r="DC12" s="46">
        <v>0</v>
      </c>
      <c r="DD12" s="46">
        <v>0</v>
      </c>
      <c r="DE12" s="46">
        <v>0</v>
      </c>
      <c r="DF12" s="46">
        <v>0</v>
      </c>
      <c r="DG12" s="46">
        <v>0</v>
      </c>
      <c r="DH12" s="46">
        <v>0</v>
      </c>
      <c r="DI12" s="46">
        <v>0</v>
      </c>
      <c r="DJ12" s="46">
        <v>0</v>
      </c>
      <c r="DK12" s="46">
        <v>0</v>
      </c>
      <c r="DL12" s="46">
        <v>0</v>
      </c>
      <c r="DM12" s="46">
        <v>0</v>
      </c>
      <c r="DN12" s="46">
        <v>0</v>
      </c>
      <c r="DO12" s="46">
        <v>0</v>
      </c>
      <c r="DP12" s="46">
        <v>0</v>
      </c>
      <c r="DQ12" s="46">
        <v>0</v>
      </c>
      <c r="DR12" s="46">
        <v>0</v>
      </c>
      <c r="DS12" s="46">
        <v>0</v>
      </c>
      <c r="DT12" s="46">
        <v>0</v>
      </c>
      <c r="DU12" s="46">
        <v>0</v>
      </c>
      <c r="DV12" s="46">
        <f>DV9/DV8</f>
        <v>10.308507261914396</v>
      </c>
      <c r="DW12" s="46">
        <f t="shared" ref="DW12:FA12" si="6">DW9/DW8</f>
        <v>9.5169644886363649</v>
      </c>
      <c r="DX12" s="46">
        <f t="shared" si="6"/>
        <v>9.6581059917802303</v>
      </c>
      <c r="DY12" s="46" t="e">
        <f t="shared" si="6"/>
        <v>#DIV/0!</v>
      </c>
      <c r="DZ12" s="46">
        <f t="shared" si="6"/>
        <v>9.5379930325431204</v>
      </c>
      <c r="EA12" s="46">
        <f t="shared" si="6"/>
        <v>10.052587315377933</v>
      </c>
      <c r="EB12" s="46">
        <f t="shared" si="6"/>
        <v>10.675476600421284</v>
      </c>
      <c r="EC12" s="46">
        <f t="shared" si="6"/>
        <v>10.850398115235182</v>
      </c>
      <c r="ED12" s="46">
        <f t="shared" si="6"/>
        <v>10.996703761325158</v>
      </c>
      <c r="EE12" s="46">
        <f t="shared" si="6"/>
        <v>11.680772279282081</v>
      </c>
      <c r="EF12" s="46" t="e">
        <f t="shared" si="6"/>
        <v>#DIV/0!</v>
      </c>
      <c r="EG12" s="46">
        <f t="shared" si="6"/>
        <v>10.928617331499312</v>
      </c>
      <c r="EH12" s="46">
        <f t="shared" si="6"/>
        <v>10.478258852031306</v>
      </c>
      <c r="EI12" s="46">
        <f t="shared" si="6"/>
        <v>9.5865352294764037</v>
      </c>
      <c r="EJ12" s="46">
        <f t="shared" si="6"/>
        <v>8.7983308550185857</v>
      </c>
      <c r="EK12" s="46">
        <f t="shared" si="6"/>
        <v>8.5637663328564635</v>
      </c>
      <c r="EL12" s="46">
        <f t="shared" si="6"/>
        <v>10.238088101461905</v>
      </c>
      <c r="EM12" s="46" t="e">
        <f t="shared" si="6"/>
        <v>#DIV/0!</v>
      </c>
      <c r="EN12" s="46">
        <f t="shared" si="6"/>
        <v>10.241585821216555</v>
      </c>
      <c r="EO12" s="46">
        <f t="shared" si="6"/>
        <v>11.026963810930576</v>
      </c>
      <c r="EP12" s="46">
        <f t="shared" si="6"/>
        <v>11.135667313131314</v>
      </c>
      <c r="EQ12" s="46">
        <f t="shared" si="6"/>
        <v>10.910283578196992</v>
      </c>
      <c r="ER12" s="46">
        <f t="shared" si="6"/>
        <v>10.51752743976146</v>
      </c>
      <c r="ES12" s="46">
        <f t="shared" si="6"/>
        <v>10.484876542275376</v>
      </c>
      <c r="ET12" s="46" t="e">
        <f t="shared" si="6"/>
        <v>#DIV/0!</v>
      </c>
      <c r="EU12" s="46">
        <f t="shared" si="6"/>
        <v>10.20748932604736</v>
      </c>
      <c r="EV12" s="46">
        <f t="shared" si="6"/>
        <v>9.8006771468793996</v>
      </c>
      <c r="EW12" s="46">
        <f t="shared" si="6"/>
        <v>9.0262468671679201</v>
      </c>
      <c r="EX12" s="46">
        <f t="shared" si="6"/>
        <v>8.298076331922978</v>
      </c>
      <c r="EY12" s="46">
        <f t="shared" si="6"/>
        <v>9.2996065864880144</v>
      </c>
      <c r="EZ12" s="46">
        <f t="shared" si="6"/>
        <v>9.2630930562116198</v>
      </c>
      <c r="FA12" s="46" t="e">
        <f t="shared" si="6"/>
        <v>#DIV/0!</v>
      </c>
      <c r="FB12" s="46">
        <f>FB9/FB8</f>
        <v>10.159769515466859</v>
      </c>
      <c r="FC12" s="46" t="e">
        <f t="shared" ref="FC12:GF12" si="7">FC9/FC8</f>
        <v>#DIV/0!</v>
      </c>
      <c r="FD12" s="46">
        <f t="shared" si="7"/>
        <v>8.8431265932792602</v>
      </c>
      <c r="FE12" s="46">
        <f t="shared" si="7"/>
        <v>9.0731889398028986</v>
      </c>
      <c r="FF12" s="46">
        <f t="shared" si="7"/>
        <v>8.9904527683483551</v>
      </c>
      <c r="FG12" s="46">
        <f t="shared" si="7"/>
        <v>9.1766172245606992</v>
      </c>
      <c r="FH12" s="46">
        <f t="shared" si="7"/>
        <v>9.4585202237521493</v>
      </c>
      <c r="FI12" s="46" t="e">
        <f t="shared" si="7"/>
        <v>#DIV/0!</v>
      </c>
      <c r="FJ12" s="46">
        <f t="shared" si="7"/>
        <v>10.131618118118118</v>
      </c>
      <c r="FK12" s="46">
        <f t="shared" si="7"/>
        <v>8.4413788644568424</v>
      </c>
      <c r="FL12" s="46">
        <f t="shared" si="7"/>
        <v>8.6145784044477196</v>
      </c>
      <c r="FM12" s="46">
        <f t="shared" si="7"/>
        <v>8.2705682141646921</v>
      </c>
      <c r="FN12" s="46">
        <f t="shared" si="7"/>
        <v>8.0728302635307454</v>
      </c>
      <c r="FO12" s="46">
        <f t="shared" si="7"/>
        <v>8.9518780234693072</v>
      </c>
      <c r="FP12" s="46" t="e">
        <f t="shared" si="7"/>
        <v>#DIV/0!</v>
      </c>
      <c r="FQ12" s="46">
        <f t="shared" si="7"/>
        <v>7.8358528678304262</v>
      </c>
      <c r="FR12" s="46">
        <f t="shared" si="7"/>
        <v>7.2615031679802184</v>
      </c>
      <c r="FS12" s="46">
        <f t="shared" si="7"/>
        <v>7.0674474929914055</v>
      </c>
      <c r="FT12" s="46" t="e">
        <f t="shared" si="7"/>
        <v>#DIV/0!</v>
      </c>
      <c r="FU12" s="46">
        <f t="shared" si="7"/>
        <v>6.556717290163312</v>
      </c>
      <c r="FV12" s="46">
        <f t="shared" si="7"/>
        <v>6.1081607229828467</v>
      </c>
      <c r="FW12" s="46" t="e">
        <f t="shared" si="7"/>
        <v>#DIV/0!</v>
      </c>
      <c r="FX12" s="46">
        <f t="shared" si="7"/>
        <v>5.4279525070071637</v>
      </c>
      <c r="FY12" s="46">
        <f t="shared" si="7"/>
        <v>5.3832417641689485</v>
      </c>
      <c r="FZ12" s="46">
        <f t="shared" si="7"/>
        <v>5.4137505248857609</v>
      </c>
      <c r="GA12" s="46">
        <f t="shared" si="7"/>
        <v>5.1725371937105917</v>
      </c>
      <c r="GB12" s="46">
        <f t="shared" si="7"/>
        <v>4.7814058844242728</v>
      </c>
      <c r="GC12" s="46">
        <f t="shared" si="7"/>
        <v>4.4125758535321546</v>
      </c>
      <c r="GD12" s="46" t="e">
        <f t="shared" si="7"/>
        <v>#DIV/0!</v>
      </c>
      <c r="GE12" s="46">
        <f t="shared" si="7"/>
        <v>4.6357131416341595</v>
      </c>
      <c r="GF12" s="46">
        <f t="shared" si="7"/>
        <v>4.7881724851662764</v>
      </c>
      <c r="GG12" s="46">
        <f>GG9/GG8</f>
        <v>6.7944932957924395</v>
      </c>
      <c r="GH12" s="46">
        <f t="shared" ref="GH12:IR12" si="8">GH9/GH8</f>
        <v>4.7566113574690583</v>
      </c>
      <c r="GI12" s="46">
        <f t="shared" si="8"/>
        <v>5.2114552679978985</v>
      </c>
      <c r="GJ12" s="46">
        <f t="shared" si="8"/>
        <v>4.989504761300152</v>
      </c>
      <c r="GK12" s="46">
        <f t="shared" si="8"/>
        <v>5.2910568828213878</v>
      </c>
      <c r="GL12" s="46" t="e">
        <f t="shared" si="8"/>
        <v>#DIV/0!</v>
      </c>
      <c r="GM12" s="46">
        <f t="shared" si="8"/>
        <v>5.2606041093235119</v>
      </c>
      <c r="GN12" s="46">
        <f t="shared" si="8"/>
        <v>5.1763432058137937</v>
      </c>
      <c r="GO12" s="46">
        <f t="shared" si="8"/>
        <v>4.9344568358777332</v>
      </c>
      <c r="GP12" s="46">
        <f t="shared" si="8"/>
        <v>4.8131003650246136</v>
      </c>
      <c r="GQ12" s="46">
        <f t="shared" si="8"/>
        <v>5.1665680211693923</v>
      </c>
      <c r="GR12" s="46">
        <f t="shared" si="8"/>
        <v>5.4488220091392598</v>
      </c>
      <c r="GS12" s="46" t="e">
        <f t="shared" si="8"/>
        <v>#DIV/0!</v>
      </c>
      <c r="GT12" s="46">
        <f t="shared" si="8"/>
        <v>5.4849897298504127</v>
      </c>
      <c r="GU12" s="46">
        <f t="shared" si="8"/>
        <v>5.4024821980228603</v>
      </c>
      <c r="GV12" s="46">
        <f t="shared" si="8"/>
        <v>5.4238489844099815</v>
      </c>
      <c r="GW12" s="46">
        <f t="shared" si="8"/>
        <v>5.3587316683919957</v>
      </c>
      <c r="GX12" s="46">
        <f t="shared" si="8"/>
        <v>6.0002077395480677</v>
      </c>
      <c r="GY12" s="46">
        <f t="shared" si="8"/>
        <v>5.8342574903134219</v>
      </c>
      <c r="GZ12" s="46" t="e">
        <f t="shared" si="8"/>
        <v>#DIV/0!</v>
      </c>
      <c r="HA12" s="46">
        <f t="shared" si="8"/>
        <v>5.6262867714066997</v>
      </c>
      <c r="HB12" s="46">
        <f t="shared" si="8"/>
        <v>5.4899839474769703</v>
      </c>
      <c r="HC12" s="46">
        <f t="shared" si="8"/>
        <v>5.5550295561208038</v>
      </c>
      <c r="HD12" s="46">
        <f t="shared" si="8"/>
        <v>5.1697272234077181</v>
      </c>
      <c r="HE12" s="46">
        <f t="shared" si="8"/>
        <v>4.8279805672050831</v>
      </c>
      <c r="HF12" s="46">
        <f t="shared" si="8"/>
        <v>4.6841726735052216</v>
      </c>
      <c r="HG12" s="46" t="e">
        <f t="shared" si="8"/>
        <v>#DIV/0!</v>
      </c>
      <c r="HH12" s="46">
        <f t="shared" si="8"/>
        <v>6.2303709491482016</v>
      </c>
      <c r="HI12" s="46">
        <f t="shared" si="8"/>
        <v>5.930536609515868</v>
      </c>
      <c r="HJ12" s="46">
        <f t="shared" si="8"/>
        <v>6.5858030487804875</v>
      </c>
      <c r="HK12" s="46">
        <f t="shared" si="8"/>
        <v>7.1663170310204789</v>
      </c>
      <c r="HL12" s="46">
        <f t="shared" si="8"/>
        <v>7.3568829711975736</v>
      </c>
      <c r="HM12" s="46">
        <f t="shared" si="8"/>
        <v>5.3977166855087972</v>
      </c>
      <c r="HN12" s="46">
        <f t="shared" si="8"/>
        <v>7.9603764258555127</v>
      </c>
      <c r="HO12" s="46" t="e">
        <f t="shared" si="8"/>
        <v>#DIV/0!</v>
      </c>
      <c r="HP12" s="46">
        <f t="shared" si="8"/>
        <v>8.3622807898641724</v>
      </c>
      <c r="HQ12" s="46">
        <f t="shared" si="8"/>
        <v>7.9122592829024363</v>
      </c>
      <c r="HR12" s="46">
        <f t="shared" si="8"/>
        <v>9.0813341607565015</v>
      </c>
      <c r="HS12" s="46">
        <f t="shared" si="8"/>
        <v>9.2778856517185595</v>
      </c>
      <c r="HT12" s="46">
        <f t="shared" si="8"/>
        <v>9.5060467202970305</v>
      </c>
      <c r="HU12" s="46">
        <f t="shared" si="8"/>
        <v>9.4505350833628938</v>
      </c>
      <c r="HV12" s="46" t="e">
        <f t="shared" si="8"/>
        <v>#DIV/0!</v>
      </c>
      <c r="HW12" s="46">
        <f t="shared" si="8"/>
        <v>9.0780716047820853</v>
      </c>
      <c r="HX12" s="46">
        <f t="shared" si="8"/>
        <v>8.8738157024235473</v>
      </c>
      <c r="HY12" s="46">
        <f t="shared" si="8"/>
        <v>8.8645426197729158</v>
      </c>
      <c r="HZ12" s="46">
        <f t="shared" si="8"/>
        <v>9.0927839536007742</v>
      </c>
      <c r="IA12" s="46">
        <f t="shared" si="8"/>
        <v>9.2991703501365777</v>
      </c>
      <c r="IB12" s="46">
        <f t="shared" si="8"/>
        <v>9.9822147184359089</v>
      </c>
      <c r="IC12" s="46" t="e">
        <f t="shared" si="8"/>
        <v>#DIV/0!</v>
      </c>
      <c r="ID12" s="46">
        <f t="shared" si="8"/>
        <v>10.180429099876696</v>
      </c>
      <c r="IE12" s="46">
        <f t="shared" si="8"/>
        <v>10.050777473244583</v>
      </c>
      <c r="IF12" s="46">
        <f t="shared" si="8"/>
        <v>10.04283441597498</v>
      </c>
      <c r="IG12" s="46">
        <f t="shared" si="8"/>
        <v>9.8321112849834513</v>
      </c>
      <c r="IH12" s="46">
        <f t="shared" si="8"/>
        <v>10.368088576108716</v>
      </c>
      <c r="II12" s="46">
        <f t="shared" si="8"/>
        <v>10.147795518602031</v>
      </c>
      <c r="IJ12" s="46" t="e">
        <f t="shared" si="8"/>
        <v>#DIV/0!</v>
      </c>
      <c r="IK12" s="46">
        <f t="shared" si="8"/>
        <v>10.302433418943108</v>
      </c>
      <c r="IL12" s="46">
        <f t="shared" si="8"/>
        <v>10.368719248756589</v>
      </c>
      <c r="IM12" s="46">
        <f t="shared" si="8"/>
        <v>10.465336849205864</v>
      </c>
      <c r="IN12" s="46">
        <f t="shared" si="8"/>
        <v>9.8222182239188953</v>
      </c>
      <c r="IO12" s="46">
        <f t="shared" si="8"/>
        <v>10.603484129429891</v>
      </c>
      <c r="IP12" s="46">
        <f t="shared" si="8"/>
        <v>9.8440311128324307</v>
      </c>
      <c r="IQ12" s="46" t="e">
        <f t="shared" si="8"/>
        <v>#DIV/0!</v>
      </c>
      <c r="IR12" s="46">
        <f t="shared" si="8"/>
        <v>10.675886656493727</v>
      </c>
      <c r="IS12" s="46">
        <f t="shared" ref="IS12:IW12" si="9">IS9/IS8</f>
        <v>9.6581691766158446</v>
      </c>
      <c r="IT12" s="49">
        <f t="shared" si="9"/>
        <v>9.5611348672077821</v>
      </c>
      <c r="IU12" s="49">
        <f t="shared" si="9"/>
        <v>11.474271640951887</v>
      </c>
      <c r="IV12" s="46">
        <f t="shared" si="9"/>
        <v>12.014608883740216</v>
      </c>
      <c r="IW12" s="289">
        <f t="shared" si="9"/>
        <v>11.701853597235312</v>
      </c>
      <c r="IX12" s="46">
        <f>IX9/IX8</f>
        <v>9.6168367637303529</v>
      </c>
    </row>
    <row r="13" spans="1:260" s="4" customFormat="1">
      <c r="B13" s="52" t="s">
        <v>43</v>
      </c>
      <c r="C13" s="53">
        <v>0</v>
      </c>
      <c r="D13" s="53">
        <v>82.629739999999998</v>
      </c>
      <c r="E13" s="53">
        <v>75.970850000000027</v>
      </c>
      <c r="F13" s="53">
        <v>0</v>
      </c>
      <c r="G13" s="53">
        <v>69.472499999999982</v>
      </c>
      <c r="H13" s="53">
        <v>73.364340000000013</v>
      </c>
      <c r="I13" s="53">
        <v>0</v>
      </c>
      <c r="J13" s="53">
        <v>81.215400000000002</v>
      </c>
      <c r="K13" s="53">
        <v>77.116719999999987</v>
      </c>
      <c r="L13" s="53">
        <v>49.242489999999989</v>
      </c>
      <c r="M13" s="53">
        <v>0</v>
      </c>
      <c r="N13" s="53">
        <v>61.481659999999998</v>
      </c>
      <c r="O13" s="53">
        <v>72.881249999999994</v>
      </c>
      <c r="P13" s="53">
        <v>74.694729999999993</v>
      </c>
      <c r="Q13" s="53">
        <v>65.393969999999996</v>
      </c>
      <c r="R13" s="53">
        <v>72.733720000000005</v>
      </c>
      <c r="S13" s="53">
        <v>75.218519999999998</v>
      </c>
      <c r="T13" s="53">
        <v>0</v>
      </c>
      <c r="U13" s="53">
        <v>79.871169999999992</v>
      </c>
      <c r="V13" s="53">
        <v>72.816810000000004</v>
      </c>
      <c r="W13" s="53">
        <v>91.098289999999992</v>
      </c>
      <c r="X13" s="53">
        <v>86.64148999999999</v>
      </c>
      <c r="Y13" s="53">
        <v>80.639089999999982</v>
      </c>
      <c r="Z13" s="53">
        <v>65.348799999999997</v>
      </c>
      <c r="AA13" s="53">
        <v>0</v>
      </c>
      <c r="AB13" s="53">
        <v>71.492620000000002</v>
      </c>
      <c r="AC13" s="53">
        <v>82.132989999999978</v>
      </c>
      <c r="AD13" s="53">
        <v>77.942250000000001</v>
      </c>
      <c r="AE13" s="53">
        <v>80.45729</v>
      </c>
      <c r="AF13" s="53">
        <v>79.547480000000007</v>
      </c>
      <c r="AG13" s="53">
        <v>63.394029999999987</v>
      </c>
      <c r="AH13" s="54">
        <f>SUM(C13:AG13)</f>
        <v>1862.7982</v>
      </c>
      <c r="AI13" s="54">
        <v>0</v>
      </c>
      <c r="AJ13" s="54">
        <v>61.087769999999999</v>
      </c>
      <c r="AK13" s="54">
        <v>0</v>
      </c>
      <c r="AL13" s="54">
        <v>58.196339999999999</v>
      </c>
      <c r="AM13" s="54">
        <v>53.129189999999994</v>
      </c>
      <c r="AN13" s="54">
        <v>60.654139999999991</v>
      </c>
      <c r="AO13" s="54">
        <v>58.215939999999989</v>
      </c>
      <c r="AP13" s="54">
        <v>0</v>
      </c>
      <c r="AQ13" s="54">
        <v>63.483719999999998</v>
      </c>
      <c r="AR13" s="54">
        <v>67.782719999999998</v>
      </c>
      <c r="AS13" s="54">
        <v>66.976849999999985</v>
      </c>
      <c r="AT13" s="54">
        <v>56.037490000000012</v>
      </c>
      <c r="AU13" s="54">
        <v>56.077480000000008</v>
      </c>
      <c r="AV13" s="54">
        <v>34.855509999999995</v>
      </c>
      <c r="AW13" s="54">
        <v>0</v>
      </c>
      <c r="AX13" s="54">
        <v>52.080820000000003</v>
      </c>
      <c r="AY13" s="54">
        <v>52.189050000000002</v>
      </c>
      <c r="AZ13" s="54">
        <v>43.771259999999998</v>
      </c>
      <c r="BA13" s="54">
        <v>19.123459999999998</v>
      </c>
      <c r="BB13" s="54">
        <v>14.282099999999998</v>
      </c>
      <c r="BC13" s="54">
        <v>6.1608000000000001</v>
      </c>
      <c r="BD13" s="54">
        <v>0</v>
      </c>
      <c r="BE13" s="54">
        <v>46.813470000000009</v>
      </c>
      <c r="BF13" s="54">
        <v>46.209189999999992</v>
      </c>
      <c r="BG13" s="54">
        <v>42.158979999999993</v>
      </c>
      <c r="BH13" s="54">
        <v>36.54157</v>
      </c>
      <c r="BI13" s="54">
        <v>45.694849999999988</v>
      </c>
      <c r="BJ13" s="54">
        <v>36.122109999999999</v>
      </c>
      <c r="BK13" s="54">
        <f>SUM(AI13:BJ13)</f>
        <v>1077.6448100000002</v>
      </c>
      <c r="BL13" s="54">
        <v>0</v>
      </c>
      <c r="BM13" s="54">
        <v>46.922070000000005</v>
      </c>
      <c r="BN13" s="54">
        <v>44.481419999999993</v>
      </c>
      <c r="BO13" s="54">
        <v>41.142669999999995</v>
      </c>
      <c r="BP13" s="54">
        <v>45.452360000000006</v>
      </c>
      <c r="BQ13" s="54">
        <v>44.175779999999996</v>
      </c>
      <c r="BR13" s="54">
        <v>26.165559999999999</v>
      </c>
      <c r="BS13" s="54">
        <v>0</v>
      </c>
      <c r="BT13" s="54">
        <v>0</v>
      </c>
      <c r="BU13" s="54">
        <v>42.714280000000002</v>
      </c>
      <c r="BV13" s="54">
        <v>48.15307</v>
      </c>
      <c r="BW13" s="54">
        <v>49.748149999999988</v>
      </c>
      <c r="BX13" s="54">
        <v>48.00560999999999</v>
      </c>
      <c r="BY13" s="54">
        <v>17.375139999999998</v>
      </c>
      <c r="BZ13" s="54">
        <v>0</v>
      </c>
      <c r="CA13" s="54">
        <v>48.423950000000005</v>
      </c>
      <c r="CB13" s="54">
        <v>59.404409999999991</v>
      </c>
      <c r="CC13" s="54">
        <v>57.77731</v>
      </c>
      <c r="CD13" s="54">
        <v>56.670049999999996</v>
      </c>
      <c r="CE13" s="54">
        <v>58.119780000000006</v>
      </c>
      <c r="CF13" s="54">
        <v>51.803489999999989</v>
      </c>
      <c r="CG13" s="54">
        <v>0</v>
      </c>
      <c r="CH13" s="54">
        <v>55.401819999999994</v>
      </c>
      <c r="CI13" s="54">
        <v>60.051459999999992</v>
      </c>
      <c r="CJ13" s="54">
        <v>58.387980000000006</v>
      </c>
      <c r="CK13" s="54">
        <v>54.970690000000012</v>
      </c>
      <c r="CL13" s="54">
        <v>44.321589999999993</v>
      </c>
      <c r="CM13" s="54">
        <v>44.198089999999993</v>
      </c>
      <c r="CN13" s="54">
        <v>0</v>
      </c>
      <c r="CO13" s="54">
        <v>35.059190000000001</v>
      </c>
      <c r="CP13" s="54">
        <v>40.208779999999997</v>
      </c>
      <c r="CQ13" s="54">
        <f>SUM(BL13:CP13)</f>
        <v>1179.1346999999998</v>
      </c>
      <c r="CR13" s="54">
        <v>31.272479999999998</v>
      </c>
      <c r="CS13" s="54">
        <v>38.586070000000007</v>
      </c>
      <c r="CT13" s="54">
        <v>47.56978999999999</v>
      </c>
      <c r="CU13" s="54">
        <v>40.644489999999998</v>
      </c>
      <c r="CV13" s="54">
        <v>0</v>
      </c>
      <c r="CW13" s="54">
        <v>48.964880000000008</v>
      </c>
      <c r="CX13" s="54">
        <v>51.096389999999992</v>
      </c>
      <c r="CY13" s="54">
        <v>59.981770000000004</v>
      </c>
      <c r="CZ13" s="54">
        <v>51.167910000000006</v>
      </c>
      <c r="DA13" s="54">
        <v>24.466980000000003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36.236090000000004</v>
      </c>
      <c r="DL13" s="54">
        <v>57.331670000000003</v>
      </c>
      <c r="DM13" s="54">
        <v>67.332139999999995</v>
      </c>
      <c r="DN13" s="54">
        <v>70.074040000000011</v>
      </c>
      <c r="DO13" s="54">
        <v>81.572530000000015</v>
      </c>
      <c r="DP13" s="54">
        <v>71.34020000000001</v>
      </c>
      <c r="DQ13" s="54">
        <v>0</v>
      </c>
      <c r="DR13" s="54">
        <v>77.501400000000004</v>
      </c>
      <c r="DS13" s="54">
        <v>75.802229999999994</v>
      </c>
      <c r="DT13" s="54">
        <v>88.394050000000007</v>
      </c>
      <c r="DU13" s="54">
        <v>99.882310000000018</v>
      </c>
      <c r="DV13" s="54">
        <f>SUM(CR13:DU13)</f>
        <v>1119.2174199999999</v>
      </c>
      <c r="DW13" s="54">
        <v>55.914439999999999</v>
      </c>
      <c r="DX13" s="54">
        <v>52.690180000000005</v>
      </c>
      <c r="DY13" s="54">
        <v>0</v>
      </c>
      <c r="DZ13" s="54">
        <v>65.333280000000002</v>
      </c>
      <c r="EA13" s="54">
        <v>62.921580000000006</v>
      </c>
      <c r="EB13" s="54">
        <v>62.29083</v>
      </c>
      <c r="EC13" s="54">
        <v>69.624610000000004</v>
      </c>
      <c r="ED13" s="107">
        <v>64.324660000000009</v>
      </c>
      <c r="EE13" s="54">
        <v>57.897190000000002</v>
      </c>
      <c r="EF13" s="54">
        <v>0</v>
      </c>
      <c r="EG13" s="54">
        <v>65.325409999999991</v>
      </c>
      <c r="EH13" s="54">
        <v>60.819119999999991</v>
      </c>
      <c r="EI13" s="54">
        <v>17.504049999999999</v>
      </c>
      <c r="EJ13" s="54">
        <v>16.133569999999999</v>
      </c>
      <c r="EK13" s="54">
        <v>11.563180000000001</v>
      </c>
      <c r="EL13" s="54">
        <v>57.677379999999999</v>
      </c>
      <c r="EM13" s="54">
        <v>0</v>
      </c>
      <c r="EN13" s="54">
        <v>64.554929999999985</v>
      </c>
      <c r="EO13" s="54">
        <v>68.524439999999998</v>
      </c>
      <c r="EP13" s="54">
        <v>69.555520000000001</v>
      </c>
      <c r="EQ13" s="54">
        <v>65.298659999999998</v>
      </c>
      <c r="ER13" s="54">
        <v>70.211250000000007</v>
      </c>
      <c r="ES13" s="54">
        <v>74.253020000000006</v>
      </c>
      <c r="ET13" s="54">
        <v>0</v>
      </c>
      <c r="EU13" s="54">
        <v>78.177350000000004</v>
      </c>
      <c r="EV13" s="54">
        <v>85.197050000000004</v>
      </c>
      <c r="EW13" s="54">
        <v>80.781499999999994</v>
      </c>
      <c r="EX13" s="54">
        <v>63.272189999999988</v>
      </c>
      <c r="EY13" s="54">
        <v>69.579820000000012</v>
      </c>
      <c r="EZ13" s="54">
        <v>61.600240000000007</v>
      </c>
      <c r="FA13" s="54">
        <v>0</v>
      </c>
      <c r="FB13" s="54">
        <f>SUM(DW13:FA13)</f>
        <v>1571.0254499999999</v>
      </c>
      <c r="FC13" s="54">
        <v>0</v>
      </c>
      <c r="FD13" s="54">
        <v>83.164760000000001</v>
      </c>
      <c r="FE13" s="54">
        <v>83.681029999999993</v>
      </c>
      <c r="FF13" s="54">
        <v>91.083040000000011</v>
      </c>
      <c r="FG13" s="54">
        <v>82.75642000000002</v>
      </c>
      <c r="FH13" s="54">
        <v>78.056240000000003</v>
      </c>
      <c r="FI13" s="54">
        <v>0</v>
      </c>
      <c r="FJ13" s="54">
        <v>68.215929999999986</v>
      </c>
      <c r="FK13" s="54">
        <v>76.726920000000007</v>
      </c>
      <c r="FL13" s="54">
        <v>73.29737999999999</v>
      </c>
      <c r="FM13" s="54">
        <v>70.949360000000013</v>
      </c>
      <c r="FN13" s="54">
        <v>65.270169999999993</v>
      </c>
      <c r="FO13" s="54">
        <v>62.666919999999998</v>
      </c>
      <c r="FP13" s="54">
        <v>0</v>
      </c>
      <c r="FQ13" s="54">
        <v>74.331879999999998</v>
      </c>
      <c r="FR13" s="54">
        <v>90.362120000000004</v>
      </c>
      <c r="FS13" s="54">
        <v>100.39959999999998</v>
      </c>
      <c r="FT13" s="54">
        <v>0</v>
      </c>
      <c r="FU13" s="54">
        <v>98.974299999999999</v>
      </c>
      <c r="FV13" s="54">
        <v>84.103499999999983</v>
      </c>
      <c r="FW13" s="54">
        <v>0</v>
      </c>
      <c r="FX13" s="54">
        <v>82.854160000000007</v>
      </c>
      <c r="FY13" s="54">
        <v>106.06746000000001</v>
      </c>
      <c r="FZ13" s="54">
        <v>103.36914</v>
      </c>
      <c r="GA13" s="54">
        <v>100.74332999999999</v>
      </c>
      <c r="GB13" s="54">
        <v>96.736669999999989</v>
      </c>
      <c r="GC13" s="54">
        <v>61.96161</v>
      </c>
      <c r="GD13" s="54">
        <v>0</v>
      </c>
      <c r="GE13" s="54">
        <v>107.19773999999997</v>
      </c>
      <c r="GF13" s="54">
        <v>104.48065</v>
      </c>
      <c r="GG13" s="109">
        <f>SUM(FC13:GF13)</f>
        <v>2047.4503300000003</v>
      </c>
      <c r="GH13" s="109">
        <v>115.47790000000002</v>
      </c>
      <c r="GI13" s="109">
        <v>120.40515000000001</v>
      </c>
      <c r="GJ13" s="109">
        <v>124.60515999999997</v>
      </c>
      <c r="GK13" s="109">
        <v>112.87235000000001</v>
      </c>
      <c r="GL13" s="109">
        <v>0</v>
      </c>
      <c r="GM13" s="109">
        <v>102.63361999999999</v>
      </c>
      <c r="GN13" s="109">
        <v>111.98904</v>
      </c>
      <c r="GO13" s="109">
        <v>114.52416000000002</v>
      </c>
      <c r="GP13" s="109">
        <v>115.67232</v>
      </c>
      <c r="GQ13" s="109">
        <v>110.34947</v>
      </c>
      <c r="GR13" s="109">
        <v>104.19283900000001</v>
      </c>
      <c r="GS13" s="109">
        <v>0</v>
      </c>
      <c r="GT13" s="109">
        <v>91.212220000000002</v>
      </c>
      <c r="GU13" s="109">
        <v>98.174290000000013</v>
      </c>
      <c r="GV13" s="109">
        <v>95.454390000000018</v>
      </c>
      <c r="GW13" s="109">
        <v>99.412008</v>
      </c>
      <c r="GX13" s="109">
        <v>111.42216000000001</v>
      </c>
      <c r="GY13" s="109">
        <v>111.94484999999997</v>
      </c>
      <c r="GZ13" s="109">
        <v>0</v>
      </c>
      <c r="HA13" s="109">
        <v>117.82491999999999</v>
      </c>
      <c r="HB13" s="109">
        <v>125.87128596000002</v>
      </c>
      <c r="HC13" s="109">
        <v>121.24558565</v>
      </c>
      <c r="HD13" s="109">
        <v>120.84259999999998</v>
      </c>
      <c r="HE13" s="109">
        <v>111.70929999999998</v>
      </c>
      <c r="HF13" s="109">
        <v>96.115409999999997</v>
      </c>
      <c r="HG13" s="109">
        <v>0</v>
      </c>
      <c r="HH13" s="109">
        <v>79.457435479999987</v>
      </c>
      <c r="HI13" s="109">
        <v>94.192329999999998</v>
      </c>
      <c r="HJ13" s="109">
        <v>78.231610000000018</v>
      </c>
      <c r="HK13" s="109">
        <v>66.632469999999998</v>
      </c>
      <c r="HL13" s="109">
        <v>57.955800000000004</v>
      </c>
      <c r="HM13" s="109">
        <f>SUM(GH13:HL13)</f>
        <v>2810.4206740899999</v>
      </c>
      <c r="HN13" s="47">
        <v>53.646920000000001</v>
      </c>
      <c r="HO13" s="47"/>
      <c r="HP13" s="47">
        <v>51.929990000000004</v>
      </c>
      <c r="HQ13" s="47">
        <v>48.622726880000002</v>
      </c>
      <c r="HR13" s="47">
        <v>48.816669999999988</v>
      </c>
      <c r="HS13" s="47">
        <v>54.808070000000008</v>
      </c>
      <c r="HT13" s="47">
        <v>66.555597919999997</v>
      </c>
      <c r="HU13" s="47">
        <v>73.286249999999995</v>
      </c>
      <c r="HV13" s="47">
        <v>0</v>
      </c>
      <c r="HW13" s="47">
        <v>80.431699999999992</v>
      </c>
      <c r="HX13" s="47">
        <v>76.134129999999999</v>
      </c>
      <c r="HY13" s="47">
        <v>92.058060000000012</v>
      </c>
      <c r="HZ13" s="47">
        <v>83.671179999999993</v>
      </c>
      <c r="IA13" s="47">
        <v>80.953179999999989</v>
      </c>
      <c r="IB13" s="47">
        <v>75.136750000000006</v>
      </c>
      <c r="IC13" s="47">
        <v>0</v>
      </c>
      <c r="ID13" s="47">
        <v>79.14079000000001</v>
      </c>
      <c r="IE13" s="47">
        <v>84.862850000000009</v>
      </c>
      <c r="IF13" s="47">
        <v>96.497509999999991</v>
      </c>
      <c r="IG13" s="47">
        <v>98.660929999999993</v>
      </c>
      <c r="IH13" s="47">
        <v>100.62728</v>
      </c>
      <c r="II13" s="47">
        <v>86.57987</v>
      </c>
      <c r="IJ13" s="47">
        <v>0</v>
      </c>
      <c r="IK13" s="47">
        <v>84.755809999999997</v>
      </c>
      <c r="IL13" s="47">
        <v>86.599727920000007</v>
      </c>
      <c r="IM13" s="47">
        <v>101.3229376</v>
      </c>
      <c r="IN13" s="47">
        <v>89.783239999999992</v>
      </c>
      <c r="IO13" s="47">
        <v>75.972300000000004</v>
      </c>
      <c r="IP13" s="47">
        <v>41.830206049999994</v>
      </c>
      <c r="IQ13" s="47">
        <v>0</v>
      </c>
      <c r="IR13" s="47">
        <v>73.282309999999995</v>
      </c>
      <c r="IS13" s="54">
        <f>SUM(HN13:IR13)</f>
        <v>1985.9669863699999</v>
      </c>
      <c r="IT13" s="54">
        <v>2687.9854500000001</v>
      </c>
      <c r="IU13" s="54">
        <v>3047.07087</v>
      </c>
      <c r="IV13" s="54">
        <v>2691.66113</v>
      </c>
      <c r="IW13" s="54">
        <v>3452.97</v>
      </c>
      <c r="IX13" s="355">
        <f>SUM(AH13,BK13,CQ13,DV13,FB13,GG13,HM13,IS13,IT13,IU13,IV13,IW13)</f>
        <v>25533.346020460001</v>
      </c>
    </row>
    <row r="14" spans="1:260" s="4" customFormat="1">
      <c r="B14" s="52" t="s">
        <v>50</v>
      </c>
      <c r="C14" s="55">
        <f t="shared" ref="C14:AG14" si="10">IF(C2="ON",C9,0)</f>
        <v>0</v>
      </c>
      <c r="D14" s="55">
        <f t="shared" si="10"/>
        <v>147.95346499999999</v>
      </c>
      <c r="E14" s="55">
        <f t="shared" si="10"/>
        <v>138.306725</v>
      </c>
      <c r="F14" s="55">
        <f t="shared" si="10"/>
        <v>0</v>
      </c>
      <c r="G14" s="55">
        <f t="shared" si="10"/>
        <v>124.867087</v>
      </c>
      <c r="H14" s="55">
        <f t="shared" si="10"/>
        <v>140.319908</v>
      </c>
      <c r="I14" s="55">
        <f t="shared" si="10"/>
        <v>0</v>
      </c>
      <c r="J14" s="55">
        <f t="shared" si="10"/>
        <v>156.22404600000004</v>
      </c>
      <c r="K14" s="55">
        <f t="shared" si="10"/>
        <v>151.204466</v>
      </c>
      <c r="L14" s="55">
        <f t="shared" si="10"/>
        <v>107.94584700000001</v>
      </c>
      <c r="M14" s="55">
        <f t="shared" si="10"/>
        <v>0</v>
      </c>
      <c r="N14" s="55">
        <f t="shared" si="10"/>
        <v>123.71686200000002</v>
      </c>
      <c r="O14" s="55">
        <f t="shared" si="10"/>
        <v>147.09150000000002</v>
      </c>
      <c r="P14" s="55">
        <f t="shared" si="10"/>
        <v>147.30479600000001</v>
      </c>
      <c r="Q14" s="55">
        <f t="shared" si="10"/>
        <v>120.43192099999999</v>
      </c>
      <c r="R14" s="55">
        <f t="shared" si="10"/>
        <v>121.258656</v>
      </c>
      <c r="S14" s="55">
        <f t="shared" si="10"/>
        <v>127.79366499999999</v>
      </c>
      <c r="T14" s="55">
        <f t="shared" si="10"/>
        <v>0</v>
      </c>
      <c r="U14" s="55">
        <f t="shared" si="10"/>
        <v>137.52949799999999</v>
      </c>
      <c r="V14" s="55">
        <f t="shared" si="10"/>
        <v>123.61189</v>
      </c>
      <c r="W14" s="55">
        <f t="shared" si="10"/>
        <v>152.23547399999995</v>
      </c>
      <c r="X14" s="55">
        <f t="shared" si="10"/>
        <v>144.52967200000001</v>
      </c>
      <c r="Y14" s="55">
        <f t="shared" si="10"/>
        <v>139.81532999999999</v>
      </c>
      <c r="Z14" s="55">
        <f t="shared" si="10"/>
        <v>113.26594600000001</v>
      </c>
      <c r="AA14" s="55">
        <f t="shared" si="10"/>
        <v>0</v>
      </c>
      <c r="AB14" s="55">
        <f t="shared" si="10"/>
        <v>118.447284</v>
      </c>
      <c r="AC14" s="55">
        <f t="shared" si="10"/>
        <v>125.36905199999998</v>
      </c>
      <c r="AD14" s="55">
        <f t="shared" si="10"/>
        <v>128.405068</v>
      </c>
      <c r="AE14" s="55">
        <f t="shared" si="10"/>
        <v>132.02278799999996</v>
      </c>
      <c r="AF14" s="55">
        <f t="shared" si="10"/>
        <v>132.70721700000001</v>
      </c>
      <c r="AG14" s="55">
        <f t="shared" si="10"/>
        <v>108.93312</v>
      </c>
      <c r="AH14" s="50">
        <f>AH9/AH5</f>
        <v>132.45165132</v>
      </c>
      <c r="AI14" s="293" t="e">
        <f t="shared" ref="AI14:CT14" si="11">AI9/AI5</f>
        <v>#DIV/0!</v>
      </c>
      <c r="AJ14" s="293" t="e">
        <f t="shared" si="11"/>
        <v>#DIV/0!</v>
      </c>
      <c r="AK14" s="293" t="e">
        <f t="shared" si="11"/>
        <v>#DIV/0!</v>
      </c>
      <c r="AL14" s="293" t="e">
        <f t="shared" si="11"/>
        <v>#DIV/0!</v>
      </c>
      <c r="AM14" s="293" t="e">
        <f t="shared" si="11"/>
        <v>#DIV/0!</v>
      </c>
      <c r="AN14" s="293" t="e">
        <f t="shared" si="11"/>
        <v>#DIV/0!</v>
      </c>
      <c r="AO14" s="293" t="e">
        <f t="shared" si="11"/>
        <v>#DIV/0!</v>
      </c>
      <c r="AP14" s="293" t="e">
        <f t="shared" si="11"/>
        <v>#DIV/0!</v>
      </c>
      <c r="AQ14" s="293" t="e">
        <f t="shared" si="11"/>
        <v>#DIV/0!</v>
      </c>
      <c r="AR14" s="293" t="e">
        <f t="shared" si="11"/>
        <v>#DIV/0!</v>
      </c>
      <c r="AS14" s="293" t="e">
        <f t="shared" si="11"/>
        <v>#DIV/0!</v>
      </c>
      <c r="AT14" s="293" t="e">
        <f t="shared" si="11"/>
        <v>#DIV/0!</v>
      </c>
      <c r="AU14" s="293" t="e">
        <f t="shared" si="11"/>
        <v>#DIV/0!</v>
      </c>
      <c r="AV14" s="293" t="e">
        <f t="shared" si="11"/>
        <v>#DIV/0!</v>
      </c>
      <c r="AW14" s="293" t="e">
        <f t="shared" si="11"/>
        <v>#DIV/0!</v>
      </c>
      <c r="AX14" s="293" t="e">
        <f t="shared" si="11"/>
        <v>#DIV/0!</v>
      </c>
      <c r="AY14" s="293" t="e">
        <f t="shared" si="11"/>
        <v>#DIV/0!</v>
      </c>
      <c r="AZ14" s="293" t="e">
        <f t="shared" si="11"/>
        <v>#DIV/0!</v>
      </c>
      <c r="BA14" s="293" t="e">
        <f t="shared" si="11"/>
        <v>#DIV/0!</v>
      </c>
      <c r="BB14" s="293" t="e">
        <f t="shared" si="11"/>
        <v>#DIV/0!</v>
      </c>
      <c r="BC14" s="293" t="e">
        <f t="shared" si="11"/>
        <v>#DIV/0!</v>
      </c>
      <c r="BD14" s="293" t="e">
        <f t="shared" si="11"/>
        <v>#DIV/0!</v>
      </c>
      <c r="BE14" s="293" t="e">
        <f t="shared" si="11"/>
        <v>#DIV/0!</v>
      </c>
      <c r="BF14" s="293" t="e">
        <f t="shared" si="11"/>
        <v>#DIV/0!</v>
      </c>
      <c r="BG14" s="293" t="e">
        <f t="shared" si="11"/>
        <v>#DIV/0!</v>
      </c>
      <c r="BH14" s="293" t="e">
        <f t="shared" si="11"/>
        <v>#DIV/0!</v>
      </c>
      <c r="BI14" s="293" t="e">
        <f t="shared" si="11"/>
        <v>#DIV/0!</v>
      </c>
      <c r="BJ14" s="293" t="e">
        <f t="shared" si="11"/>
        <v>#DIV/0!</v>
      </c>
      <c r="BK14" s="293">
        <f t="shared" si="11"/>
        <v>84.421757043478252</v>
      </c>
      <c r="BL14" s="293" t="e">
        <f t="shared" si="11"/>
        <v>#DIV/0!</v>
      </c>
      <c r="BM14" s="293" t="e">
        <f t="shared" si="11"/>
        <v>#DIV/0!</v>
      </c>
      <c r="BN14" s="293" t="e">
        <f t="shared" si="11"/>
        <v>#DIV/0!</v>
      </c>
      <c r="BO14" s="293" t="e">
        <f t="shared" si="11"/>
        <v>#DIV/0!</v>
      </c>
      <c r="BP14" s="293" t="e">
        <f t="shared" si="11"/>
        <v>#DIV/0!</v>
      </c>
      <c r="BQ14" s="293" t="e">
        <f t="shared" si="11"/>
        <v>#DIV/0!</v>
      </c>
      <c r="BR14" s="293" t="e">
        <f t="shared" si="11"/>
        <v>#DIV/0!</v>
      </c>
      <c r="BS14" s="293" t="e">
        <f t="shared" si="11"/>
        <v>#DIV/0!</v>
      </c>
      <c r="BT14" s="293" t="e">
        <f t="shared" si="11"/>
        <v>#DIV/0!</v>
      </c>
      <c r="BU14" s="293" t="e">
        <f t="shared" si="11"/>
        <v>#DIV/0!</v>
      </c>
      <c r="BV14" s="293" t="e">
        <f t="shared" si="11"/>
        <v>#DIV/0!</v>
      </c>
      <c r="BW14" s="293" t="e">
        <f t="shared" si="11"/>
        <v>#DIV/0!</v>
      </c>
      <c r="BX14" s="293" t="e">
        <f t="shared" si="11"/>
        <v>#DIV/0!</v>
      </c>
      <c r="BY14" s="293" t="e">
        <f t="shared" si="11"/>
        <v>#DIV/0!</v>
      </c>
      <c r="BZ14" s="293" t="e">
        <f t="shared" si="11"/>
        <v>#DIV/0!</v>
      </c>
      <c r="CA14" s="293" t="e">
        <f t="shared" si="11"/>
        <v>#DIV/0!</v>
      </c>
      <c r="CB14" s="293" t="e">
        <f t="shared" si="11"/>
        <v>#DIV/0!</v>
      </c>
      <c r="CC14" s="293" t="e">
        <f t="shared" si="11"/>
        <v>#DIV/0!</v>
      </c>
      <c r="CD14" s="293" t="e">
        <f t="shared" si="11"/>
        <v>#DIV/0!</v>
      </c>
      <c r="CE14" s="293" t="e">
        <f t="shared" si="11"/>
        <v>#DIV/0!</v>
      </c>
      <c r="CF14" s="293" t="e">
        <f t="shared" si="11"/>
        <v>#DIV/0!</v>
      </c>
      <c r="CG14" s="293" t="e">
        <f t="shared" si="11"/>
        <v>#DIV/0!</v>
      </c>
      <c r="CH14" s="293" t="e">
        <f t="shared" si="11"/>
        <v>#DIV/0!</v>
      </c>
      <c r="CI14" s="293" t="e">
        <f t="shared" si="11"/>
        <v>#DIV/0!</v>
      </c>
      <c r="CJ14" s="293" t="e">
        <f t="shared" si="11"/>
        <v>#DIV/0!</v>
      </c>
      <c r="CK14" s="293" t="e">
        <f t="shared" si="11"/>
        <v>#DIV/0!</v>
      </c>
      <c r="CL14" s="293" t="e">
        <f t="shared" si="11"/>
        <v>#DIV/0!</v>
      </c>
      <c r="CM14" s="293" t="e">
        <f t="shared" si="11"/>
        <v>#DIV/0!</v>
      </c>
      <c r="CN14" s="293" t="e">
        <f t="shared" si="11"/>
        <v>#DIV/0!</v>
      </c>
      <c r="CO14" s="293" t="e">
        <f t="shared" si="11"/>
        <v>#DIV/0!</v>
      </c>
      <c r="CP14" s="293" t="e">
        <f t="shared" si="11"/>
        <v>#DIV/0!</v>
      </c>
      <c r="CQ14" s="293">
        <f t="shared" si="11"/>
        <v>98.58313560000002</v>
      </c>
      <c r="CR14" s="293" t="e">
        <f t="shared" si="11"/>
        <v>#DIV/0!</v>
      </c>
      <c r="CS14" s="293" t="e">
        <f t="shared" si="11"/>
        <v>#DIV/0!</v>
      </c>
      <c r="CT14" s="293" t="e">
        <f t="shared" si="11"/>
        <v>#DIV/0!</v>
      </c>
      <c r="CU14" s="293" t="e">
        <f t="shared" ref="CU14:FF14" si="12">CU9/CU5</f>
        <v>#DIV/0!</v>
      </c>
      <c r="CV14" s="293" t="e">
        <f t="shared" si="12"/>
        <v>#DIV/0!</v>
      </c>
      <c r="CW14" s="293" t="e">
        <f t="shared" si="12"/>
        <v>#DIV/0!</v>
      </c>
      <c r="CX14" s="293" t="e">
        <f t="shared" si="12"/>
        <v>#DIV/0!</v>
      </c>
      <c r="CY14" s="293" t="e">
        <f t="shared" si="12"/>
        <v>#DIV/0!</v>
      </c>
      <c r="CZ14" s="293" t="e">
        <f t="shared" si="12"/>
        <v>#DIV/0!</v>
      </c>
      <c r="DA14" s="293" t="e">
        <f t="shared" si="12"/>
        <v>#DIV/0!</v>
      </c>
      <c r="DB14" s="293" t="e">
        <f t="shared" si="12"/>
        <v>#DIV/0!</v>
      </c>
      <c r="DC14" s="293" t="e">
        <f t="shared" si="12"/>
        <v>#DIV/0!</v>
      </c>
      <c r="DD14" s="293" t="e">
        <f t="shared" si="12"/>
        <v>#DIV/0!</v>
      </c>
      <c r="DE14" s="293" t="e">
        <f t="shared" si="12"/>
        <v>#DIV/0!</v>
      </c>
      <c r="DF14" s="293" t="e">
        <f t="shared" si="12"/>
        <v>#DIV/0!</v>
      </c>
      <c r="DG14" s="293" t="e">
        <f t="shared" si="12"/>
        <v>#DIV/0!</v>
      </c>
      <c r="DH14" s="293" t="e">
        <f t="shared" si="12"/>
        <v>#DIV/0!</v>
      </c>
      <c r="DI14" s="293" t="e">
        <f t="shared" si="12"/>
        <v>#DIV/0!</v>
      </c>
      <c r="DJ14" s="293" t="e">
        <f t="shared" si="12"/>
        <v>#DIV/0!</v>
      </c>
      <c r="DK14" s="293" t="e">
        <f t="shared" si="12"/>
        <v>#DIV/0!</v>
      </c>
      <c r="DL14" s="293" t="e">
        <f t="shared" si="12"/>
        <v>#DIV/0!</v>
      </c>
      <c r="DM14" s="293" t="e">
        <f t="shared" si="12"/>
        <v>#DIV/0!</v>
      </c>
      <c r="DN14" s="293" t="e">
        <f t="shared" si="12"/>
        <v>#DIV/0!</v>
      </c>
      <c r="DO14" s="293" t="e">
        <f t="shared" si="12"/>
        <v>#DIV/0!</v>
      </c>
      <c r="DP14" s="293" t="e">
        <f t="shared" si="12"/>
        <v>#DIV/0!</v>
      </c>
      <c r="DQ14" s="293" t="e">
        <f t="shared" si="12"/>
        <v>#DIV/0!</v>
      </c>
      <c r="DR14" s="293" t="e">
        <f t="shared" si="12"/>
        <v>#DIV/0!</v>
      </c>
      <c r="DS14" s="293" t="e">
        <f t="shared" si="12"/>
        <v>#DIV/0!</v>
      </c>
      <c r="DT14" s="293" t="e">
        <f t="shared" si="12"/>
        <v>#DIV/0!</v>
      </c>
      <c r="DU14" s="293" t="e">
        <f t="shared" si="12"/>
        <v>#DIV/0!</v>
      </c>
      <c r="DV14" s="293">
        <f t="shared" si="12"/>
        <v>101.922273</v>
      </c>
      <c r="DW14" s="293" t="e">
        <f t="shared" si="12"/>
        <v>#DIV/0!</v>
      </c>
      <c r="DX14" s="293" t="e">
        <f t="shared" si="12"/>
        <v>#DIV/0!</v>
      </c>
      <c r="DY14" s="293" t="e">
        <f t="shared" si="12"/>
        <v>#DIV/0!</v>
      </c>
      <c r="DZ14" s="293" t="e">
        <f t="shared" si="12"/>
        <v>#DIV/0!</v>
      </c>
      <c r="EA14" s="293" t="e">
        <f t="shared" si="12"/>
        <v>#DIV/0!</v>
      </c>
      <c r="EB14" s="293" t="e">
        <f t="shared" si="12"/>
        <v>#DIV/0!</v>
      </c>
      <c r="EC14" s="293" t="e">
        <f t="shared" si="12"/>
        <v>#DIV/0!</v>
      </c>
      <c r="ED14" s="293" t="e">
        <f t="shared" si="12"/>
        <v>#DIV/0!</v>
      </c>
      <c r="EE14" s="293" t="e">
        <f t="shared" si="12"/>
        <v>#DIV/0!</v>
      </c>
      <c r="EF14" s="293" t="e">
        <f t="shared" si="12"/>
        <v>#DIV/0!</v>
      </c>
      <c r="EG14" s="293" t="e">
        <f t="shared" si="12"/>
        <v>#DIV/0!</v>
      </c>
      <c r="EH14" s="293" t="e">
        <f t="shared" si="12"/>
        <v>#DIV/0!</v>
      </c>
      <c r="EI14" s="293" t="e">
        <f t="shared" si="12"/>
        <v>#DIV/0!</v>
      </c>
      <c r="EJ14" s="293" t="e">
        <f t="shared" si="12"/>
        <v>#DIV/0!</v>
      </c>
      <c r="EK14" s="293" t="e">
        <f t="shared" si="12"/>
        <v>#DIV/0!</v>
      </c>
      <c r="EL14" s="293" t="e">
        <f t="shared" si="12"/>
        <v>#DIV/0!</v>
      </c>
      <c r="EM14" s="293" t="e">
        <f t="shared" si="12"/>
        <v>#DIV/0!</v>
      </c>
      <c r="EN14" s="293" t="e">
        <f t="shared" si="12"/>
        <v>#DIV/0!</v>
      </c>
      <c r="EO14" s="293" t="e">
        <f t="shared" si="12"/>
        <v>#DIV/0!</v>
      </c>
      <c r="EP14" s="293" t="e">
        <f t="shared" si="12"/>
        <v>#DIV/0!</v>
      </c>
      <c r="EQ14" s="293" t="e">
        <f t="shared" si="12"/>
        <v>#DIV/0!</v>
      </c>
      <c r="ER14" s="293" t="e">
        <f t="shared" si="12"/>
        <v>#DIV/0!</v>
      </c>
      <c r="ES14" s="293" t="e">
        <f t="shared" si="12"/>
        <v>#DIV/0!</v>
      </c>
      <c r="ET14" s="293" t="e">
        <f t="shared" si="12"/>
        <v>#DIV/0!</v>
      </c>
      <c r="EU14" s="293" t="e">
        <f t="shared" si="12"/>
        <v>#DIV/0!</v>
      </c>
      <c r="EV14" s="293" t="e">
        <f t="shared" si="12"/>
        <v>#DIV/0!</v>
      </c>
      <c r="EW14" s="293" t="e">
        <f t="shared" si="12"/>
        <v>#DIV/0!</v>
      </c>
      <c r="EX14" s="293" t="e">
        <f t="shared" si="12"/>
        <v>#DIV/0!</v>
      </c>
      <c r="EY14" s="293" t="e">
        <f t="shared" si="12"/>
        <v>#DIV/0!</v>
      </c>
      <c r="EZ14" s="293" t="e">
        <f t="shared" si="12"/>
        <v>#DIV/0!</v>
      </c>
      <c r="FA14" s="293" t="e">
        <f t="shared" si="12"/>
        <v>#DIV/0!</v>
      </c>
      <c r="FB14" s="293">
        <f t="shared" si="12"/>
        <v>108.21991107692307</v>
      </c>
      <c r="FC14" s="293" t="e">
        <f t="shared" si="12"/>
        <v>#DIV/0!</v>
      </c>
      <c r="FD14" s="293" t="e">
        <f t="shared" si="12"/>
        <v>#DIV/0!</v>
      </c>
      <c r="FE14" s="293" t="e">
        <f t="shared" si="12"/>
        <v>#DIV/0!</v>
      </c>
      <c r="FF14" s="293" t="e">
        <f t="shared" si="12"/>
        <v>#DIV/0!</v>
      </c>
      <c r="FG14" s="293" t="e">
        <f t="shared" ref="FG14:HR14" si="13">FG9/FG5</f>
        <v>#DIV/0!</v>
      </c>
      <c r="FH14" s="293" t="e">
        <f t="shared" si="13"/>
        <v>#DIV/0!</v>
      </c>
      <c r="FI14" s="293" t="e">
        <f t="shared" si="13"/>
        <v>#DIV/0!</v>
      </c>
      <c r="FJ14" s="293" t="e">
        <f t="shared" si="13"/>
        <v>#DIV/0!</v>
      </c>
      <c r="FK14" s="293" t="e">
        <f t="shared" si="13"/>
        <v>#DIV/0!</v>
      </c>
      <c r="FL14" s="293" t="e">
        <f t="shared" si="13"/>
        <v>#DIV/0!</v>
      </c>
      <c r="FM14" s="293" t="e">
        <f t="shared" si="13"/>
        <v>#DIV/0!</v>
      </c>
      <c r="FN14" s="293" t="e">
        <f t="shared" si="13"/>
        <v>#DIV/0!</v>
      </c>
      <c r="FO14" s="293" t="e">
        <f t="shared" si="13"/>
        <v>#DIV/0!</v>
      </c>
      <c r="FP14" s="293" t="e">
        <f t="shared" si="13"/>
        <v>#DIV/0!</v>
      </c>
      <c r="FQ14" s="293" t="e">
        <f t="shared" si="13"/>
        <v>#DIV/0!</v>
      </c>
      <c r="FR14" s="293" t="e">
        <f t="shared" si="13"/>
        <v>#DIV/0!</v>
      </c>
      <c r="FS14" s="293" t="e">
        <f t="shared" si="13"/>
        <v>#DIV/0!</v>
      </c>
      <c r="FT14" s="293" t="e">
        <f t="shared" si="13"/>
        <v>#DIV/0!</v>
      </c>
      <c r="FU14" s="293" t="e">
        <f t="shared" si="13"/>
        <v>#DIV/0!</v>
      </c>
      <c r="FV14" s="293" t="e">
        <f t="shared" si="13"/>
        <v>#DIV/0!</v>
      </c>
      <c r="FW14" s="293" t="e">
        <f t="shared" si="13"/>
        <v>#DIV/0!</v>
      </c>
      <c r="FX14" s="293" t="e">
        <f t="shared" si="13"/>
        <v>#DIV/0!</v>
      </c>
      <c r="FY14" s="293" t="e">
        <f t="shared" si="13"/>
        <v>#DIV/0!</v>
      </c>
      <c r="FZ14" s="293" t="e">
        <f t="shared" si="13"/>
        <v>#DIV/0!</v>
      </c>
      <c r="GA14" s="293" t="e">
        <f t="shared" si="13"/>
        <v>#DIV/0!</v>
      </c>
      <c r="GB14" s="293" t="e">
        <f t="shared" si="13"/>
        <v>#DIV/0!</v>
      </c>
      <c r="GC14" s="293" t="e">
        <f t="shared" si="13"/>
        <v>#DIV/0!</v>
      </c>
      <c r="GD14" s="293" t="e">
        <f t="shared" si="13"/>
        <v>#DIV/0!</v>
      </c>
      <c r="GE14" s="293" t="e">
        <f t="shared" si="13"/>
        <v>#DIV/0!</v>
      </c>
      <c r="GF14" s="293" t="e">
        <f t="shared" si="13"/>
        <v>#DIV/0!</v>
      </c>
      <c r="GG14" s="293">
        <f t="shared" si="13"/>
        <v>127.29568120833333</v>
      </c>
      <c r="GH14" s="293" t="e">
        <f t="shared" si="13"/>
        <v>#DIV/0!</v>
      </c>
      <c r="GI14" s="293" t="e">
        <f t="shared" si="13"/>
        <v>#DIV/0!</v>
      </c>
      <c r="GJ14" s="293" t="e">
        <f t="shared" si="13"/>
        <v>#DIV/0!</v>
      </c>
      <c r="GK14" s="293" t="e">
        <f t="shared" si="13"/>
        <v>#DIV/0!</v>
      </c>
      <c r="GL14" s="293" t="e">
        <f t="shared" si="13"/>
        <v>#DIV/0!</v>
      </c>
      <c r="GM14" s="293" t="e">
        <f t="shared" si="13"/>
        <v>#DIV/0!</v>
      </c>
      <c r="GN14" s="293" t="e">
        <f t="shared" si="13"/>
        <v>#DIV/0!</v>
      </c>
      <c r="GO14" s="293" t="e">
        <f t="shared" si="13"/>
        <v>#DIV/0!</v>
      </c>
      <c r="GP14" s="293" t="e">
        <f t="shared" si="13"/>
        <v>#DIV/0!</v>
      </c>
      <c r="GQ14" s="293" t="e">
        <f t="shared" si="13"/>
        <v>#DIV/0!</v>
      </c>
      <c r="GR14" s="293" t="e">
        <f t="shared" si="13"/>
        <v>#DIV/0!</v>
      </c>
      <c r="GS14" s="293" t="e">
        <f t="shared" si="13"/>
        <v>#DIV/0!</v>
      </c>
      <c r="GT14" s="293" t="e">
        <f t="shared" si="13"/>
        <v>#DIV/0!</v>
      </c>
      <c r="GU14" s="293" t="e">
        <f t="shared" si="13"/>
        <v>#DIV/0!</v>
      </c>
      <c r="GV14" s="293" t="e">
        <f t="shared" si="13"/>
        <v>#DIV/0!</v>
      </c>
      <c r="GW14" s="293" t="e">
        <f t="shared" si="13"/>
        <v>#DIV/0!</v>
      </c>
      <c r="GX14" s="293" t="e">
        <f t="shared" si="13"/>
        <v>#DIV/0!</v>
      </c>
      <c r="GY14" s="293" t="e">
        <f t="shared" si="13"/>
        <v>#DIV/0!</v>
      </c>
      <c r="GZ14" s="293" t="e">
        <f t="shared" si="13"/>
        <v>#DIV/0!</v>
      </c>
      <c r="HA14" s="293" t="e">
        <f t="shared" si="13"/>
        <v>#DIV/0!</v>
      </c>
      <c r="HB14" s="293" t="e">
        <f t="shared" si="13"/>
        <v>#DIV/0!</v>
      </c>
      <c r="HC14" s="293" t="e">
        <f t="shared" si="13"/>
        <v>#DIV/0!</v>
      </c>
      <c r="HD14" s="293" t="e">
        <f t="shared" si="13"/>
        <v>#DIV/0!</v>
      </c>
      <c r="HE14" s="293" t="e">
        <f t="shared" si="13"/>
        <v>#DIV/0!</v>
      </c>
      <c r="HF14" s="293" t="e">
        <f t="shared" si="13"/>
        <v>#DIV/0!</v>
      </c>
      <c r="HG14" s="293" t="e">
        <f t="shared" si="13"/>
        <v>#DIV/0!</v>
      </c>
      <c r="HH14" s="293" t="e">
        <f t="shared" si="13"/>
        <v>#DIV/0!</v>
      </c>
      <c r="HI14" s="293" t="e">
        <f t="shared" si="13"/>
        <v>#DIV/0!</v>
      </c>
      <c r="HJ14" s="293" t="e">
        <f t="shared" si="13"/>
        <v>#DIV/0!</v>
      </c>
      <c r="HK14" s="293" t="e">
        <f t="shared" si="13"/>
        <v>#DIV/0!</v>
      </c>
      <c r="HL14" s="293" t="e">
        <f t="shared" si="13"/>
        <v>#DIV/0!</v>
      </c>
      <c r="HM14" s="293">
        <f t="shared" si="13"/>
        <v>132.97894792592589</v>
      </c>
      <c r="HN14" s="293" t="e">
        <f t="shared" si="13"/>
        <v>#DIV/0!</v>
      </c>
      <c r="HO14" s="293" t="e">
        <f t="shared" si="13"/>
        <v>#DIV/0!</v>
      </c>
      <c r="HP14" s="293" t="e">
        <f t="shared" si="13"/>
        <v>#DIV/0!</v>
      </c>
      <c r="HQ14" s="293" t="e">
        <f t="shared" si="13"/>
        <v>#DIV/0!</v>
      </c>
      <c r="HR14" s="293" t="e">
        <f t="shared" si="13"/>
        <v>#DIV/0!</v>
      </c>
      <c r="HS14" s="293" t="e">
        <f t="shared" ref="HS14:IU14" si="14">HS9/HS5</f>
        <v>#DIV/0!</v>
      </c>
      <c r="HT14" s="293" t="e">
        <f t="shared" si="14"/>
        <v>#DIV/0!</v>
      </c>
      <c r="HU14" s="293" t="e">
        <f t="shared" si="14"/>
        <v>#DIV/0!</v>
      </c>
      <c r="HV14" s="293" t="e">
        <f t="shared" si="14"/>
        <v>#DIV/0!</v>
      </c>
      <c r="HW14" s="293" t="e">
        <f t="shared" si="14"/>
        <v>#DIV/0!</v>
      </c>
      <c r="HX14" s="293" t="e">
        <f t="shared" si="14"/>
        <v>#DIV/0!</v>
      </c>
      <c r="HY14" s="293" t="e">
        <f t="shared" si="14"/>
        <v>#DIV/0!</v>
      </c>
      <c r="HZ14" s="293" t="e">
        <f t="shared" si="14"/>
        <v>#DIV/0!</v>
      </c>
      <c r="IA14" s="293" t="e">
        <f t="shared" si="14"/>
        <v>#DIV/0!</v>
      </c>
      <c r="IB14" s="293" t="e">
        <f t="shared" si="14"/>
        <v>#DIV/0!</v>
      </c>
      <c r="IC14" s="293" t="e">
        <f t="shared" si="14"/>
        <v>#DIV/0!</v>
      </c>
      <c r="ID14" s="293" t="e">
        <f t="shared" si="14"/>
        <v>#DIV/0!</v>
      </c>
      <c r="IE14" s="293" t="e">
        <f t="shared" si="14"/>
        <v>#DIV/0!</v>
      </c>
      <c r="IF14" s="293" t="e">
        <f t="shared" si="14"/>
        <v>#DIV/0!</v>
      </c>
      <c r="IG14" s="293" t="e">
        <f t="shared" si="14"/>
        <v>#DIV/0!</v>
      </c>
      <c r="IH14" s="293" t="e">
        <f t="shared" si="14"/>
        <v>#DIV/0!</v>
      </c>
      <c r="II14" s="293" t="e">
        <f t="shared" si="14"/>
        <v>#DIV/0!</v>
      </c>
      <c r="IJ14" s="293" t="e">
        <f t="shared" si="14"/>
        <v>#DIV/0!</v>
      </c>
      <c r="IK14" s="293" t="e">
        <f t="shared" si="14"/>
        <v>#DIV/0!</v>
      </c>
      <c r="IL14" s="293" t="e">
        <f t="shared" si="14"/>
        <v>#DIV/0!</v>
      </c>
      <c r="IM14" s="293" t="e">
        <f t="shared" si="14"/>
        <v>#DIV/0!</v>
      </c>
      <c r="IN14" s="293" t="e">
        <f t="shared" si="14"/>
        <v>#DIV/0!</v>
      </c>
      <c r="IO14" s="293" t="e">
        <f t="shared" si="14"/>
        <v>#DIV/0!</v>
      </c>
      <c r="IP14" s="293" t="e">
        <f t="shared" si="14"/>
        <v>#DIV/0!</v>
      </c>
      <c r="IQ14" s="293" t="e">
        <f t="shared" si="14"/>
        <v>#DIV/0!</v>
      </c>
      <c r="IR14" s="293" t="e">
        <f t="shared" si="14"/>
        <v>#DIV/0!</v>
      </c>
      <c r="IS14" s="293">
        <f t="shared" si="14"/>
        <v>131.1757678846154</v>
      </c>
      <c r="IT14" s="293">
        <f t="shared" si="14"/>
        <v>154.53846153846155</v>
      </c>
      <c r="IU14" s="293">
        <f t="shared" si="14"/>
        <v>281.63485000000003</v>
      </c>
      <c r="IV14" s="293">
        <f t="shared" ref="IV14:IX14" si="15">IV9/IV5</f>
        <v>281.06135</v>
      </c>
      <c r="IW14" s="293">
        <f t="shared" si="15"/>
        <v>286.51538461538462</v>
      </c>
      <c r="IX14" s="293">
        <f t="shared" si="15"/>
        <v>157.45539979513887</v>
      </c>
    </row>
    <row r="15" spans="1:260" s="4" customFormat="1">
      <c r="B15" s="84" t="s">
        <v>51</v>
      </c>
      <c r="C15" s="85">
        <f t="shared" ref="C15:AG15" si="16">IF(C$2="ON",C13,0)</f>
        <v>0</v>
      </c>
      <c r="D15" s="85">
        <f t="shared" si="16"/>
        <v>82.629739999999998</v>
      </c>
      <c r="E15" s="85">
        <f t="shared" si="16"/>
        <v>75.970850000000027</v>
      </c>
      <c r="F15" s="85">
        <f t="shared" si="16"/>
        <v>0</v>
      </c>
      <c r="G15" s="85">
        <f t="shared" si="16"/>
        <v>69.472499999999982</v>
      </c>
      <c r="H15" s="85">
        <f t="shared" si="16"/>
        <v>73.364340000000013</v>
      </c>
      <c r="I15" s="85">
        <f t="shared" si="16"/>
        <v>0</v>
      </c>
      <c r="J15" s="85">
        <f t="shared" si="16"/>
        <v>81.215400000000002</v>
      </c>
      <c r="K15" s="85">
        <f t="shared" si="16"/>
        <v>77.116719999999987</v>
      </c>
      <c r="L15" s="85">
        <f t="shared" si="16"/>
        <v>49.242489999999989</v>
      </c>
      <c r="M15" s="85">
        <f t="shared" si="16"/>
        <v>0</v>
      </c>
      <c r="N15" s="85">
        <f t="shared" si="16"/>
        <v>61.481659999999998</v>
      </c>
      <c r="O15" s="85">
        <f t="shared" si="16"/>
        <v>72.881249999999994</v>
      </c>
      <c r="P15" s="85">
        <f t="shared" si="16"/>
        <v>74.694729999999993</v>
      </c>
      <c r="Q15" s="85">
        <f t="shared" si="16"/>
        <v>65.393969999999996</v>
      </c>
      <c r="R15" s="85">
        <f t="shared" si="16"/>
        <v>72.733720000000005</v>
      </c>
      <c r="S15" s="85">
        <f t="shared" si="16"/>
        <v>75.218519999999998</v>
      </c>
      <c r="T15" s="85">
        <f t="shared" si="16"/>
        <v>0</v>
      </c>
      <c r="U15" s="85">
        <f t="shared" si="16"/>
        <v>79.871169999999992</v>
      </c>
      <c r="V15" s="85">
        <f t="shared" si="16"/>
        <v>72.816810000000004</v>
      </c>
      <c r="W15" s="85">
        <f t="shared" si="16"/>
        <v>91.098289999999992</v>
      </c>
      <c r="X15" s="85">
        <f t="shared" si="16"/>
        <v>86.64148999999999</v>
      </c>
      <c r="Y15" s="85">
        <f t="shared" si="16"/>
        <v>80.639089999999982</v>
      </c>
      <c r="Z15" s="85">
        <f t="shared" si="16"/>
        <v>65.348799999999997</v>
      </c>
      <c r="AA15" s="85">
        <f t="shared" si="16"/>
        <v>0</v>
      </c>
      <c r="AB15" s="85">
        <f t="shared" si="16"/>
        <v>71.492620000000002</v>
      </c>
      <c r="AC15" s="85">
        <f t="shared" si="16"/>
        <v>82.132989999999978</v>
      </c>
      <c r="AD15" s="85">
        <f t="shared" si="16"/>
        <v>77.942250000000001</v>
      </c>
      <c r="AE15" s="85">
        <f t="shared" si="16"/>
        <v>80.45729</v>
      </c>
      <c r="AF15" s="85">
        <f t="shared" si="16"/>
        <v>79.547480000000007</v>
      </c>
      <c r="AG15" s="85">
        <f t="shared" si="16"/>
        <v>63.394029999999987</v>
      </c>
      <c r="AH15" s="326">
        <f>AH13/AH5</f>
        <v>74.511927999999997</v>
      </c>
      <c r="AI15" s="326" t="e">
        <f t="shared" ref="AI15:CT15" si="17">AI13/AI5</f>
        <v>#DIV/0!</v>
      </c>
      <c r="AJ15" s="326" t="e">
        <f t="shared" si="17"/>
        <v>#DIV/0!</v>
      </c>
      <c r="AK15" s="326" t="e">
        <f t="shared" si="17"/>
        <v>#DIV/0!</v>
      </c>
      <c r="AL15" s="326" t="e">
        <f t="shared" si="17"/>
        <v>#DIV/0!</v>
      </c>
      <c r="AM15" s="326" t="e">
        <f t="shared" si="17"/>
        <v>#DIV/0!</v>
      </c>
      <c r="AN15" s="326" t="e">
        <f t="shared" si="17"/>
        <v>#DIV/0!</v>
      </c>
      <c r="AO15" s="326" t="e">
        <f t="shared" si="17"/>
        <v>#DIV/0!</v>
      </c>
      <c r="AP15" s="326" t="e">
        <f t="shared" si="17"/>
        <v>#DIV/0!</v>
      </c>
      <c r="AQ15" s="326" t="e">
        <f t="shared" si="17"/>
        <v>#DIV/0!</v>
      </c>
      <c r="AR15" s="326" t="e">
        <f t="shared" si="17"/>
        <v>#DIV/0!</v>
      </c>
      <c r="AS15" s="326" t="e">
        <f t="shared" si="17"/>
        <v>#DIV/0!</v>
      </c>
      <c r="AT15" s="326" t="e">
        <f t="shared" si="17"/>
        <v>#DIV/0!</v>
      </c>
      <c r="AU15" s="326" t="e">
        <f t="shared" si="17"/>
        <v>#DIV/0!</v>
      </c>
      <c r="AV15" s="326" t="e">
        <f t="shared" si="17"/>
        <v>#DIV/0!</v>
      </c>
      <c r="AW15" s="326" t="e">
        <f t="shared" si="17"/>
        <v>#DIV/0!</v>
      </c>
      <c r="AX15" s="326" t="e">
        <f t="shared" si="17"/>
        <v>#DIV/0!</v>
      </c>
      <c r="AY15" s="326" t="e">
        <f t="shared" si="17"/>
        <v>#DIV/0!</v>
      </c>
      <c r="AZ15" s="326" t="e">
        <f t="shared" si="17"/>
        <v>#DIV/0!</v>
      </c>
      <c r="BA15" s="326" t="e">
        <f t="shared" si="17"/>
        <v>#DIV/0!</v>
      </c>
      <c r="BB15" s="326" t="e">
        <f t="shared" si="17"/>
        <v>#DIV/0!</v>
      </c>
      <c r="BC15" s="326" t="e">
        <f t="shared" si="17"/>
        <v>#DIV/0!</v>
      </c>
      <c r="BD15" s="326" t="e">
        <f t="shared" si="17"/>
        <v>#DIV/0!</v>
      </c>
      <c r="BE15" s="326" t="e">
        <f t="shared" si="17"/>
        <v>#DIV/0!</v>
      </c>
      <c r="BF15" s="326" t="e">
        <f t="shared" si="17"/>
        <v>#DIV/0!</v>
      </c>
      <c r="BG15" s="326" t="e">
        <f t="shared" si="17"/>
        <v>#DIV/0!</v>
      </c>
      <c r="BH15" s="326" t="e">
        <f t="shared" si="17"/>
        <v>#DIV/0!</v>
      </c>
      <c r="BI15" s="326" t="e">
        <f t="shared" si="17"/>
        <v>#DIV/0!</v>
      </c>
      <c r="BJ15" s="326" t="e">
        <f t="shared" si="17"/>
        <v>#DIV/0!</v>
      </c>
      <c r="BK15" s="326">
        <f t="shared" si="17"/>
        <v>46.854122173913055</v>
      </c>
      <c r="BL15" s="326" t="e">
        <f t="shared" si="17"/>
        <v>#DIV/0!</v>
      </c>
      <c r="BM15" s="326" t="e">
        <f t="shared" si="17"/>
        <v>#DIV/0!</v>
      </c>
      <c r="BN15" s="326" t="e">
        <f t="shared" si="17"/>
        <v>#DIV/0!</v>
      </c>
      <c r="BO15" s="326" t="e">
        <f t="shared" si="17"/>
        <v>#DIV/0!</v>
      </c>
      <c r="BP15" s="326" t="e">
        <f t="shared" si="17"/>
        <v>#DIV/0!</v>
      </c>
      <c r="BQ15" s="326" t="e">
        <f t="shared" si="17"/>
        <v>#DIV/0!</v>
      </c>
      <c r="BR15" s="326" t="e">
        <f t="shared" si="17"/>
        <v>#DIV/0!</v>
      </c>
      <c r="BS15" s="326" t="e">
        <f t="shared" si="17"/>
        <v>#DIV/0!</v>
      </c>
      <c r="BT15" s="326" t="e">
        <f t="shared" si="17"/>
        <v>#DIV/0!</v>
      </c>
      <c r="BU15" s="326" t="e">
        <f t="shared" si="17"/>
        <v>#DIV/0!</v>
      </c>
      <c r="BV15" s="326" t="e">
        <f t="shared" si="17"/>
        <v>#DIV/0!</v>
      </c>
      <c r="BW15" s="326" t="e">
        <f t="shared" si="17"/>
        <v>#DIV/0!</v>
      </c>
      <c r="BX15" s="326" t="e">
        <f t="shared" si="17"/>
        <v>#DIV/0!</v>
      </c>
      <c r="BY15" s="326" t="e">
        <f t="shared" si="17"/>
        <v>#DIV/0!</v>
      </c>
      <c r="BZ15" s="326" t="e">
        <f t="shared" si="17"/>
        <v>#DIV/0!</v>
      </c>
      <c r="CA15" s="326" t="e">
        <f t="shared" si="17"/>
        <v>#DIV/0!</v>
      </c>
      <c r="CB15" s="326" t="e">
        <f t="shared" si="17"/>
        <v>#DIV/0!</v>
      </c>
      <c r="CC15" s="326" t="e">
        <f t="shared" si="17"/>
        <v>#DIV/0!</v>
      </c>
      <c r="CD15" s="326" t="e">
        <f t="shared" si="17"/>
        <v>#DIV/0!</v>
      </c>
      <c r="CE15" s="326" t="e">
        <f t="shared" si="17"/>
        <v>#DIV/0!</v>
      </c>
      <c r="CF15" s="326" t="e">
        <f t="shared" si="17"/>
        <v>#DIV/0!</v>
      </c>
      <c r="CG15" s="326" t="e">
        <f t="shared" si="17"/>
        <v>#DIV/0!</v>
      </c>
      <c r="CH15" s="326" t="e">
        <f t="shared" si="17"/>
        <v>#DIV/0!</v>
      </c>
      <c r="CI15" s="326" t="e">
        <f t="shared" si="17"/>
        <v>#DIV/0!</v>
      </c>
      <c r="CJ15" s="326" t="e">
        <f t="shared" si="17"/>
        <v>#DIV/0!</v>
      </c>
      <c r="CK15" s="326" t="e">
        <f t="shared" si="17"/>
        <v>#DIV/0!</v>
      </c>
      <c r="CL15" s="326" t="e">
        <f t="shared" si="17"/>
        <v>#DIV/0!</v>
      </c>
      <c r="CM15" s="326" t="e">
        <f t="shared" si="17"/>
        <v>#DIV/0!</v>
      </c>
      <c r="CN15" s="326" t="e">
        <f t="shared" si="17"/>
        <v>#DIV/0!</v>
      </c>
      <c r="CO15" s="326" t="e">
        <f t="shared" si="17"/>
        <v>#DIV/0!</v>
      </c>
      <c r="CP15" s="326" t="e">
        <f t="shared" si="17"/>
        <v>#DIV/0!</v>
      </c>
      <c r="CQ15" s="326">
        <f t="shared" si="17"/>
        <v>47.165387999999993</v>
      </c>
      <c r="CR15" s="326" t="e">
        <f t="shared" si="17"/>
        <v>#DIV/0!</v>
      </c>
      <c r="CS15" s="326" t="e">
        <f t="shared" si="17"/>
        <v>#DIV/0!</v>
      </c>
      <c r="CT15" s="326" t="e">
        <f t="shared" si="17"/>
        <v>#DIV/0!</v>
      </c>
      <c r="CU15" s="326" t="e">
        <f t="shared" ref="CU15:FF15" si="18">CU13/CU5</f>
        <v>#DIV/0!</v>
      </c>
      <c r="CV15" s="326" t="e">
        <f t="shared" si="18"/>
        <v>#DIV/0!</v>
      </c>
      <c r="CW15" s="326" t="e">
        <f t="shared" si="18"/>
        <v>#DIV/0!</v>
      </c>
      <c r="CX15" s="326" t="e">
        <f t="shared" si="18"/>
        <v>#DIV/0!</v>
      </c>
      <c r="CY15" s="326" t="e">
        <f t="shared" si="18"/>
        <v>#DIV/0!</v>
      </c>
      <c r="CZ15" s="326" t="e">
        <f t="shared" si="18"/>
        <v>#DIV/0!</v>
      </c>
      <c r="DA15" s="326" t="e">
        <f t="shared" si="18"/>
        <v>#DIV/0!</v>
      </c>
      <c r="DB15" s="326" t="e">
        <f t="shared" si="18"/>
        <v>#DIV/0!</v>
      </c>
      <c r="DC15" s="326" t="e">
        <f t="shared" si="18"/>
        <v>#DIV/0!</v>
      </c>
      <c r="DD15" s="326" t="e">
        <f t="shared" si="18"/>
        <v>#DIV/0!</v>
      </c>
      <c r="DE15" s="326" t="e">
        <f t="shared" si="18"/>
        <v>#DIV/0!</v>
      </c>
      <c r="DF15" s="326" t="e">
        <f t="shared" si="18"/>
        <v>#DIV/0!</v>
      </c>
      <c r="DG15" s="326" t="e">
        <f t="shared" si="18"/>
        <v>#DIV/0!</v>
      </c>
      <c r="DH15" s="326" t="e">
        <f t="shared" si="18"/>
        <v>#DIV/0!</v>
      </c>
      <c r="DI15" s="326" t="e">
        <f t="shared" si="18"/>
        <v>#DIV/0!</v>
      </c>
      <c r="DJ15" s="326" t="e">
        <f t="shared" si="18"/>
        <v>#DIV/0!</v>
      </c>
      <c r="DK15" s="326" t="e">
        <f t="shared" si="18"/>
        <v>#DIV/0!</v>
      </c>
      <c r="DL15" s="326" t="e">
        <f t="shared" si="18"/>
        <v>#DIV/0!</v>
      </c>
      <c r="DM15" s="326" t="e">
        <f t="shared" si="18"/>
        <v>#DIV/0!</v>
      </c>
      <c r="DN15" s="326" t="e">
        <f t="shared" si="18"/>
        <v>#DIV/0!</v>
      </c>
      <c r="DO15" s="326" t="e">
        <f t="shared" si="18"/>
        <v>#DIV/0!</v>
      </c>
      <c r="DP15" s="326" t="e">
        <f t="shared" si="18"/>
        <v>#DIV/0!</v>
      </c>
      <c r="DQ15" s="326" t="e">
        <f t="shared" si="18"/>
        <v>#DIV/0!</v>
      </c>
      <c r="DR15" s="326" t="e">
        <f t="shared" si="18"/>
        <v>#DIV/0!</v>
      </c>
      <c r="DS15" s="326" t="e">
        <f t="shared" si="18"/>
        <v>#DIV/0!</v>
      </c>
      <c r="DT15" s="326" t="e">
        <f t="shared" si="18"/>
        <v>#DIV/0!</v>
      </c>
      <c r="DU15" s="326" t="e">
        <f t="shared" si="18"/>
        <v>#DIV/0!</v>
      </c>
      <c r="DV15" s="326">
        <f t="shared" si="18"/>
        <v>55.960870999999997</v>
      </c>
      <c r="DW15" s="326" t="e">
        <f t="shared" si="18"/>
        <v>#DIV/0!</v>
      </c>
      <c r="DX15" s="326" t="e">
        <f t="shared" si="18"/>
        <v>#DIV/0!</v>
      </c>
      <c r="DY15" s="326" t="e">
        <f t="shared" si="18"/>
        <v>#DIV/0!</v>
      </c>
      <c r="DZ15" s="326" t="e">
        <f t="shared" si="18"/>
        <v>#DIV/0!</v>
      </c>
      <c r="EA15" s="326" t="e">
        <f t="shared" si="18"/>
        <v>#DIV/0!</v>
      </c>
      <c r="EB15" s="326" t="e">
        <f t="shared" si="18"/>
        <v>#DIV/0!</v>
      </c>
      <c r="EC15" s="326" t="e">
        <f t="shared" si="18"/>
        <v>#DIV/0!</v>
      </c>
      <c r="ED15" s="326" t="e">
        <f t="shared" si="18"/>
        <v>#DIV/0!</v>
      </c>
      <c r="EE15" s="326" t="e">
        <f t="shared" si="18"/>
        <v>#DIV/0!</v>
      </c>
      <c r="EF15" s="326" t="e">
        <f t="shared" si="18"/>
        <v>#DIV/0!</v>
      </c>
      <c r="EG15" s="326" t="e">
        <f t="shared" si="18"/>
        <v>#DIV/0!</v>
      </c>
      <c r="EH15" s="326" t="e">
        <f t="shared" si="18"/>
        <v>#DIV/0!</v>
      </c>
      <c r="EI15" s="326" t="e">
        <f t="shared" si="18"/>
        <v>#DIV/0!</v>
      </c>
      <c r="EJ15" s="326" t="e">
        <f t="shared" si="18"/>
        <v>#DIV/0!</v>
      </c>
      <c r="EK15" s="326" t="e">
        <f t="shared" si="18"/>
        <v>#DIV/0!</v>
      </c>
      <c r="EL15" s="326" t="e">
        <f t="shared" si="18"/>
        <v>#DIV/0!</v>
      </c>
      <c r="EM15" s="326" t="e">
        <f t="shared" si="18"/>
        <v>#DIV/0!</v>
      </c>
      <c r="EN15" s="326" t="e">
        <f t="shared" si="18"/>
        <v>#DIV/0!</v>
      </c>
      <c r="EO15" s="326" t="e">
        <f t="shared" si="18"/>
        <v>#DIV/0!</v>
      </c>
      <c r="EP15" s="326" t="e">
        <f t="shared" si="18"/>
        <v>#DIV/0!</v>
      </c>
      <c r="EQ15" s="326" t="e">
        <f t="shared" si="18"/>
        <v>#DIV/0!</v>
      </c>
      <c r="ER15" s="326" t="e">
        <f t="shared" si="18"/>
        <v>#DIV/0!</v>
      </c>
      <c r="ES15" s="326" t="e">
        <f t="shared" si="18"/>
        <v>#DIV/0!</v>
      </c>
      <c r="ET15" s="326" t="e">
        <f t="shared" si="18"/>
        <v>#DIV/0!</v>
      </c>
      <c r="EU15" s="326" t="e">
        <f t="shared" si="18"/>
        <v>#DIV/0!</v>
      </c>
      <c r="EV15" s="326" t="e">
        <f t="shared" si="18"/>
        <v>#DIV/0!</v>
      </c>
      <c r="EW15" s="326" t="e">
        <f t="shared" si="18"/>
        <v>#DIV/0!</v>
      </c>
      <c r="EX15" s="326" t="e">
        <f t="shared" si="18"/>
        <v>#DIV/0!</v>
      </c>
      <c r="EY15" s="326" t="e">
        <f t="shared" si="18"/>
        <v>#DIV/0!</v>
      </c>
      <c r="EZ15" s="326" t="e">
        <f t="shared" si="18"/>
        <v>#DIV/0!</v>
      </c>
      <c r="FA15" s="326" t="e">
        <f t="shared" si="18"/>
        <v>#DIV/0!</v>
      </c>
      <c r="FB15" s="326">
        <f t="shared" si="18"/>
        <v>60.424055769230762</v>
      </c>
      <c r="FC15" s="326" t="e">
        <f t="shared" si="18"/>
        <v>#DIV/0!</v>
      </c>
      <c r="FD15" s="326" t="e">
        <f t="shared" si="18"/>
        <v>#DIV/0!</v>
      </c>
      <c r="FE15" s="326" t="e">
        <f t="shared" si="18"/>
        <v>#DIV/0!</v>
      </c>
      <c r="FF15" s="326" t="e">
        <f t="shared" si="18"/>
        <v>#DIV/0!</v>
      </c>
      <c r="FG15" s="326" t="e">
        <f t="shared" ref="FG15:HR15" si="19">FG13/FG5</f>
        <v>#DIV/0!</v>
      </c>
      <c r="FH15" s="326" t="e">
        <f t="shared" si="19"/>
        <v>#DIV/0!</v>
      </c>
      <c r="FI15" s="326" t="e">
        <f t="shared" si="19"/>
        <v>#DIV/0!</v>
      </c>
      <c r="FJ15" s="326" t="e">
        <f t="shared" si="19"/>
        <v>#DIV/0!</v>
      </c>
      <c r="FK15" s="326" t="e">
        <f t="shared" si="19"/>
        <v>#DIV/0!</v>
      </c>
      <c r="FL15" s="326" t="e">
        <f t="shared" si="19"/>
        <v>#DIV/0!</v>
      </c>
      <c r="FM15" s="326" t="e">
        <f t="shared" si="19"/>
        <v>#DIV/0!</v>
      </c>
      <c r="FN15" s="326" t="e">
        <f t="shared" si="19"/>
        <v>#DIV/0!</v>
      </c>
      <c r="FO15" s="326" t="e">
        <f t="shared" si="19"/>
        <v>#DIV/0!</v>
      </c>
      <c r="FP15" s="326" t="e">
        <f t="shared" si="19"/>
        <v>#DIV/0!</v>
      </c>
      <c r="FQ15" s="326" t="e">
        <f t="shared" si="19"/>
        <v>#DIV/0!</v>
      </c>
      <c r="FR15" s="326" t="e">
        <f t="shared" si="19"/>
        <v>#DIV/0!</v>
      </c>
      <c r="FS15" s="326" t="e">
        <f t="shared" si="19"/>
        <v>#DIV/0!</v>
      </c>
      <c r="FT15" s="326" t="e">
        <f t="shared" si="19"/>
        <v>#DIV/0!</v>
      </c>
      <c r="FU15" s="326" t="e">
        <f t="shared" si="19"/>
        <v>#DIV/0!</v>
      </c>
      <c r="FV15" s="326" t="e">
        <f t="shared" si="19"/>
        <v>#DIV/0!</v>
      </c>
      <c r="FW15" s="326" t="e">
        <f t="shared" si="19"/>
        <v>#DIV/0!</v>
      </c>
      <c r="FX15" s="326" t="e">
        <f t="shared" si="19"/>
        <v>#DIV/0!</v>
      </c>
      <c r="FY15" s="326" t="e">
        <f t="shared" si="19"/>
        <v>#DIV/0!</v>
      </c>
      <c r="FZ15" s="326" t="e">
        <f t="shared" si="19"/>
        <v>#DIV/0!</v>
      </c>
      <c r="GA15" s="326" t="e">
        <f t="shared" si="19"/>
        <v>#DIV/0!</v>
      </c>
      <c r="GB15" s="326" t="e">
        <f t="shared" si="19"/>
        <v>#DIV/0!</v>
      </c>
      <c r="GC15" s="326" t="e">
        <f t="shared" si="19"/>
        <v>#DIV/0!</v>
      </c>
      <c r="GD15" s="326" t="e">
        <f t="shared" si="19"/>
        <v>#DIV/0!</v>
      </c>
      <c r="GE15" s="326" t="e">
        <f t="shared" si="19"/>
        <v>#DIV/0!</v>
      </c>
      <c r="GF15" s="326" t="e">
        <f t="shared" si="19"/>
        <v>#DIV/0!</v>
      </c>
      <c r="GG15" s="326">
        <f t="shared" si="19"/>
        <v>85.310430416666676</v>
      </c>
      <c r="GH15" s="326" t="e">
        <f t="shared" si="19"/>
        <v>#DIV/0!</v>
      </c>
      <c r="GI15" s="326" t="e">
        <f t="shared" si="19"/>
        <v>#DIV/0!</v>
      </c>
      <c r="GJ15" s="326" t="e">
        <f t="shared" si="19"/>
        <v>#DIV/0!</v>
      </c>
      <c r="GK15" s="326" t="e">
        <f t="shared" si="19"/>
        <v>#DIV/0!</v>
      </c>
      <c r="GL15" s="326" t="e">
        <f t="shared" si="19"/>
        <v>#DIV/0!</v>
      </c>
      <c r="GM15" s="326" t="e">
        <f t="shared" si="19"/>
        <v>#DIV/0!</v>
      </c>
      <c r="GN15" s="326" t="e">
        <f t="shared" si="19"/>
        <v>#DIV/0!</v>
      </c>
      <c r="GO15" s="326" t="e">
        <f t="shared" si="19"/>
        <v>#DIV/0!</v>
      </c>
      <c r="GP15" s="326" t="e">
        <f t="shared" si="19"/>
        <v>#DIV/0!</v>
      </c>
      <c r="GQ15" s="326" t="e">
        <f t="shared" si="19"/>
        <v>#DIV/0!</v>
      </c>
      <c r="GR15" s="326" t="e">
        <f t="shared" si="19"/>
        <v>#DIV/0!</v>
      </c>
      <c r="GS15" s="326" t="e">
        <f t="shared" si="19"/>
        <v>#DIV/0!</v>
      </c>
      <c r="GT15" s="326" t="e">
        <f t="shared" si="19"/>
        <v>#DIV/0!</v>
      </c>
      <c r="GU15" s="326" t="e">
        <f t="shared" si="19"/>
        <v>#DIV/0!</v>
      </c>
      <c r="GV15" s="326" t="e">
        <f t="shared" si="19"/>
        <v>#DIV/0!</v>
      </c>
      <c r="GW15" s="326" t="e">
        <f t="shared" si="19"/>
        <v>#DIV/0!</v>
      </c>
      <c r="GX15" s="326" t="e">
        <f t="shared" si="19"/>
        <v>#DIV/0!</v>
      </c>
      <c r="GY15" s="326" t="e">
        <f t="shared" si="19"/>
        <v>#DIV/0!</v>
      </c>
      <c r="GZ15" s="326" t="e">
        <f t="shared" si="19"/>
        <v>#DIV/0!</v>
      </c>
      <c r="HA15" s="326" t="e">
        <f t="shared" si="19"/>
        <v>#DIV/0!</v>
      </c>
      <c r="HB15" s="326" t="e">
        <f t="shared" si="19"/>
        <v>#DIV/0!</v>
      </c>
      <c r="HC15" s="326" t="e">
        <f t="shared" si="19"/>
        <v>#DIV/0!</v>
      </c>
      <c r="HD15" s="326" t="e">
        <f t="shared" si="19"/>
        <v>#DIV/0!</v>
      </c>
      <c r="HE15" s="326" t="e">
        <f t="shared" si="19"/>
        <v>#DIV/0!</v>
      </c>
      <c r="HF15" s="326" t="e">
        <f t="shared" si="19"/>
        <v>#DIV/0!</v>
      </c>
      <c r="HG15" s="326" t="e">
        <f t="shared" si="19"/>
        <v>#DIV/0!</v>
      </c>
      <c r="HH15" s="326" t="e">
        <f t="shared" si="19"/>
        <v>#DIV/0!</v>
      </c>
      <c r="HI15" s="326" t="e">
        <f t="shared" si="19"/>
        <v>#DIV/0!</v>
      </c>
      <c r="HJ15" s="326" t="e">
        <f t="shared" si="19"/>
        <v>#DIV/0!</v>
      </c>
      <c r="HK15" s="326" t="e">
        <f t="shared" si="19"/>
        <v>#DIV/0!</v>
      </c>
      <c r="HL15" s="326" t="e">
        <f t="shared" si="19"/>
        <v>#DIV/0!</v>
      </c>
      <c r="HM15" s="326">
        <f t="shared" si="19"/>
        <v>104.08965459592592</v>
      </c>
      <c r="HN15" s="326" t="e">
        <f t="shared" si="19"/>
        <v>#DIV/0!</v>
      </c>
      <c r="HO15" s="326" t="e">
        <f t="shared" si="19"/>
        <v>#DIV/0!</v>
      </c>
      <c r="HP15" s="326" t="e">
        <f t="shared" si="19"/>
        <v>#DIV/0!</v>
      </c>
      <c r="HQ15" s="326" t="e">
        <f t="shared" si="19"/>
        <v>#DIV/0!</v>
      </c>
      <c r="HR15" s="326" t="e">
        <f t="shared" si="19"/>
        <v>#DIV/0!</v>
      </c>
      <c r="HS15" s="326" t="e">
        <f t="shared" ref="HS15:IU15" si="20">HS13/HS5</f>
        <v>#DIV/0!</v>
      </c>
      <c r="HT15" s="326" t="e">
        <f t="shared" si="20"/>
        <v>#DIV/0!</v>
      </c>
      <c r="HU15" s="326" t="e">
        <f t="shared" si="20"/>
        <v>#DIV/0!</v>
      </c>
      <c r="HV15" s="326" t="e">
        <f t="shared" si="20"/>
        <v>#DIV/0!</v>
      </c>
      <c r="HW15" s="326" t="e">
        <f t="shared" si="20"/>
        <v>#DIV/0!</v>
      </c>
      <c r="HX15" s="326" t="e">
        <f t="shared" si="20"/>
        <v>#DIV/0!</v>
      </c>
      <c r="HY15" s="326" t="e">
        <f t="shared" si="20"/>
        <v>#DIV/0!</v>
      </c>
      <c r="HZ15" s="326" t="e">
        <f t="shared" si="20"/>
        <v>#DIV/0!</v>
      </c>
      <c r="IA15" s="326" t="e">
        <f t="shared" si="20"/>
        <v>#DIV/0!</v>
      </c>
      <c r="IB15" s="326" t="e">
        <f t="shared" si="20"/>
        <v>#DIV/0!</v>
      </c>
      <c r="IC15" s="326" t="e">
        <f t="shared" si="20"/>
        <v>#DIV/0!</v>
      </c>
      <c r="ID15" s="326" t="e">
        <f t="shared" si="20"/>
        <v>#DIV/0!</v>
      </c>
      <c r="IE15" s="326" t="e">
        <f t="shared" si="20"/>
        <v>#DIV/0!</v>
      </c>
      <c r="IF15" s="326" t="e">
        <f t="shared" si="20"/>
        <v>#DIV/0!</v>
      </c>
      <c r="IG15" s="326" t="e">
        <f t="shared" si="20"/>
        <v>#DIV/0!</v>
      </c>
      <c r="IH15" s="326" t="e">
        <f t="shared" si="20"/>
        <v>#DIV/0!</v>
      </c>
      <c r="II15" s="326" t="e">
        <f t="shared" si="20"/>
        <v>#DIV/0!</v>
      </c>
      <c r="IJ15" s="326" t="e">
        <f t="shared" si="20"/>
        <v>#DIV/0!</v>
      </c>
      <c r="IK15" s="326" t="e">
        <f t="shared" si="20"/>
        <v>#DIV/0!</v>
      </c>
      <c r="IL15" s="326" t="e">
        <f t="shared" si="20"/>
        <v>#DIV/0!</v>
      </c>
      <c r="IM15" s="326" t="e">
        <f t="shared" si="20"/>
        <v>#DIV/0!</v>
      </c>
      <c r="IN15" s="326" t="e">
        <f t="shared" si="20"/>
        <v>#DIV/0!</v>
      </c>
      <c r="IO15" s="326" t="e">
        <f t="shared" si="20"/>
        <v>#DIV/0!</v>
      </c>
      <c r="IP15" s="326" t="e">
        <f t="shared" si="20"/>
        <v>#DIV/0!</v>
      </c>
      <c r="IQ15" s="326" t="e">
        <f t="shared" si="20"/>
        <v>#DIV/0!</v>
      </c>
      <c r="IR15" s="326" t="e">
        <f t="shared" si="20"/>
        <v>#DIV/0!</v>
      </c>
      <c r="IS15" s="326">
        <f t="shared" si="20"/>
        <v>76.383345629615377</v>
      </c>
      <c r="IT15" s="326">
        <f t="shared" si="20"/>
        <v>103.38405576923077</v>
      </c>
      <c r="IU15" s="326">
        <f t="shared" si="20"/>
        <v>152.3535435</v>
      </c>
      <c r="IV15" s="326">
        <f t="shared" ref="IV15:IX15" si="21">IV13/IV5</f>
        <v>134.5830565</v>
      </c>
      <c r="IW15" s="326">
        <f t="shared" si="21"/>
        <v>132.80653846153845</v>
      </c>
      <c r="IX15" s="326">
        <f t="shared" si="21"/>
        <v>88.657451459930556</v>
      </c>
    </row>
    <row r="16" spans="1:260" s="4" customFormat="1">
      <c r="B16" s="82" t="s">
        <v>47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11">
        <f>AH13/AH8</f>
        <v>5.3440077802035137</v>
      </c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>
        <f>BK13/BK8</f>
        <v>5.4591382559447226</v>
      </c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>
        <f>CQ13/CQ8</f>
        <v>5.5838701886649487</v>
      </c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>
        <f>DV13/DV8</f>
        <v>5.6599311230682101</v>
      </c>
      <c r="DW16" s="111">
        <f t="shared" ref="DW16:FA16" si="22">DW13/DW8</f>
        <v>5.6731371753246753</v>
      </c>
      <c r="DX16" s="111">
        <f t="shared" si="22"/>
        <v>5.6986999783690244</v>
      </c>
      <c r="DY16" s="111" t="e">
        <f t="shared" si="22"/>
        <v>#DIV/0!</v>
      </c>
      <c r="DZ16" s="111">
        <f t="shared" si="22"/>
        <v>5.5513025745602853</v>
      </c>
      <c r="EA16" s="111">
        <f t="shared" si="22"/>
        <v>5.4666880973066903</v>
      </c>
      <c r="EB16" s="111">
        <f t="shared" si="22"/>
        <v>5.7048108801172264</v>
      </c>
      <c r="EC16" s="111">
        <f t="shared" si="22"/>
        <v>5.755526990162851</v>
      </c>
      <c r="ED16" s="111">
        <f t="shared" si="22"/>
        <v>5.8867630639699833</v>
      </c>
      <c r="EE16" s="111">
        <f t="shared" si="22"/>
        <v>6.0065556593007576</v>
      </c>
      <c r="EF16" s="111" t="e">
        <f t="shared" si="22"/>
        <v>#DIV/0!</v>
      </c>
      <c r="EG16" s="111">
        <f t="shared" si="22"/>
        <v>5.990408986703347</v>
      </c>
      <c r="EH16" s="111">
        <f t="shared" si="22"/>
        <v>5.6670816250465892</v>
      </c>
      <c r="EI16" s="111">
        <f t="shared" si="22"/>
        <v>5.6574175824175823</v>
      </c>
      <c r="EJ16" s="111">
        <f t="shared" si="22"/>
        <v>5.452372423115917</v>
      </c>
      <c r="EK16" s="111">
        <f t="shared" si="22"/>
        <v>5.5141535526943262</v>
      </c>
      <c r="EL16" s="111">
        <f t="shared" si="22"/>
        <v>5.584023622809565</v>
      </c>
      <c r="EM16" s="111" t="e">
        <f t="shared" si="22"/>
        <v>#DIV/0!</v>
      </c>
      <c r="EN16" s="111">
        <f t="shared" si="22"/>
        <v>5.5540677966101688</v>
      </c>
      <c r="EO16" s="111">
        <f t="shared" si="22"/>
        <v>5.6232102412604625</v>
      </c>
      <c r="EP16" s="111">
        <f t="shared" si="22"/>
        <v>5.6206480808080812</v>
      </c>
      <c r="EQ16" s="111">
        <f t="shared" si="22"/>
        <v>5.6766634790924106</v>
      </c>
      <c r="ER16" s="111">
        <f t="shared" si="22"/>
        <v>5.6580909017648482</v>
      </c>
      <c r="ES16" s="111">
        <f t="shared" si="22"/>
        <v>5.6205450003784732</v>
      </c>
      <c r="ET16" s="111" t="e">
        <f t="shared" si="22"/>
        <v>#DIV/0!</v>
      </c>
      <c r="EU16" s="111">
        <f t="shared" si="22"/>
        <v>5.6959817850637524</v>
      </c>
      <c r="EV16" s="111">
        <f t="shared" si="22"/>
        <v>5.7114064490178995</v>
      </c>
      <c r="EW16" s="111">
        <f t="shared" si="22"/>
        <v>5.6238861041492614</v>
      </c>
      <c r="EX16" s="111">
        <f t="shared" si="22"/>
        <v>5.4634478887833513</v>
      </c>
      <c r="EY16" s="111">
        <f t="shared" si="22"/>
        <v>5.6162579707805325</v>
      </c>
      <c r="EZ16" s="111">
        <f t="shared" si="22"/>
        <v>5.8195786490316488</v>
      </c>
      <c r="FA16" s="111" t="e">
        <f t="shared" si="22"/>
        <v>#DIV/0!</v>
      </c>
      <c r="FB16" s="111">
        <f>FB13/FB8</f>
        <v>5.6726574037631758</v>
      </c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>
        <f>GG13/GG8</f>
        <v>4.5535020671955309</v>
      </c>
      <c r="GH16" s="111">
        <f t="shared" ref="GH16:HL16" si="23">GH13/GH8</f>
        <v>3.8214938116354498</v>
      </c>
      <c r="GI16" s="111">
        <f t="shared" si="23"/>
        <v>3.9544518523384133</v>
      </c>
      <c r="GJ16" s="111">
        <f t="shared" si="23"/>
        <v>3.9552171152869464</v>
      </c>
      <c r="GK16" s="111">
        <f t="shared" si="23"/>
        <v>4.0128110779294657</v>
      </c>
      <c r="GL16" s="111" t="e">
        <f t="shared" si="23"/>
        <v>#DIV/0!</v>
      </c>
      <c r="GM16" s="111">
        <f t="shared" si="23"/>
        <v>3.9788183756541962</v>
      </c>
      <c r="GN16" s="111">
        <f t="shared" si="23"/>
        <v>3.8389222542163717</v>
      </c>
      <c r="GO16" s="111">
        <f t="shared" si="23"/>
        <v>3.8939226819897321</v>
      </c>
      <c r="GP16" s="111">
        <f t="shared" si="23"/>
        <v>3.8736921067613275</v>
      </c>
      <c r="GQ16" s="111">
        <f t="shared" si="23"/>
        <v>4.0000532859680282</v>
      </c>
      <c r="GR16" s="111">
        <f t="shared" si="23"/>
        <v>3.9026458536219941</v>
      </c>
      <c r="GS16" s="111" t="e">
        <f t="shared" si="23"/>
        <v>#DIV/0!</v>
      </c>
      <c r="GT16" s="111">
        <f t="shared" si="23"/>
        <v>4.0728832328644788</v>
      </c>
      <c r="GU16" s="111">
        <f t="shared" si="23"/>
        <v>3.7910986252703123</v>
      </c>
      <c r="GV16" s="111">
        <f t="shared" si="23"/>
        <v>3.8854719746000739</v>
      </c>
      <c r="GW16" s="111">
        <f t="shared" si="23"/>
        <v>4.2879575569358179</v>
      </c>
      <c r="GX16" s="111">
        <f t="shared" si="23"/>
        <v>4.3863538304070548</v>
      </c>
      <c r="GY16" s="111">
        <f t="shared" si="23"/>
        <v>4.2945045459776718</v>
      </c>
      <c r="GZ16" s="111" t="e">
        <f t="shared" si="23"/>
        <v>#DIV/0!</v>
      </c>
      <c r="HA16" s="111">
        <f t="shared" si="23"/>
        <v>4.2950067437028396</v>
      </c>
      <c r="HB16" s="111">
        <f t="shared" si="23"/>
        <v>4.3266632050048131</v>
      </c>
      <c r="HC16" s="111">
        <f t="shared" si="23"/>
        <v>4.3436959714111705</v>
      </c>
      <c r="HD16" s="111">
        <f t="shared" si="23"/>
        <v>4.370595681579803</v>
      </c>
      <c r="HE16" s="111">
        <f t="shared" si="23"/>
        <v>4.6385126437736162</v>
      </c>
      <c r="HF16" s="111">
        <f t="shared" si="23"/>
        <v>4.4411519268089821</v>
      </c>
      <c r="HG16" s="111" t="e">
        <f t="shared" si="23"/>
        <v>#DIV/0!</v>
      </c>
      <c r="HH16" s="111">
        <f t="shared" si="23"/>
        <v>5.088858427052644</v>
      </c>
      <c r="HI16" s="111">
        <f t="shared" si="23"/>
        <v>4.9086627755484908</v>
      </c>
      <c r="HJ16" s="111">
        <f t="shared" si="23"/>
        <v>5.3002445799458009</v>
      </c>
      <c r="HK16" s="111">
        <f t="shared" si="23"/>
        <v>5.7575797113972174</v>
      </c>
      <c r="HL16" s="111">
        <f t="shared" si="23"/>
        <v>5.8570793329964639</v>
      </c>
      <c r="HM16" s="111">
        <f>HM13/HM8</f>
        <v>4.2250782861829057</v>
      </c>
      <c r="HN16" s="111">
        <f t="shared" ref="HN16:IR16" si="24">HN13/HN8</f>
        <v>6.5800220777627869</v>
      </c>
      <c r="HO16" s="111" t="e">
        <f t="shared" si="24"/>
        <v>#DIV/0!</v>
      </c>
      <c r="HP16" s="111">
        <f t="shared" si="24"/>
        <v>5.9274044058897397</v>
      </c>
      <c r="HQ16" s="111">
        <f t="shared" si="24"/>
        <v>5.1731808575380365</v>
      </c>
      <c r="HR16" s="111">
        <f t="shared" si="24"/>
        <v>5.7702919621749391</v>
      </c>
      <c r="HS16" s="111">
        <f t="shared" si="24"/>
        <v>5.2183252404075029</v>
      </c>
      <c r="HT16" s="111">
        <f t="shared" si="24"/>
        <v>5.148174344059405</v>
      </c>
      <c r="HU16" s="111">
        <f t="shared" si="24"/>
        <v>5.1994501596310743</v>
      </c>
      <c r="HV16" s="111" t="e">
        <f t="shared" si="24"/>
        <v>#DIV/0!</v>
      </c>
      <c r="HW16" s="111">
        <f t="shared" si="24"/>
        <v>5.0877158580555379</v>
      </c>
      <c r="HX16" s="111">
        <f t="shared" si="24"/>
        <v>5.139683386214811</v>
      </c>
      <c r="HY16" s="111">
        <f t="shared" si="24"/>
        <v>5.0987571309886466</v>
      </c>
      <c r="HZ16" s="111">
        <f t="shared" si="24"/>
        <v>5.0550495408409857</v>
      </c>
      <c r="IA16" s="111">
        <f t="shared" si="24"/>
        <v>5.0256506083933443</v>
      </c>
      <c r="IB16" s="111">
        <f t="shared" si="24"/>
        <v>5.1725698747074214</v>
      </c>
      <c r="IC16" s="111" t="e">
        <f t="shared" si="24"/>
        <v>#DIV/0!</v>
      </c>
      <c r="ID16" s="111">
        <f t="shared" si="24"/>
        <v>5.4213447047540759</v>
      </c>
      <c r="IE16" s="111">
        <f t="shared" si="24"/>
        <v>5.5379045941007572</v>
      </c>
      <c r="IF16" s="111">
        <f t="shared" si="24"/>
        <v>5.8040123902321659</v>
      </c>
      <c r="IG16" s="111">
        <f t="shared" si="24"/>
        <v>5.938063797773097</v>
      </c>
      <c r="IH16" s="111">
        <f t="shared" si="24"/>
        <v>6.1049129406054723</v>
      </c>
      <c r="II16" s="111">
        <f t="shared" si="24"/>
        <v>6.1006109075535511</v>
      </c>
      <c r="IJ16" s="111" t="e">
        <f t="shared" si="24"/>
        <v>#DIV/0!</v>
      </c>
      <c r="IK16" s="111">
        <f t="shared" si="24"/>
        <v>6.5962962098217757</v>
      </c>
      <c r="IL16" s="111">
        <f t="shared" si="24"/>
        <v>6.4286042550664391</v>
      </c>
      <c r="IM16" s="111">
        <f t="shared" si="24"/>
        <v>6.2134627828539895</v>
      </c>
      <c r="IN16" s="111">
        <f t="shared" si="24"/>
        <v>5.6188272107140618</v>
      </c>
      <c r="IO16" s="111">
        <f t="shared" si="24"/>
        <v>5.8530277349768873</v>
      </c>
      <c r="IP16" s="111">
        <f t="shared" si="24"/>
        <v>5.4002331590498311</v>
      </c>
      <c r="IQ16" s="111" t="e">
        <f t="shared" si="24"/>
        <v>#DIV/0!</v>
      </c>
      <c r="IR16" s="111">
        <f t="shared" si="24"/>
        <v>6.212471176670058</v>
      </c>
      <c r="IS16" s="111">
        <f t="shared" ref="IS16:IW16" si="25">IS13/IS8</f>
        <v>5.6239295280181683</v>
      </c>
      <c r="IT16" s="111">
        <f t="shared" si="25"/>
        <v>6.3962646611603287</v>
      </c>
      <c r="IU16" s="111">
        <f t="shared" si="25"/>
        <v>6.2071364519716923</v>
      </c>
      <c r="IV16" s="111">
        <f t="shared" si="25"/>
        <v>5.7530599145909296</v>
      </c>
      <c r="IW16" s="343">
        <f t="shared" si="25"/>
        <v>5.4240810556079166</v>
      </c>
      <c r="IX16" s="111">
        <f>IX13/IX8</f>
        <v>5.4148936123359421</v>
      </c>
    </row>
    <row r="17" spans="2:258" hidden="1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</row>
    <row r="18" spans="2:258" s="3" customFormat="1" hidden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</row>
    <row r="19" spans="2:258" hidden="1">
      <c r="B19" s="5" t="s">
        <v>69</v>
      </c>
      <c r="C19">
        <v>0</v>
      </c>
      <c r="D19">
        <v>488</v>
      </c>
      <c r="E19">
        <v>485</v>
      </c>
      <c r="F19">
        <v>0</v>
      </c>
      <c r="G19">
        <v>511</v>
      </c>
      <c r="H19">
        <v>493</v>
      </c>
      <c r="I19">
        <v>0</v>
      </c>
      <c r="J19">
        <v>486</v>
      </c>
      <c r="K19">
        <v>492</v>
      </c>
      <c r="L19">
        <v>397</v>
      </c>
      <c r="M19">
        <v>0</v>
      </c>
      <c r="N19">
        <v>459</v>
      </c>
      <c r="O19">
        <v>476</v>
      </c>
      <c r="P19">
        <v>490</v>
      </c>
      <c r="Q19">
        <v>499</v>
      </c>
      <c r="R19">
        <v>491</v>
      </c>
      <c r="S19">
        <v>480</v>
      </c>
      <c r="T19">
        <v>0</v>
      </c>
      <c r="U19">
        <v>480</v>
      </c>
      <c r="V19">
        <v>488</v>
      </c>
      <c r="W19">
        <v>495</v>
      </c>
      <c r="X19">
        <v>498</v>
      </c>
      <c r="Y19">
        <v>498</v>
      </c>
      <c r="Z19">
        <v>486</v>
      </c>
      <c r="AA19">
        <v>0</v>
      </c>
      <c r="AB19">
        <v>473</v>
      </c>
      <c r="AC19">
        <v>488</v>
      </c>
      <c r="AD19">
        <v>489</v>
      </c>
      <c r="AE19">
        <v>491</v>
      </c>
      <c r="AF19">
        <v>494</v>
      </c>
      <c r="AG19">
        <v>483</v>
      </c>
      <c r="AH19" s="1">
        <f>AVERAGE(AB19:AG19,U19:Z19,N19:S19,J19:L19,G19:H19,D19:E19)</f>
        <v>484.4</v>
      </c>
      <c r="AI19">
        <v>0</v>
      </c>
      <c r="AJ19">
        <v>462</v>
      </c>
      <c r="AK19">
        <v>0</v>
      </c>
      <c r="AL19">
        <v>480</v>
      </c>
      <c r="AM19">
        <v>493</v>
      </c>
      <c r="AN19">
        <v>477</v>
      </c>
      <c r="AO19">
        <v>463</v>
      </c>
      <c r="AP19">
        <v>0</v>
      </c>
      <c r="AQ19">
        <v>457</v>
      </c>
      <c r="AR19">
        <v>469</v>
      </c>
      <c r="AS19">
        <v>484</v>
      </c>
      <c r="AT19">
        <v>472</v>
      </c>
      <c r="AU19">
        <v>464</v>
      </c>
      <c r="AV19">
        <v>379</v>
      </c>
      <c r="AW19">
        <v>0</v>
      </c>
      <c r="AX19">
        <v>461</v>
      </c>
      <c r="AY19">
        <v>470</v>
      </c>
      <c r="AZ19">
        <v>443</v>
      </c>
      <c r="BA19">
        <v>136</v>
      </c>
      <c r="BB19">
        <v>135</v>
      </c>
      <c r="BC19">
        <v>70</v>
      </c>
      <c r="BD19">
        <v>0</v>
      </c>
      <c r="BE19">
        <v>457</v>
      </c>
      <c r="BF19">
        <v>469</v>
      </c>
      <c r="BG19">
        <v>476</v>
      </c>
      <c r="BH19">
        <v>475</v>
      </c>
      <c r="BI19">
        <v>474</v>
      </c>
      <c r="BJ19">
        <v>468</v>
      </c>
      <c r="BK19" s="1">
        <f>AVERAGE(BE19:BJ19,AX19:BC19,AQ19:AV19,AJ19:AN19)</f>
        <v>398.73913043478262</v>
      </c>
      <c r="BL19">
        <v>0</v>
      </c>
      <c r="BM19">
        <v>454</v>
      </c>
      <c r="BN19">
        <v>457</v>
      </c>
      <c r="BO19">
        <v>469</v>
      </c>
      <c r="BP19">
        <v>479</v>
      </c>
      <c r="BQ19">
        <v>463</v>
      </c>
      <c r="BR19">
        <v>328</v>
      </c>
      <c r="BS19">
        <v>0</v>
      </c>
      <c r="BT19">
        <v>0</v>
      </c>
      <c r="BU19">
        <v>440</v>
      </c>
      <c r="BV19">
        <v>451</v>
      </c>
      <c r="BW19">
        <v>451</v>
      </c>
      <c r="BX19">
        <v>442</v>
      </c>
      <c r="BY19">
        <v>215</v>
      </c>
      <c r="BZ19">
        <v>0</v>
      </c>
      <c r="CA19">
        <v>440</v>
      </c>
      <c r="CB19">
        <v>452</v>
      </c>
      <c r="CC19">
        <v>452</v>
      </c>
      <c r="CD19">
        <v>456</v>
      </c>
      <c r="CE19">
        <v>461</v>
      </c>
      <c r="CF19">
        <v>459</v>
      </c>
      <c r="CG19">
        <v>0</v>
      </c>
      <c r="CH19">
        <v>462</v>
      </c>
      <c r="CI19">
        <v>466</v>
      </c>
      <c r="CJ19">
        <v>461</v>
      </c>
      <c r="CK19">
        <v>453</v>
      </c>
      <c r="CL19">
        <v>455</v>
      </c>
      <c r="CM19">
        <v>462</v>
      </c>
      <c r="CN19">
        <v>0</v>
      </c>
      <c r="CO19">
        <v>448</v>
      </c>
      <c r="CP19">
        <v>456</v>
      </c>
      <c r="CQ19" s="1">
        <f>AVERAGE(CO19:CP19,CH19:CM19,CA19:CF19,BU19:BY19,BM19:BR19)</f>
        <v>441.28</v>
      </c>
      <c r="CR19">
        <v>444</v>
      </c>
      <c r="CS19">
        <v>448</v>
      </c>
      <c r="CT19">
        <v>453</v>
      </c>
      <c r="CU19">
        <v>462</v>
      </c>
      <c r="CV19">
        <v>0</v>
      </c>
      <c r="CW19">
        <v>447</v>
      </c>
      <c r="CX19">
        <v>446</v>
      </c>
      <c r="CY19">
        <v>449</v>
      </c>
      <c r="CZ19">
        <v>449</v>
      </c>
      <c r="DA19">
        <v>460</v>
      </c>
      <c r="DB19">
        <v>449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405</v>
      </c>
      <c r="DL19">
        <v>458</v>
      </c>
      <c r="DM19">
        <v>466</v>
      </c>
      <c r="DN19">
        <v>494</v>
      </c>
      <c r="DO19">
        <v>495</v>
      </c>
      <c r="DP19">
        <v>495</v>
      </c>
      <c r="DQ19">
        <v>0</v>
      </c>
      <c r="DR19">
        <v>482</v>
      </c>
      <c r="DS19">
        <v>498</v>
      </c>
      <c r="DT19">
        <v>493</v>
      </c>
      <c r="DU19">
        <v>490</v>
      </c>
      <c r="DV19" s="1">
        <f>AVERAGE(DR19:DU19,DK19:DP19,CW19:DB19,CR19:CU19)</f>
        <v>464.15</v>
      </c>
      <c r="DW19">
        <v>518</v>
      </c>
      <c r="DX19">
        <v>515</v>
      </c>
      <c r="DY19">
        <v>0</v>
      </c>
      <c r="DZ19">
        <v>560</v>
      </c>
      <c r="EA19">
        <v>575</v>
      </c>
      <c r="EB19">
        <v>547</v>
      </c>
      <c r="EC19">
        <v>589</v>
      </c>
      <c r="ED19">
        <v>593</v>
      </c>
      <c r="EE19">
        <v>590</v>
      </c>
      <c r="EF19">
        <v>0</v>
      </c>
      <c r="EG19">
        <v>600</v>
      </c>
      <c r="EH19">
        <v>593</v>
      </c>
      <c r="EI19">
        <v>229</v>
      </c>
      <c r="EJ19">
        <v>160</v>
      </c>
      <c r="EK19">
        <v>112</v>
      </c>
      <c r="EL19">
        <v>538</v>
      </c>
      <c r="EM19">
        <v>0</v>
      </c>
      <c r="EN19">
        <v>632</v>
      </c>
      <c r="EO19">
        <v>633</v>
      </c>
      <c r="EP19">
        <v>657</v>
      </c>
      <c r="EQ19">
        <v>663</v>
      </c>
      <c r="ER19">
        <v>661</v>
      </c>
      <c r="ES19">
        <v>659</v>
      </c>
      <c r="ET19">
        <v>0</v>
      </c>
      <c r="EU19">
        <v>662</v>
      </c>
      <c r="EV19">
        <v>663</v>
      </c>
      <c r="EW19">
        <v>666</v>
      </c>
      <c r="EX19">
        <v>665</v>
      </c>
      <c r="EY19">
        <v>671</v>
      </c>
      <c r="EZ19">
        <v>665</v>
      </c>
      <c r="FA19">
        <v>0</v>
      </c>
      <c r="FB19" s="1">
        <f>AVERAGE(EU19:EZ19,EN19:ES19,EL19,EG19:EH19,DZ19:EE19,DW19:DX19)</f>
        <v>613.695652173913</v>
      </c>
      <c r="FC19">
        <v>0</v>
      </c>
      <c r="FD19">
        <v>686</v>
      </c>
      <c r="FE19">
        <v>696</v>
      </c>
      <c r="FF19">
        <v>711</v>
      </c>
      <c r="FG19">
        <v>716</v>
      </c>
      <c r="FH19">
        <v>683</v>
      </c>
      <c r="FI19">
        <v>0</v>
      </c>
      <c r="FJ19">
        <v>634</v>
      </c>
      <c r="FK19">
        <v>702</v>
      </c>
      <c r="FL19">
        <v>716</v>
      </c>
      <c r="FM19">
        <v>711</v>
      </c>
      <c r="FN19">
        <v>705</v>
      </c>
      <c r="FO19">
        <v>695</v>
      </c>
      <c r="FP19">
        <v>0</v>
      </c>
      <c r="FQ19">
        <v>703</v>
      </c>
      <c r="FR19">
        <v>716</v>
      </c>
      <c r="FS19">
        <v>713</v>
      </c>
      <c r="FT19">
        <v>0</v>
      </c>
      <c r="FU19">
        <v>752</v>
      </c>
      <c r="FV19">
        <v>748</v>
      </c>
      <c r="FW19">
        <v>0</v>
      </c>
      <c r="FX19">
        <v>745</v>
      </c>
      <c r="FY19">
        <v>746</v>
      </c>
      <c r="FZ19">
        <v>745</v>
      </c>
      <c r="GA19">
        <v>738</v>
      </c>
      <c r="GB19">
        <v>742</v>
      </c>
      <c r="GC19">
        <v>729</v>
      </c>
      <c r="GD19">
        <v>2</v>
      </c>
      <c r="GE19">
        <v>732</v>
      </c>
      <c r="GF19">
        <v>743</v>
      </c>
      <c r="GG19" s="103">
        <f>AVERAGE(GE19:GF19,FX19:GC19,FU19:FV19,FQ19:FS19,FJ19:FO19,FD19:FH19)</f>
        <v>716.95833333333337</v>
      </c>
      <c r="GH19" s="103">
        <v>751</v>
      </c>
      <c r="GI19" s="103">
        <v>748</v>
      </c>
      <c r="GJ19" s="103">
        <v>750</v>
      </c>
      <c r="GK19" s="103">
        <v>745</v>
      </c>
      <c r="GL19" s="103">
        <v>0</v>
      </c>
      <c r="GM19" s="103">
        <v>766</v>
      </c>
      <c r="GN19" s="103">
        <v>732</v>
      </c>
      <c r="GO19" s="103">
        <v>735</v>
      </c>
      <c r="GP19" s="103">
        <v>774</v>
      </c>
      <c r="GQ19" s="103">
        <v>777</v>
      </c>
      <c r="GR19" s="103">
        <v>759</v>
      </c>
      <c r="GS19" s="103">
        <v>0</v>
      </c>
      <c r="GT19" s="103">
        <v>755</v>
      </c>
      <c r="GU19" s="103">
        <v>771</v>
      </c>
      <c r="GV19" s="103">
        <v>788</v>
      </c>
      <c r="GW19" s="103">
        <v>796</v>
      </c>
      <c r="GX19" s="103">
        <v>792</v>
      </c>
      <c r="GY19" s="103">
        <v>781</v>
      </c>
      <c r="GZ19" s="103">
        <v>0</v>
      </c>
      <c r="HA19" s="103">
        <v>782</v>
      </c>
      <c r="HB19" s="103">
        <v>792</v>
      </c>
      <c r="HC19" s="103">
        <v>794</v>
      </c>
      <c r="HD19" s="103">
        <v>794</v>
      </c>
      <c r="HE19" s="103">
        <v>793</v>
      </c>
      <c r="HF19" s="103">
        <v>794</v>
      </c>
      <c r="HG19" s="103">
        <v>0</v>
      </c>
      <c r="HH19" s="103">
        <v>735</v>
      </c>
      <c r="HI19" s="103">
        <v>785</v>
      </c>
      <c r="HJ19" s="103">
        <v>790</v>
      </c>
      <c r="HK19" s="103">
        <v>795</v>
      </c>
      <c r="HL19" s="103">
        <v>793</v>
      </c>
      <c r="HM19" s="103">
        <f>AVERAGE(HH19:HL19,HA19:HF19,GT19:GY19,GM19:GR19,GH19:GK19)</f>
        <v>772.85185185185185</v>
      </c>
      <c r="HN19" s="103">
        <v>757</v>
      </c>
      <c r="HO19" s="103">
        <v>0</v>
      </c>
      <c r="HP19" s="103">
        <v>780</v>
      </c>
      <c r="HQ19" s="103">
        <v>789</v>
      </c>
      <c r="HR19" s="103">
        <v>805</v>
      </c>
      <c r="HS19" s="103">
        <v>774</v>
      </c>
      <c r="HT19" s="103">
        <v>763</v>
      </c>
      <c r="HU19" s="103">
        <v>745</v>
      </c>
      <c r="HV19" s="103">
        <v>0</v>
      </c>
      <c r="HW19" s="103">
        <v>792</v>
      </c>
      <c r="HX19" s="103">
        <v>814</v>
      </c>
      <c r="HY19" s="103">
        <v>873</v>
      </c>
      <c r="HZ19" s="103">
        <v>847</v>
      </c>
      <c r="IA19" s="103">
        <v>913</v>
      </c>
      <c r="IB19" s="103">
        <v>899</v>
      </c>
      <c r="IC19" s="103">
        <v>0</v>
      </c>
      <c r="ID19" s="103">
        <v>911</v>
      </c>
      <c r="IE19" s="103">
        <v>920</v>
      </c>
      <c r="IF19" s="103">
        <v>946</v>
      </c>
      <c r="IG19" s="103">
        <v>944</v>
      </c>
      <c r="IH19" s="103">
        <v>970</v>
      </c>
      <c r="II19" s="103">
        <v>884</v>
      </c>
      <c r="IJ19" s="103">
        <v>0</v>
      </c>
      <c r="IK19" s="103">
        <v>1005</v>
      </c>
      <c r="IL19" s="103">
        <v>965</v>
      </c>
      <c r="IM19" s="103">
        <v>1022</v>
      </c>
      <c r="IN19" s="103">
        <v>1027</v>
      </c>
      <c r="IO19" s="103">
        <v>1003</v>
      </c>
      <c r="IP19" s="103">
        <v>584</v>
      </c>
      <c r="IQ19" s="103">
        <v>0</v>
      </c>
      <c r="IR19" s="103">
        <v>1003</v>
      </c>
      <c r="IS19" s="103">
        <f>AVERAGE(IR19,IK19:IP19,ID19:II19,HW19:IB19,HP19:HU19,HN19)</f>
        <v>874.42307692307691</v>
      </c>
      <c r="IU19" s="1"/>
      <c r="IV19" s="1"/>
      <c r="IW19" s="1"/>
      <c r="IX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488</v>
      </c>
    </row>
    <row r="20" spans="2:258" hidden="1">
      <c r="B20" s="5" t="s">
        <v>1</v>
      </c>
      <c r="C20">
        <v>521</v>
      </c>
      <c r="D20">
        <v>32</v>
      </c>
      <c r="E20">
        <v>33</v>
      </c>
      <c r="F20">
        <v>517</v>
      </c>
      <c r="G20">
        <v>11</v>
      </c>
      <c r="H20">
        <v>24</v>
      </c>
      <c r="I20">
        <v>516</v>
      </c>
      <c r="J20">
        <v>35</v>
      </c>
      <c r="K20">
        <v>29</v>
      </c>
      <c r="L20">
        <v>123</v>
      </c>
      <c r="M20">
        <v>516</v>
      </c>
      <c r="N20">
        <v>57</v>
      </c>
      <c r="O20">
        <v>39</v>
      </c>
      <c r="P20">
        <v>26</v>
      </c>
      <c r="Q20">
        <v>17</v>
      </c>
      <c r="R20">
        <v>24</v>
      </c>
      <c r="S20">
        <v>34</v>
      </c>
      <c r="T20">
        <v>512</v>
      </c>
      <c r="U20">
        <v>34</v>
      </c>
      <c r="V20">
        <v>26</v>
      </c>
      <c r="W20">
        <v>19</v>
      </c>
      <c r="X20">
        <v>16</v>
      </c>
      <c r="Y20">
        <v>15</v>
      </c>
      <c r="Z20">
        <v>27</v>
      </c>
      <c r="AA20">
        <v>513</v>
      </c>
      <c r="AB20">
        <v>40</v>
      </c>
      <c r="AC20">
        <v>25</v>
      </c>
      <c r="AD20">
        <v>24</v>
      </c>
      <c r="AE20">
        <v>22</v>
      </c>
      <c r="AF20">
        <v>19</v>
      </c>
      <c r="AG20">
        <v>30</v>
      </c>
      <c r="AH20" s="1">
        <f>AVERAGE(AB20:AG20,U20:Z20,N20:S20,J20:L20,G20:H20,D20:E20)</f>
        <v>31.24</v>
      </c>
      <c r="AI20">
        <v>508</v>
      </c>
      <c r="AJ20">
        <v>40</v>
      </c>
      <c r="AK20">
        <v>502</v>
      </c>
      <c r="AL20">
        <v>22</v>
      </c>
      <c r="AM20">
        <v>9</v>
      </c>
      <c r="AN20">
        <v>25</v>
      </c>
      <c r="AO20">
        <v>39</v>
      </c>
      <c r="AP20">
        <v>502</v>
      </c>
      <c r="AQ20">
        <v>45</v>
      </c>
      <c r="AR20">
        <v>32</v>
      </c>
      <c r="AS20">
        <v>17</v>
      </c>
      <c r="AT20">
        <v>29</v>
      </c>
      <c r="AU20">
        <v>36</v>
      </c>
      <c r="AV20">
        <v>121</v>
      </c>
      <c r="AW20">
        <v>499</v>
      </c>
      <c r="AX20">
        <v>38</v>
      </c>
      <c r="AY20">
        <v>29</v>
      </c>
      <c r="AZ20">
        <v>56</v>
      </c>
      <c r="BA20">
        <v>363</v>
      </c>
      <c r="BB20">
        <v>364</v>
      </c>
      <c r="BC20">
        <v>429</v>
      </c>
      <c r="BD20">
        <v>498</v>
      </c>
      <c r="BE20">
        <v>41</v>
      </c>
      <c r="BF20">
        <v>29</v>
      </c>
      <c r="BG20">
        <v>22</v>
      </c>
      <c r="BH20">
        <v>23</v>
      </c>
      <c r="BI20">
        <v>23</v>
      </c>
      <c r="BJ20">
        <v>29</v>
      </c>
      <c r="BK20" s="1">
        <f>AVERAGE(BE20:BJ20,AX20:BC20,AQ20:AV20,AJ20:AN20)</f>
        <v>101.04347826086956</v>
      </c>
      <c r="BL20">
        <v>495</v>
      </c>
      <c r="BM20">
        <v>40</v>
      </c>
      <c r="BN20">
        <v>35</v>
      </c>
      <c r="BO20">
        <v>22</v>
      </c>
      <c r="BP20">
        <v>12</v>
      </c>
      <c r="BQ20">
        <v>23</v>
      </c>
      <c r="BR20">
        <v>158</v>
      </c>
      <c r="BS20">
        <v>486</v>
      </c>
      <c r="BT20">
        <v>486</v>
      </c>
      <c r="BU20">
        <v>46</v>
      </c>
      <c r="BV20">
        <v>34</v>
      </c>
      <c r="BW20">
        <v>34</v>
      </c>
      <c r="BX20">
        <v>43</v>
      </c>
      <c r="BY20">
        <v>270</v>
      </c>
      <c r="BZ20">
        <v>485</v>
      </c>
      <c r="CA20">
        <v>45</v>
      </c>
      <c r="CB20">
        <v>33</v>
      </c>
      <c r="CC20">
        <v>33</v>
      </c>
      <c r="CD20">
        <v>29</v>
      </c>
      <c r="CE20">
        <v>24</v>
      </c>
      <c r="CF20">
        <v>26</v>
      </c>
      <c r="CG20">
        <v>485</v>
      </c>
      <c r="CH20">
        <v>23</v>
      </c>
      <c r="CI20">
        <v>19</v>
      </c>
      <c r="CJ20">
        <v>24</v>
      </c>
      <c r="CK20">
        <v>32</v>
      </c>
      <c r="CL20">
        <v>29</v>
      </c>
      <c r="CM20">
        <v>22</v>
      </c>
      <c r="CN20">
        <v>484</v>
      </c>
      <c r="CO20">
        <v>36</v>
      </c>
      <c r="CP20">
        <v>28</v>
      </c>
      <c r="CQ20" s="1">
        <f>AVERAGE(CO20:CP20,CH20:CM20,CA20:CF20,BU20:BY20,BM20:BR20)</f>
        <v>44.8</v>
      </c>
      <c r="CR20">
        <v>39</v>
      </c>
      <c r="CS20">
        <v>33</v>
      </c>
      <c r="CT20">
        <v>28</v>
      </c>
      <c r="CU20">
        <v>19</v>
      </c>
      <c r="CV20">
        <v>480</v>
      </c>
      <c r="CW20">
        <v>33</v>
      </c>
      <c r="CX20">
        <v>34</v>
      </c>
      <c r="CY20">
        <v>31</v>
      </c>
      <c r="CZ20">
        <v>28</v>
      </c>
      <c r="DA20">
        <v>17</v>
      </c>
      <c r="DB20">
        <v>24</v>
      </c>
      <c r="DC20">
        <v>471</v>
      </c>
      <c r="DD20">
        <v>471</v>
      </c>
      <c r="DE20">
        <v>471</v>
      </c>
      <c r="DF20">
        <v>471</v>
      </c>
      <c r="DG20">
        <v>471</v>
      </c>
      <c r="DH20">
        <v>471</v>
      </c>
      <c r="DI20">
        <v>471</v>
      </c>
      <c r="DJ20">
        <v>471</v>
      </c>
      <c r="DK20">
        <v>67</v>
      </c>
      <c r="DL20">
        <v>32</v>
      </c>
      <c r="DM20">
        <v>34</v>
      </c>
      <c r="DN20">
        <v>25</v>
      </c>
      <c r="DO20">
        <v>29</v>
      </c>
      <c r="DP20">
        <v>30</v>
      </c>
      <c r="DQ20">
        <v>525</v>
      </c>
      <c r="DR20">
        <v>43</v>
      </c>
      <c r="DS20">
        <v>25</v>
      </c>
      <c r="DT20">
        <v>29</v>
      </c>
      <c r="DU20">
        <v>32</v>
      </c>
      <c r="DV20" s="1">
        <f>AVERAGE(DR20:DU20,DK20:DP20,CW20:DB20,CR20:CU20)</f>
        <v>31.6</v>
      </c>
      <c r="DW20">
        <v>42</v>
      </c>
      <c r="DX20">
        <v>44</v>
      </c>
      <c r="DY20">
        <v>559</v>
      </c>
      <c r="DZ20">
        <v>35</v>
      </c>
      <c r="EA20">
        <v>16</v>
      </c>
      <c r="EB20">
        <v>43</v>
      </c>
      <c r="EC20">
        <v>31</v>
      </c>
      <c r="ED20">
        <v>25</v>
      </c>
      <c r="EE20">
        <v>28</v>
      </c>
      <c r="EF20">
        <v>618</v>
      </c>
      <c r="EG20">
        <v>38</v>
      </c>
      <c r="EH20">
        <v>40</v>
      </c>
      <c r="EI20">
        <v>402</v>
      </c>
      <c r="EJ20">
        <v>471</v>
      </c>
      <c r="EK20">
        <v>519</v>
      </c>
      <c r="EL20">
        <v>93</v>
      </c>
      <c r="EM20">
        <v>630</v>
      </c>
      <c r="EN20">
        <v>34</v>
      </c>
      <c r="EO20">
        <v>30</v>
      </c>
      <c r="EP20">
        <v>33</v>
      </c>
      <c r="EQ20">
        <v>26</v>
      </c>
      <c r="ER20">
        <v>25</v>
      </c>
      <c r="ES20">
        <v>26</v>
      </c>
      <c r="ET20">
        <v>682</v>
      </c>
      <c r="EU20">
        <v>43</v>
      </c>
      <c r="EV20">
        <v>38</v>
      </c>
      <c r="EW20">
        <v>35</v>
      </c>
      <c r="EX20">
        <v>35</v>
      </c>
      <c r="EY20">
        <v>29</v>
      </c>
      <c r="EZ20">
        <v>34</v>
      </c>
      <c r="FA20">
        <v>699</v>
      </c>
      <c r="FB20" s="1">
        <f>AVERAGE(EU20:EZ20,EN20:ES20,EL20,EG20:EH20,DZ20:EE20,DW20:DX20)</f>
        <v>35.782608695652172</v>
      </c>
      <c r="FC20">
        <v>694</v>
      </c>
      <c r="FD20">
        <v>39</v>
      </c>
      <c r="FE20">
        <v>27</v>
      </c>
      <c r="FF20">
        <v>30</v>
      </c>
      <c r="FG20">
        <v>19</v>
      </c>
      <c r="FH20">
        <v>45</v>
      </c>
      <c r="FI20">
        <v>726</v>
      </c>
      <c r="FJ20">
        <v>108</v>
      </c>
      <c r="FK20">
        <v>37</v>
      </c>
      <c r="FL20">
        <v>27</v>
      </c>
      <c r="FM20">
        <v>30</v>
      </c>
      <c r="FN20">
        <v>34</v>
      </c>
      <c r="FO20">
        <v>42</v>
      </c>
      <c r="FP20">
        <v>736</v>
      </c>
      <c r="FQ20">
        <v>45</v>
      </c>
      <c r="FR20">
        <v>31</v>
      </c>
      <c r="FS20">
        <v>33</v>
      </c>
      <c r="FT20">
        <v>746</v>
      </c>
      <c r="FU20">
        <v>33</v>
      </c>
      <c r="FV20">
        <v>37</v>
      </c>
      <c r="FW20">
        <v>784</v>
      </c>
      <c r="FX20">
        <v>39</v>
      </c>
      <c r="FY20">
        <v>35</v>
      </c>
      <c r="FZ20">
        <v>35</v>
      </c>
      <c r="GA20">
        <v>42</v>
      </c>
      <c r="GB20">
        <v>38</v>
      </c>
      <c r="GC20">
        <v>51</v>
      </c>
      <c r="GD20">
        <v>778</v>
      </c>
      <c r="GE20">
        <v>48</v>
      </c>
      <c r="GF20">
        <v>37</v>
      </c>
      <c r="GG20" s="103">
        <f>AVERAGE(GE20:GF20,FX20:GC20,FU20:FV20,FQ20:FS20,FJ20:FO20,FD20:FH20)</f>
        <v>39.25</v>
      </c>
      <c r="GH20" s="103">
        <v>45</v>
      </c>
      <c r="GI20" s="103">
        <v>41</v>
      </c>
      <c r="GJ20" s="103">
        <v>38</v>
      </c>
      <c r="GK20" s="103">
        <v>43</v>
      </c>
      <c r="GL20" s="103">
        <v>785</v>
      </c>
      <c r="GM20" s="103">
        <v>20</v>
      </c>
      <c r="GN20" s="103">
        <v>49</v>
      </c>
      <c r="GO20" s="103">
        <v>44</v>
      </c>
      <c r="GP20" s="103">
        <v>43</v>
      </c>
      <c r="GQ20" s="103">
        <v>40</v>
      </c>
      <c r="GR20" s="103">
        <v>57</v>
      </c>
      <c r="GS20" s="103">
        <v>814</v>
      </c>
      <c r="GT20" s="103">
        <v>62</v>
      </c>
      <c r="GU20" s="103">
        <v>45</v>
      </c>
      <c r="GV20" s="103">
        <v>41</v>
      </c>
      <c r="GW20" s="103">
        <v>32</v>
      </c>
      <c r="GX20" s="103">
        <v>40</v>
      </c>
      <c r="GY20" s="103">
        <v>50</v>
      </c>
      <c r="GZ20" s="103">
        <v>830</v>
      </c>
      <c r="HA20" s="103">
        <v>48</v>
      </c>
      <c r="HB20" s="103">
        <v>38</v>
      </c>
      <c r="HC20" s="103">
        <v>36</v>
      </c>
      <c r="HD20" s="103">
        <v>36</v>
      </c>
      <c r="HE20" s="103">
        <v>37</v>
      </c>
      <c r="HF20" s="103">
        <v>36</v>
      </c>
      <c r="HG20" s="103">
        <v>830</v>
      </c>
      <c r="HH20" s="103">
        <v>95</v>
      </c>
      <c r="HI20" s="103">
        <v>44</v>
      </c>
      <c r="HJ20" s="103">
        <v>38</v>
      </c>
      <c r="HK20" s="103">
        <v>33</v>
      </c>
      <c r="HL20" s="103">
        <v>35</v>
      </c>
      <c r="HM20" s="103">
        <f>AVERAGE(HH20:HL20,HA20:HF20,GT20:GY20,GM20:GR20,GH20:GK20)</f>
        <v>43.185185185185183</v>
      </c>
      <c r="HN20" s="103">
        <v>69</v>
      </c>
      <c r="HO20" s="103">
        <v>824</v>
      </c>
      <c r="HP20" s="103">
        <v>45</v>
      </c>
      <c r="HQ20" s="103">
        <v>36</v>
      </c>
      <c r="HR20" s="103">
        <v>17</v>
      </c>
      <c r="HS20" s="103">
        <v>43</v>
      </c>
      <c r="HT20" s="103">
        <v>53</v>
      </c>
      <c r="HU20" s="103">
        <v>71</v>
      </c>
      <c r="HV20" s="103">
        <v>816</v>
      </c>
      <c r="HW20" s="103">
        <v>68</v>
      </c>
      <c r="HX20" s="103">
        <v>45</v>
      </c>
      <c r="HY20" s="103">
        <v>32</v>
      </c>
      <c r="HZ20" s="103">
        <v>56</v>
      </c>
      <c r="IA20" s="103">
        <v>28</v>
      </c>
      <c r="IB20" s="103">
        <v>42</v>
      </c>
      <c r="IC20" s="103">
        <v>938</v>
      </c>
      <c r="ID20" s="103">
        <v>53</v>
      </c>
      <c r="IE20" s="103">
        <v>41</v>
      </c>
      <c r="IF20" s="103">
        <v>40</v>
      </c>
      <c r="IG20" s="103">
        <v>40</v>
      </c>
      <c r="IH20" s="103">
        <v>46</v>
      </c>
      <c r="II20" s="103">
        <v>130</v>
      </c>
      <c r="IJ20" s="103">
        <v>1013</v>
      </c>
      <c r="IK20" s="103">
        <v>60</v>
      </c>
      <c r="IL20" s="103">
        <v>100</v>
      </c>
      <c r="IM20" s="103">
        <v>42</v>
      </c>
      <c r="IN20" s="103">
        <v>37</v>
      </c>
      <c r="IO20" s="103">
        <v>60</v>
      </c>
      <c r="IP20" s="103">
        <v>476</v>
      </c>
      <c r="IQ20" s="103">
        <v>1060</v>
      </c>
      <c r="IR20" s="103">
        <v>57</v>
      </c>
      <c r="IS20" s="103">
        <f>AVERAGE(IR20,IK20:IP20,ID20:II20,HW20:IB20,HP20:HU20,HN20)</f>
        <v>68.730769230769226</v>
      </c>
      <c r="IT20" s="228"/>
      <c r="IU20" s="1"/>
      <c r="IV20" s="1"/>
      <c r="IW20" s="1"/>
      <c r="IX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68.714285714285708</v>
      </c>
    </row>
    <row r="21" spans="2:258" hidden="1">
      <c r="B21" s="5" t="s">
        <v>7</v>
      </c>
      <c r="C21" s="2">
        <f t="shared" ref="C21:BN21" si="26">SUM(C19)/C26</f>
        <v>0</v>
      </c>
      <c r="D21" s="2">
        <f t="shared" si="26"/>
        <v>0.45735707591377694</v>
      </c>
      <c r="E21" s="2">
        <f t="shared" si="26"/>
        <v>0.4511627906976744</v>
      </c>
      <c r="F21" s="2" t="e">
        <f t="shared" si="26"/>
        <v>#DIV/0!</v>
      </c>
      <c r="G21" s="2">
        <f t="shared" si="26"/>
        <v>0.4526129317980514</v>
      </c>
      <c r="H21" s="2">
        <f t="shared" si="26"/>
        <v>0.45063985374771481</v>
      </c>
      <c r="I21" s="2" t="e">
        <f t="shared" si="26"/>
        <v>#DIV/0!</v>
      </c>
      <c r="J21" s="2">
        <f t="shared" si="26"/>
        <v>0.45335820895522388</v>
      </c>
      <c r="K21" s="2">
        <f t="shared" si="26"/>
        <v>0.45262189512419504</v>
      </c>
      <c r="L21" s="2">
        <f t="shared" si="26"/>
        <v>0.4075975359342916</v>
      </c>
      <c r="M21" s="2" t="e">
        <f t="shared" si="26"/>
        <v>#DIV/0!</v>
      </c>
      <c r="N21" s="2">
        <f t="shared" si="26"/>
        <v>0.44433688286544049</v>
      </c>
      <c r="O21" s="2">
        <f t="shared" si="26"/>
        <v>0.44237918215613381</v>
      </c>
      <c r="P21" s="2">
        <f t="shared" si="26"/>
        <v>0.45036764705882354</v>
      </c>
      <c r="Q21" s="2">
        <f t="shared" si="26"/>
        <v>0.45158371040723982</v>
      </c>
      <c r="R21" s="2">
        <f t="shared" si="26"/>
        <v>0.4411500449236298</v>
      </c>
      <c r="S21" s="2">
        <f t="shared" si="26"/>
        <v>0.43915827996340345</v>
      </c>
      <c r="T21" s="2" t="e">
        <f t="shared" si="26"/>
        <v>#DIV/0!</v>
      </c>
      <c r="U21" s="2">
        <f t="shared" si="26"/>
        <v>0.44239631336405533</v>
      </c>
      <c r="V21" s="2">
        <f t="shared" si="26"/>
        <v>0.44003606853020738</v>
      </c>
      <c r="W21" s="2">
        <f t="shared" si="26"/>
        <v>0.44235924932975873</v>
      </c>
      <c r="X21" s="2">
        <f t="shared" si="26"/>
        <v>0.44306049822064059</v>
      </c>
      <c r="Y21" s="2">
        <f t="shared" si="26"/>
        <v>0.44864864864864867</v>
      </c>
      <c r="Z21" s="2">
        <f t="shared" si="26"/>
        <v>0.44464775846294602</v>
      </c>
      <c r="AA21" s="2" t="e">
        <f t="shared" si="26"/>
        <v>#DIV/0!</v>
      </c>
      <c r="AB21" s="2">
        <f t="shared" si="26"/>
        <v>0.4412313432835821</v>
      </c>
      <c r="AC21" s="2">
        <f t="shared" si="26"/>
        <v>0.44484958979033729</v>
      </c>
      <c r="AD21" s="2">
        <f t="shared" si="26"/>
        <v>0.44454545454545452</v>
      </c>
      <c r="AE21" s="2">
        <f t="shared" si="26"/>
        <v>0.44514959202175886</v>
      </c>
      <c r="AF21" s="2">
        <f t="shared" si="26"/>
        <v>0.44665461121157324</v>
      </c>
      <c r="AG21" s="2">
        <f t="shared" si="26"/>
        <v>0.44271310724106322</v>
      </c>
      <c r="AH21" s="2">
        <f t="shared" si="26"/>
        <v>0.44497519750137793</v>
      </c>
      <c r="AI21" s="2">
        <f t="shared" si="26"/>
        <v>0</v>
      </c>
      <c r="AJ21" s="2">
        <f t="shared" si="26"/>
        <v>0.43958135109419599</v>
      </c>
      <c r="AK21" s="2" t="e">
        <f t="shared" si="26"/>
        <v>#DIV/0!</v>
      </c>
      <c r="AL21" s="2">
        <f t="shared" si="26"/>
        <v>0.4448563484708063</v>
      </c>
      <c r="AM21" s="2">
        <f t="shared" si="26"/>
        <v>0.44818181818181818</v>
      </c>
      <c r="AN21" s="2">
        <f t="shared" si="26"/>
        <v>0.46131528046421666</v>
      </c>
      <c r="AO21" s="2">
        <f t="shared" si="26"/>
        <v>0.46767676767676769</v>
      </c>
      <c r="AP21" s="2">
        <f t="shared" si="26"/>
        <v>0</v>
      </c>
      <c r="AQ21" s="2">
        <f t="shared" si="26"/>
        <v>0.44891944990176819</v>
      </c>
      <c r="AR21" s="2">
        <f t="shared" si="26"/>
        <v>0.44624167459562319</v>
      </c>
      <c r="AS21" s="2">
        <f t="shared" si="26"/>
        <v>0.45275958840037417</v>
      </c>
      <c r="AT21" s="2">
        <f t="shared" si="26"/>
        <v>0.45297504798464494</v>
      </c>
      <c r="AU21" s="2">
        <f t="shared" si="26"/>
        <v>0.44572526416906821</v>
      </c>
      <c r="AV21" s="2">
        <f t="shared" si="26"/>
        <v>0.40190880169671261</v>
      </c>
      <c r="AW21" s="2">
        <f t="shared" si="26"/>
        <v>0</v>
      </c>
      <c r="AX21" s="2">
        <f t="shared" si="26"/>
        <v>0.45063538611925708</v>
      </c>
      <c r="AY21" s="2">
        <f t="shared" si="26"/>
        <v>0.45062320230105463</v>
      </c>
      <c r="AZ21" s="2">
        <f t="shared" si="26"/>
        <v>0.45811789038262668</v>
      </c>
      <c r="BA21" s="2">
        <f t="shared" si="26"/>
        <v>0.35142118863049093</v>
      </c>
      <c r="BB21" s="2">
        <f t="shared" si="26"/>
        <v>0.34883720930232559</v>
      </c>
      <c r="BC21" s="2">
        <f t="shared" si="26"/>
        <v>0.27131782945736432</v>
      </c>
      <c r="BD21" s="2">
        <f t="shared" si="26"/>
        <v>0</v>
      </c>
      <c r="BE21" s="2">
        <f t="shared" si="26"/>
        <v>0.44891944990176819</v>
      </c>
      <c r="BF21" s="2">
        <f t="shared" si="26"/>
        <v>0.45139557266602504</v>
      </c>
      <c r="BG21" s="2">
        <f t="shared" si="26"/>
        <v>0.45506692160611856</v>
      </c>
      <c r="BH21" s="2">
        <f t="shared" si="26"/>
        <v>0.4549808429118774</v>
      </c>
      <c r="BI21" s="2">
        <f t="shared" si="26"/>
        <v>0.4514285714285714</v>
      </c>
      <c r="BJ21" s="2">
        <f t="shared" si="26"/>
        <v>0.45217391304347826</v>
      </c>
      <c r="BK21" s="2">
        <f t="shared" si="26"/>
        <v>0.44250904704463212</v>
      </c>
      <c r="BL21" s="2">
        <f t="shared" si="26"/>
        <v>0</v>
      </c>
      <c r="BM21" s="2">
        <f t="shared" si="26"/>
        <v>0.44817374136229021</v>
      </c>
      <c r="BN21" s="2">
        <f t="shared" si="26"/>
        <v>0.44412050534499514</v>
      </c>
      <c r="BO21" s="2">
        <f t="shared" ref="BO21:DU21" si="27">SUM(BO19)/BO26</f>
        <v>0.44751908396946566</v>
      </c>
      <c r="BP21" s="2">
        <f t="shared" si="27"/>
        <v>0.44641192917054984</v>
      </c>
      <c r="BQ21" s="2">
        <f t="shared" si="27"/>
        <v>0.44562078922040421</v>
      </c>
      <c r="BR21" s="2">
        <f t="shared" si="27"/>
        <v>0.37962962962962965</v>
      </c>
      <c r="BS21" s="2" t="e">
        <f t="shared" si="27"/>
        <v>#DIV/0!</v>
      </c>
      <c r="BT21" s="2" t="e">
        <f t="shared" si="27"/>
        <v>#DIV/0!</v>
      </c>
      <c r="BU21" s="2">
        <f t="shared" si="27"/>
        <v>0.43956043956043955</v>
      </c>
      <c r="BV21" s="2">
        <f t="shared" si="27"/>
        <v>0.44302554027504909</v>
      </c>
      <c r="BW21" s="2">
        <f t="shared" si="27"/>
        <v>0.44259077526987245</v>
      </c>
      <c r="BX21" s="2">
        <f t="shared" si="27"/>
        <v>0.43546798029556649</v>
      </c>
      <c r="BY21" s="2">
        <f t="shared" si="27"/>
        <v>0.30112044817927169</v>
      </c>
      <c r="BZ21" s="2" t="e">
        <f t="shared" si="27"/>
        <v>#DIV/0!</v>
      </c>
      <c r="CA21" s="2">
        <f t="shared" si="27"/>
        <v>0.43650793650793651</v>
      </c>
      <c r="CB21" s="2">
        <f t="shared" si="27"/>
        <v>0.43545279383429675</v>
      </c>
      <c r="CC21" s="2">
        <f t="shared" si="27"/>
        <v>0.4333652924256951</v>
      </c>
      <c r="CD21" s="2">
        <f t="shared" si="27"/>
        <v>0.43346007604562736</v>
      </c>
      <c r="CE21" s="2">
        <f t="shared" si="27"/>
        <v>0.43862987630827782</v>
      </c>
      <c r="CF21" s="2">
        <f t="shared" si="27"/>
        <v>0.44049904030710174</v>
      </c>
      <c r="CG21" s="2" t="e">
        <f t="shared" si="27"/>
        <v>#DIV/0!</v>
      </c>
      <c r="CH21" s="2">
        <f t="shared" si="27"/>
        <v>0.44083969465648853</v>
      </c>
      <c r="CI21" s="2">
        <f t="shared" si="27"/>
        <v>0.44128787878787878</v>
      </c>
      <c r="CJ21" s="2">
        <f t="shared" si="27"/>
        <v>0.43408662900188322</v>
      </c>
      <c r="CK21" s="2">
        <f t="shared" si="27"/>
        <v>0.43183984747378457</v>
      </c>
      <c r="CL21" s="2">
        <f t="shared" si="27"/>
        <v>0.43457497612225404</v>
      </c>
      <c r="CM21" s="2">
        <f t="shared" si="27"/>
        <v>0.44295302013422821</v>
      </c>
      <c r="CN21" s="2" t="e">
        <f t="shared" si="27"/>
        <v>#DIV/0!</v>
      </c>
      <c r="CO21" s="2">
        <f t="shared" si="27"/>
        <v>0.43707317073170732</v>
      </c>
      <c r="CP21" s="2">
        <f t="shared" si="27"/>
        <v>0.4351145038167939</v>
      </c>
      <c r="CQ21" s="2">
        <f t="shared" si="27"/>
        <v>0.43356258596973862</v>
      </c>
      <c r="CR21" s="2">
        <f t="shared" si="27"/>
        <v>0.42733397497593839</v>
      </c>
      <c r="CS21" s="2">
        <f t="shared" si="27"/>
        <v>0.43076923076923079</v>
      </c>
      <c r="CT21" s="2">
        <f t="shared" si="27"/>
        <v>0.43432406519654843</v>
      </c>
      <c r="CU21" s="2">
        <f t="shared" si="27"/>
        <v>-18.48</v>
      </c>
      <c r="CV21" s="2">
        <f t="shared" si="27"/>
        <v>0</v>
      </c>
      <c r="CW21" s="2">
        <f t="shared" si="27"/>
        <v>0.430635838150289</v>
      </c>
      <c r="CX21" s="2">
        <f t="shared" si="27"/>
        <v>0.43050193050193047</v>
      </c>
      <c r="CY21" s="2">
        <f t="shared" si="27"/>
        <v>0.43381642512077295</v>
      </c>
      <c r="CZ21" s="2">
        <f t="shared" si="27"/>
        <v>0.42358490566037738</v>
      </c>
      <c r="DA21" s="2">
        <f t="shared" si="27"/>
        <v>0.43893129770992367</v>
      </c>
      <c r="DB21" s="2">
        <f t="shared" si="27"/>
        <v>-17.96</v>
      </c>
      <c r="DC21" s="2" t="e">
        <f t="shared" si="27"/>
        <v>#DIV/0!</v>
      </c>
      <c r="DD21" s="2" t="e">
        <f t="shared" si="27"/>
        <v>#DIV/0!</v>
      </c>
      <c r="DE21" s="2" t="e">
        <f t="shared" si="27"/>
        <v>#DIV/0!</v>
      </c>
      <c r="DF21" s="2">
        <f t="shared" si="27"/>
        <v>0</v>
      </c>
      <c r="DG21" s="2" t="e">
        <f t="shared" si="27"/>
        <v>#DIV/0!</v>
      </c>
      <c r="DH21" s="2">
        <f t="shared" si="27"/>
        <v>0</v>
      </c>
      <c r="DI21" s="2" t="e">
        <f t="shared" si="27"/>
        <v>#DIV/0!</v>
      </c>
      <c r="DJ21" s="2">
        <f t="shared" si="27"/>
        <v>0</v>
      </c>
      <c r="DK21" s="2">
        <f t="shared" si="27"/>
        <v>0.38352272727272729</v>
      </c>
      <c r="DL21" s="2">
        <f t="shared" si="27"/>
        <v>0.42883895131086142</v>
      </c>
      <c r="DM21" s="2">
        <f t="shared" si="27"/>
        <v>0.42440801457194899</v>
      </c>
      <c r="DN21" s="2">
        <f t="shared" si="27"/>
        <v>0.44028520499108736</v>
      </c>
      <c r="DO21" s="2">
        <f t="shared" si="27"/>
        <v>0.44434470377019747</v>
      </c>
      <c r="DP21" s="2">
        <f t="shared" si="27"/>
        <v>-20.625</v>
      </c>
      <c r="DQ21" s="2">
        <f t="shared" si="27"/>
        <v>0</v>
      </c>
      <c r="DR21" s="2">
        <f t="shared" si="27"/>
        <v>0.42654867256637169</v>
      </c>
      <c r="DS21" s="2">
        <f t="shared" si="27"/>
        <v>0.44784172661870503</v>
      </c>
      <c r="DT21" s="2">
        <f t="shared" si="27"/>
        <v>0.44534778681120146</v>
      </c>
      <c r="DU21" s="2">
        <f t="shared" si="27"/>
        <v>-19.600000000000001</v>
      </c>
      <c r="DV21" s="2">
        <f t="shared" ref="DV21:GF21" si="28">SUM(DV19)/DV26</f>
        <v>0.54455329383469231</v>
      </c>
      <c r="DW21" s="2">
        <f t="shared" si="28"/>
        <v>0.43347280334728033</v>
      </c>
      <c r="DX21" s="2">
        <f t="shared" si="28"/>
        <v>0.43204697986577179</v>
      </c>
      <c r="DY21" s="2" t="e">
        <f t="shared" si="28"/>
        <v>#DIV/0!</v>
      </c>
      <c r="DZ21" s="2">
        <f t="shared" si="28"/>
        <v>0.43784206411258797</v>
      </c>
      <c r="EA21" s="2">
        <f t="shared" si="28"/>
        <v>0.44162826420890938</v>
      </c>
      <c r="EB21" s="2">
        <f t="shared" si="28"/>
        <v>0.43725019984012792</v>
      </c>
      <c r="EC21" s="2">
        <f t="shared" si="28"/>
        <v>0.44756838905775076</v>
      </c>
      <c r="ED21" s="2">
        <f t="shared" si="28"/>
        <v>0.44754716981132076</v>
      </c>
      <c r="EE21" s="2">
        <f t="shared" si="28"/>
        <v>0.44866920152091255</v>
      </c>
      <c r="EF21" s="2" t="e">
        <f t="shared" si="28"/>
        <v>#DIV/0!</v>
      </c>
      <c r="EG21" s="2">
        <f t="shared" si="28"/>
        <v>0.44709388971684055</v>
      </c>
      <c r="EH21" s="2">
        <f t="shared" si="28"/>
        <v>0.44154877140729709</v>
      </c>
      <c r="EI21" s="2">
        <f t="shared" si="28"/>
        <v>0.35669781931464173</v>
      </c>
      <c r="EJ21" s="2">
        <f t="shared" si="28"/>
        <v>0.30476190476190479</v>
      </c>
      <c r="EK21" s="2">
        <f t="shared" si="28"/>
        <v>0.27791563275434245</v>
      </c>
      <c r="EL21" s="2">
        <f t="shared" si="28"/>
        <v>0.44684385382059799</v>
      </c>
      <c r="EM21" s="2" t="e">
        <f t="shared" si="28"/>
        <v>#DIV/0!</v>
      </c>
      <c r="EN21" s="2">
        <f t="shared" si="28"/>
        <v>0.44727530077848549</v>
      </c>
      <c r="EO21" s="2">
        <f t="shared" si="28"/>
        <v>0.44327731092436973</v>
      </c>
      <c r="EP21" s="2">
        <f t="shared" si="28"/>
        <v>0.44877049180327871</v>
      </c>
      <c r="EQ21" s="2">
        <f t="shared" si="28"/>
        <v>0.44979647218453189</v>
      </c>
      <c r="ER21" s="2">
        <f t="shared" si="28"/>
        <v>0.44783197831978322</v>
      </c>
      <c r="ES21" s="2">
        <f t="shared" si="28"/>
        <v>0.44829931972789117</v>
      </c>
      <c r="ET21" s="2">
        <f t="shared" si="28"/>
        <v>0</v>
      </c>
      <c r="EU21" s="2">
        <f t="shared" si="28"/>
        <v>0.44251336898395721</v>
      </c>
      <c r="EV21" s="2">
        <f t="shared" si="28"/>
        <v>0.44170552964690207</v>
      </c>
      <c r="EW21" s="2">
        <f t="shared" si="28"/>
        <v>0.44370419720186544</v>
      </c>
      <c r="EX21" s="2">
        <f t="shared" si="28"/>
        <v>0.44244843646041249</v>
      </c>
      <c r="EY21" s="2">
        <f t="shared" si="28"/>
        <v>0.4440767703507611</v>
      </c>
      <c r="EZ21" s="2">
        <f t="shared" si="28"/>
        <v>0.44481605351170567</v>
      </c>
      <c r="FA21" s="2">
        <f t="shared" si="28"/>
        <v>0</v>
      </c>
      <c r="FB21" s="2">
        <f t="shared" si="28"/>
        <v>0.44392376399547107</v>
      </c>
      <c r="FC21" s="2">
        <f t="shared" si="28"/>
        <v>0</v>
      </c>
      <c r="FD21" s="2">
        <f t="shared" si="28"/>
        <v>0.4480731548007838</v>
      </c>
      <c r="FE21" s="2">
        <f t="shared" si="28"/>
        <v>0.44961240310077522</v>
      </c>
      <c r="FF21" s="2">
        <f t="shared" si="28"/>
        <v>0.45200254291163383</v>
      </c>
      <c r="FG21" s="2">
        <f t="shared" si="28"/>
        <v>0.45316455696202529</v>
      </c>
      <c r="FH21" s="2">
        <f t="shared" si="28"/>
        <v>0.45442448436460414</v>
      </c>
      <c r="FI21" s="2">
        <f t="shared" si="28"/>
        <v>0</v>
      </c>
      <c r="FJ21" s="2">
        <f t="shared" si="28"/>
        <v>0.43394934976043803</v>
      </c>
      <c r="FK21" s="2">
        <f t="shared" si="28"/>
        <v>0.45115681233933164</v>
      </c>
      <c r="FL21" s="2">
        <f t="shared" si="28"/>
        <v>0.45489199491740789</v>
      </c>
      <c r="FM21" s="2">
        <f t="shared" si="28"/>
        <v>0.45257797581158499</v>
      </c>
      <c r="FN21" s="2">
        <f t="shared" si="28"/>
        <v>0.44761904761904764</v>
      </c>
      <c r="FO21" s="2">
        <f t="shared" si="28"/>
        <v>0.44665809768637532</v>
      </c>
      <c r="FP21" s="2">
        <f t="shared" si="28"/>
        <v>0</v>
      </c>
      <c r="FQ21" s="2">
        <f t="shared" si="28"/>
        <v>0.44663278271918677</v>
      </c>
      <c r="FR21" s="2">
        <f t="shared" si="28"/>
        <v>0.44974874371859297</v>
      </c>
      <c r="FS21" s="2">
        <f t="shared" si="28"/>
        <v>0.44842767295597485</v>
      </c>
      <c r="FT21" s="2">
        <f t="shared" si="28"/>
        <v>0</v>
      </c>
      <c r="FU21" s="2">
        <f t="shared" si="28"/>
        <v>0.46362515413070282</v>
      </c>
      <c r="FV21" s="2">
        <f t="shared" si="28"/>
        <v>0.46172839506172841</v>
      </c>
      <c r="FW21" s="2" t="e">
        <f t="shared" si="28"/>
        <v>#DIV/0!</v>
      </c>
      <c r="FX21" s="2">
        <f t="shared" si="28"/>
        <v>0.46273291925465837</v>
      </c>
      <c r="FY21" s="2">
        <f t="shared" si="28"/>
        <v>0.46134817563388991</v>
      </c>
      <c r="FZ21" s="2">
        <f t="shared" si="28"/>
        <v>0.45902649414664204</v>
      </c>
      <c r="GA21" s="2">
        <f t="shared" si="28"/>
        <v>0.45895522388059701</v>
      </c>
      <c r="GB21" s="2">
        <f t="shared" si="28"/>
        <v>0.45830759728227299</v>
      </c>
      <c r="GC21" s="2">
        <f t="shared" si="28"/>
        <v>0.45964691046658257</v>
      </c>
      <c r="GD21" s="2">
        <f t="shared" si="28"/>
        <v>2.5316455696202531E-2</v>
      </c>
      <c r="GE21" s="2">
        <f t="shared" si="28"/>
        <v>0.45778611632270166</v>
      </c>
      <c r="GF21" s="2">
        <f t="shared" si="28"/>
        <v>0.46264009962640101</v>
      </c>
      <c r="GG21" s="22">
        <f>SUM(GG19)/GG26</f>
        <v>0.45408244049189844</v>
      </c>
      <c r="GH21" s="22">
        <f t="shared" ref="GH21:HL21" si="29">SUM(GH19)/GH26</f>
        <v>0.46243842364532017</v>
      </c>
      <c r="GI21" s="22">
        <f t="shared" si="29"/>
        <v>0.45917740945365254</v>
      </c>
      <c r="GJ21" s="22">
        <f t="shared" si="29"/>
        <v>0.4564820450395618</v>
      </c>
      <c r="GK21" s="22">
        <f t="shared" si="29"/>
        <v>0.45621555419473364</v>
      </c>
      <c r="GL21" s="22" t="e">
        <f t="shared" si="29"/>
        <v>#DIV/0!</v>
      </c>
      <c r="GM21" s="22">
        <f t="shared" si="29"/>
        <v>0.46116797110174595</v>
      </c>
      <c r="GN21" s="22">
        <f t="shared" si="29"/>
        <v>0.45550715619166149</v>
      </c>
      <c r="GO21" s="22">
        <f t="shared" si="29"/>
        <v>0.45426452410383189</v>
      </c>
      <c r="GP21" s="22">
        <f t="shared" si="29"/>
        <v>0.45989304812834225</v>
      </c>
      <c r="GQ21" s="22">
        <f t="shared" si="29"/>
        <v>0.46003552397868563</v>
      </c>
      <c r="GR21" s="22">
        <f t="shared" si="29"/>
        <v>0.46</v>
      </c>
      <c r="GS21" s="22" t="e">
        <f t="shared" si="29"/>
        <v>#DIV/0!</v>
      </c>
      <c r="GT21" s="22">
        <f t="shared" si="29"/>
        <v>0.4584092289010322</v>
      </c>
      <c r="GU21" s="22">
        <f t="shared" si="29"/>
        <v>0.45567375886524825</v>
      </c>
      <c r="GV21" s="22">
        <f t="shared" si="29"/>
        <v>0.47185628742514968</v>
      </c>
      <c r="GW21" s="22">
        <f t="shared" si="29"/>
        <v>0.46198491004062681</v>
      </c>
      <c r="GX21" s="22">
        <f t="shared" si="29"/>
        <v>0.46046511627906977</v>
      </c>
      <c r="GY21" s="22">
        <f t="shared" si="29"/>
        <v>0.46185688941454761</v>
      </c>
      <c r="GZ21" s="22" t="e">
        <f t="shared" si="29"/>
        <v>#DIV/0!</v>
      </c>
      <c r="HA21" s="22">
        <f t="shared" si="29"/>
        <v>0.45892018779342725</v>
      </c>
      <c r="HB21" s="22">
        <f t="shared" si="29"/>
        <v>0.4631578947368421</v>
      </c>
      <c r="HC21" s="22">
        <f t="shared" si="29"/>
        <v>0.46459918080748974</v>
      </c>
      <c r="HD21" s="22">
        <f t="shared" si="29"/>
        <v>0.47402985074626863</v>
      </c>
      <c r="HE21" s="22">
        <f t="shared" si="29"/>
        <v>0.47315035799522676</v>
      </c>
      <c r="HF21" s="22">
        <f t="shared" si="29"/>
        <v>0.48004836759371222</v>
      </c>
      <c r="HG21" s="22" t="e">
        <f t="shared" si="29"/>
        <v>#DIV/0!</v>
      </c>
      <c r="HH21" s="22">
        <f t="shared" si="29"/>
        <v>0.45908806995627732</v>
      </c>
      <c r="HI21" s="22">
        <f t="shared" si="29"/>
        <v>0.4801223241590214</v>
      </c>
      <c r="HJ21" s="22">
        <f t="shared" si="29"/>
        <v>0.47418967587034816</v>
      </c>
      <c r="HK21" s="22">
        <f t="shared" si="29"/>
        <v>0.47349612864800478</v>
      </c>
      <c r="HL21" s="22">
        <f t="shared" si="29"/>
        <v>0.47371565113500597</v>
      </c>
      <c r="HM21" s="22">
        <f t="shared" ref="HM21:IR21" si="30">SUM(HM19)/HM26</f>
        <v>0.46409269844094031</v>
      </c>
      <c r="HN21" s="22">
        <f t="shared" si="30"/>
        <v>0.4737171464330413</v>
      </c>
      <c r="HO21" s="22" t="e">
        <f t="shared" si="30"/>
        <v>#DIV/0!</v>
      </c>
      <c r="HP21" s="22">
        <f t="shared" si="30"/>
        <v>0.46762589928057552</v>
      </c>
      <c r="HQ21" s="22">
        <f t="shared" si="30"/>
        <v>0.46797153024911031</v>
      </c>
      <c r="HR21" s="22">
        <f t="shared" si="30"/>
        <v>0.47131147540983609</v>
      </c>
      <c r="HS21" s="22">
        <f t="shared" si="30"/>
        <v>0.4719512195121951</v>
      </c>
      <c r="HT21" s="22">
        <f t="shared" si="30"/>
        <v>0.46695226438188492</v>
      </c>
      <c r="HU21" s="22">
        <f t="shared" si="30"/>
        <v>0.47032828282828282</v>
      </c>
      <c r="HV21" s="22" t="e">
        <f t="shared" si="30"/>
        <v>#DIV/0!</v>
      </c>
      <c r="HW21" s="22">
        <f t="shared" si="30"/>
        <v>0.47710843373493977</v>
      </c>
      <c r="HX21" s="22">
        <f t="shared" si="30"/>
        <v>0.47713950762016411</v>
      </c>
      <c r="HY21" s="22">
        <f t="shared" si="30"/>
        <v>0.48989898989898989</v>
      </c>
      <c r="HZ21" s="22">
        <f t="shared" si="30"/>
        <v>0.48317170564746148</v>
      </c>
      <c r="IA21" s="22">
        <f t="shared" si="30"/>
        <v>0.49727668845315903</v>
      </c>
      <c r="IB21" s="22">
        <f t="shared" si="30"/>
        <v>0.49833702882483372</v>
      </c>
      <c r="IC21" s="22" t="e">
        <f t="shared" si="30"/>
        <v>#DIV/0!</v>
      </c>
      <c r="ID21" s="22">
        <f t="shared" si="30"/>
        <v>0.50331491712707177</v>
      </c>
      <c r="IE21" s="22">
        <f t="shared" si="30"/>
        <v>0.499457111834962</v>
      </c>
      <c r="IF21" s="22">
        <f t="shared" si="30"/>
        <v>0.50345928685470998</v>
      </c>
      <c r="IG21" s="22">
        <f t="shared" si="30"/>
        <v>0.50319829424307039</v>
      </c>
      <c r="IH21" s="22">
        <f t="shared" si="30"/>
        <v>0.50573514077163717</v>
      </c>
      <c r="II21" s="22">
        <f t="shared" si="30"/>
        <v>0.48411829134720702</v>
      </c>
      <c r="IJ21" s="22" t="e">
        <f t="shared" si="30"/>
        <v>#DIV/0!</v>
      </c>
      <c r="IK21" s="22">
        <f t="shared" si="30"/>
        <v>0.51857585139318885</v>
      </c>
      <c r="IL21" s="22">
        <f t="shared" si="30"/>
        <v>0.50155925155925152</v>
      </c>
      <c r="IM21" s="22">
        <f t="shared" si="30"/>
        <v>0.51382604323780789</v>
      </c>
      <c r="IN21" s="22">
        <f t="shared" si="30"/>
        <v>0.51375687843921958</v>
      </c>
      <c r="IO21" s="22">
        <f t="shared" si="30"/>
        <v>0.51121304791029565</v>
      </c>
      <c r="IP21" s="22">
        <f t="shared" si="30"/>
        <v>0.42565597667638483</v>
      </c>
      <c r="IQ21" s="22" t="e">
        <f t="shared" si="30"/>
        <v>#DIV/0!</v>
      </c>
      <c r="IR21" s="22">
        <f t="shared" si="30"/>
        <v>0.51017293997965407</v>
      </c>
      <c r="IS21" s="22">
        <f t="shared" ref="IS21" si="31">SUM(IS19)/IS26</f>
        <v>0.49040120793787745</v>
      </c>
      <c r="IT21" s="2"/>
      <c r="IU21" s="2"/>
      <c r="IV21" s="2"/>
      <c r="IW21" s="2"/>
      <c r="IX21" s="2">
        <f>SUM(IX19)/IX26</f>
        <v>0.45511215824866241</v>
      </c>
    </row>
    <row r="22" spans="2:258" hidden="1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</row>
    <row r="23" spans="2:258" ht="14.65" hidden="1" customHeight="1">
      <c r="B23" s="9" t="s">
        <v>12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1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1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13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13"/>
      <c r="GG23" s="94"/>
      <c r="GH23" s="94"/>
      <c r="GI23" s="94"/>
      <c r="GJ23" s="94"/>
      <c r="GK23" s="94"/>
      <c r="GL23" s="94"/>
      <c r="GM23" s="94"/>
      <c r="GN23" s="94"/>
      <c r="GO23" s="94"/>
      <c r="GP23" s="94"/>
      <c r="GQ23" s="94"/>
      <c r="GR23" s="94"/>
      <c r="GS23" s="94"/>
      <c r="GT23" s="94"/>
      <c r="GU23" s="94"/>
      <c r="GV23" s="94"/>
      <c r="GW23" s="94"/>
      <c r="GX23" s="94"/>
      <c r="GY23" s="94"/>
      <c r="GZ23" s="94"/>
      <c r="HA23" s="94"/>
      <c r="HB23" s="94"/>
      <c r="HC23" s="94"/>
      <c r="HD23" s="94"/>
      <c r="HE23" s="94"/>
      <c r="HF23" s="94"/>
      <c r="HG23" s="94"/>
      <c r="HH23" s="94"/>
      <c r="HI23" s="94"/>
      <c r="HJ23" s="94"/>
      <c r="HK23" s="94"/>
      <c r="HL23" s="94"/>
      <c r="HM23" s="94"/>
      <c r="HN23" s="94"/>
      <c r="HO23" s="94"/>
      <c r="HP23" s="94"/>
      <c r="HQ23" s="94"/>
      <c r="HR23" s="94"/>
      <c r="HS23" s="94"/>
      <c r="HT23" s="94"/>
      <c r="HU23" s="94"/>
      <c r="HV23" s="94"/>
      <c r="HW23" s="94"/>
      <c r="HX23" s="94"/>
      <c r="HY23" s="94"/>
      <c r="HZ23" s="94"/>
      <c r="IA23" s="94"/>
      <c r="IB23" s="94"/>
      <c r="IC23" s="94"/>
      <c r="ID23" s="94"/>
      <c r="IE23" s="94"/>
      <c r="IF23" s="94"/>
      <c r="IG23" s="94"/>
      <c r="IH23" s="94"/>
      <c r="II23" s="94"/>
      <c r="IJ23" s="94"/>
      <c r="IK23" s="94"/>
      <c r="IL23" s="94"/>
      <c r="IM23" s="94"/>
      <c r="IN23" s="94"/>
      <c r="IO23" s="94"/>
      <c r="IP23" s="94"/>
      <c r="IQ23" s="94"/>
      <c r="IR23" s="94"/>
      <c r="IS23" s="13"/>
      <c r="IT23" s="13"/>
      <c r="IU23" s="13"/>
      <c r="IV23" s="13"/>
      <c r="IW23" s="13"/>
    </row>
    <row r="24" spans="2:258" hidden="1">
      <c r="B24" s="5" t="s">
        <v>3</v>
      </c>
      <c r="C24">
        <v>78</v>
      </c>
      <c r="D24">
        <v>1091</v>
      </c>
      <c r="E24">
        <v>1100</v>
      </c>
      <c r="G24">
        <v>1155</v>
      </c>
      <c r="H24">
        <v>1120</v>
      </c>
      <c r="I24">
        <v>2</v>
      </c>
      <c r="J24">
        <v>1094</v>
      </c>
      <c r="K24">
        <v>1114</v>
      </c>
      <c r="L24">
        <v>1001</v>
      </c>
      <c r="N24">
        <v>1059</v>
      </c>
      <c r="O24">
        <v>1103</v>
      </c>
      <c r="P24">
        <v>1112</v>
      </c>
      <c r="Q24">
        <v>1132</v>
      </c>
      <c r="R24">
        <v>1139</v>
      </c>
      <c r="S24">
        <v>1118</v>
      </c>
      <c r="U24">
        <v>1111</v>
      </c>
      <c r="V24">
        <v>1137</v>
      </c>
      <c r="W24">
        <v>1146</v>
      </c>
      <c r="X24">
        <v>1151</v>
      </c>
      <c r="Y24">
        <v>1137</v>
      </c>
      <c r="Z24">
        <v>1119</v>
      </c>
      <c r="AB24">
        <v>1099</v>
      </c>
      <c r="AC24">
        <v>1124</v>
      </c>
      <c r="AD24">
        <v>1128</v>
      </c>
      <c r="AE24">
        <v>1131</v>
      </c>
      <c r="AF24">
        <v>1134</v>
      </c>
      <c r="AG24">
        <v>1118</v>
      </c>
      <c r="AH24" s="1">
        <f>AVERAGE(AB24:AG24,U24:Z24,N24:S24,J24:L24,G24:H24,D24:E24)</f>
        <v>1114.92</v>
      </c>
      <c r="AI24">
        <v>9</v>
      </c>
      <c r="AJ24">
        <v>1078</v>
      </c>
      <c r="AL24">
        <v>1106</v>
      </c>
      <c r="AM24">
        <v>1127</v>
      </c>
      <c r="AN24">
        <v>1060</v>
      </c>
      <c r="AO24">
        <v>1013</v>
      </c>
      <c r="AP24">
        <v>1</v>
      </c>
      <c r="AQ24">
        <v>1044</v>
      </c>
      <c r="AR24">
        <v>1077</v>
      </c>
      <c r="AS24">
        <v>1094</v>
      </c>
      <c r="AT24">
        <v>1067</v>
      </c>
      <c r="AU24">
        <v>1066</v>
      </c>
      <c r="AV24">
        <v>966</v>
      </c>
      <c r="AW24">
        <v>1</v>
      </c>
      <c r="AX24">
        <v>1048</v>
      </c>
      <c r="AY24">
        <v>1068</v>
      </c>
      <c r="AZ24">
        <v>991</v>
      </c>
      <c r="BA24">
        <v>408</v>
      </c>
      <c r="BB24">
        <v>401</v>
      </c>
      <c r="BC24">
        <v>267</v>
      </c>
      <c r="BD24">
        <v>1</v>
      </c>
      <c r="BE24">
        <v>1041</v>
      </c>
      <c r="BF24">
        <v>1063</v>
      </c>
      <c r="BG24">
        <v>1070</v>
      </c>
      <c r="BH24">
        <v>1069</v>
      </c>
      <c r="BI24">
        <v>1076</v>
      </c>
      <c r="BJ24">
        <v>1061</v>
      </c>
      <c r="BK24" s="1">
        <f>AVERAGE(BE24:BJ24,AX24:BC24,AQ24:AV24,AJ24:AN24)</f>
        <v>965.81818181818187</v>
      </c>
      <c r="BL24">
        <v>1</v>
      </c>
      <c r="BM24">
        <v>1038</v>
      </c>
      <c r="BN24">
        <v>1054</v>
      </c>
      <c r="BO24">
        <v>1072</v>
      </c>
      <c r="BP24">
        <v>1098</v>
      </c>
      <c r="BQ24">
        <v>1062</v>
      </c>
      <c r="BR24">
        <v>888</v>
      </c>
      <c r="BU24">
        <v>1026</v>
      </c>
      <c r="BV24">
        <v>1044</v>
      </c>
      <c r="BW24">
        <v>1045</v>
      </c>
      <c r="BX24">
        <v>1041</v>
      </c>
      <c r="BY24">
        <v>739</v>
      </c>
      <c r="CA24">
        <v>1035</v>
      </c>
      <c r="CB24">
        <v>1065</v>
      </c>
      <c r="CC24">
        <v>1070</v>
      </c>
      <c r="CD24">
        <v>1079</v>
      </c>
      <c r="CE24">
        <v>1078</v>
      </c>
      <c r="CF24">
        <v>1069</v>
      </c>
      <c r="CH24">
        <v>1075</v>
      </c>
      <c r="CI24">
        <v>1083</v>
      </c>
      <c r="CJ24">
        <v>1089</v>
      </c>
      <c r="CK24">
        <v>1076</v>
      </c>
      <c r="CL24">
        <v>1073</v>
      </c>
      <c r="CM24">
        <v>1069</v>
      </c>
      <c r="CO24">
        <v>1050</v>
      </c>
      <c r="CP24">
        <v>1074</v>
      </c>
      <c r="CQ24" s="1">
        <v>1058</v>
      </c>
      <c r="CR24">
        <v>1065</v>
      </c>
      <c r="CS24">
        <v>1066</v>
      </c>
      <c r="CT24">
        <v>1068</v>
      </c>
      <c r="CV24">
        <v>1059</v>
      </c>
      <c r="CW24">
        <v>1064</v>
      </c>
      <c r="CX24">
        <v>1061</v>
      </c>
      <c r="CY24">
        <v>1061</v>
      </c>
      <c r="CZ24">
        <v>1084</v>
      </c>
      <c r="DA24">
        <v>1073</v>
      </c>
      <c r="DF24">
        <v>1</v>
      </c>
      <c r="DH24">
        <v>1</v>
      </c>
      <c r="DJ24">
        <v>1005</v>
      </c>
      <c r="DK24">
        <v>1079</v>
      </c>
      <c r="DL24">
        <v>1091</v>
      </c>
      <c r="DM24">
        <v>1121</v>
      </c>
      <c r="DN24">
        <v>1145</v>
      </c>
      <c r="DO24">
        <v>1137</v>
      </c>
      <c r="DQ24">
        <v>1116</v>
      </c>
      <c r="DR24">
        <v>1153</v>
      </c>
      <c r="DS24">
        <v>1137</v>
      </c>
      <c r="DT24">
        <v>1132</v>
      </c>
      <c r="DV24" s="1">
        <f>AVERAGE(DR24:DU24,DK24:DP24,CW24:DB24,CR24:CU24)</f>
        <v>1096.0625</v>
      </c>
      <c r="DW24">
        <v>1223</v>
      </c>
      <c r="DX24">
        <v>1220</v>
      </c>
      <c r="DZ24">
        <v>1307</v>
      </c>
      <c r="EA24">
        <v>1330</v>
      </c>
      <c r="EB24">
        <v>1279</v>
      </c>
      <c r="EC24">
        <v>1344</v>
      </c>
      <c r="ED24">
        <v>1354</v>
      </c>
      <c r="EE24">
        <v>1342</v>
      </c>
      <c r="EG24">
        <v>1370</v>
      </c>
      <c r="EH24">
        <v>1372</v>
      </c>
      <c r="EI24">
        <v>662</v>
      </c>
      <c r="EJ24">
        <v>544</v>
      </c>
      <c r="EK24">
        <v>419</v>
      </c>
      <c r="EL24">
        <v>1229</v>
      </c>
      <c r="EN24">
        <v>1442</v>
      </c>
      <c r="EO24">
        <v>1457</v>
      </c>
      <c r="EP24">
        <v>1494</v>
      </c>
      <c r="EQ24">
        <v>1503</v>
      </c>
      <c r="ER24">
        <v>1506</v>
      </c>
      <c r="ES24">
        <v>1499</v>
      </c>
      <c r="ET24">
        <v>1</v>
      </c>
      <c r="EU24">
        <v>1526</v>
      </c>
      <c r="EV24">
        <v>1531</v>
      </c>
      <c r="EW24">
        <v>1531</v>
      </c>
      <c r="EX24">
        <v>1532</v>
      </c>
      <c r="EY24">
        <v>1541</v>
      </c>
      <c r="EZ24">
        <v>1524</v>
      </c>
      <c r="FA24">
        <v>4</v>
      </c>
      <c r="FB24" s="1">
        <f>AVERAGE(EU24:EZ24,EN24:ES24,EL24,EG24:EH24,DZ24:EE24,DW24:DX24)</f>
        <v>1411.1304347826087</v>
      </c>
      <c r="FC24">
        <v>15</v>
      </c>
      <c r="FD24">
        <v>1563</v>
      </c>
      <c r="FE24">
        <v>1579</v>
      </c>
      <c r="FF24">
        <v>1604</v>
      </c>
      <c r="FG24">
        <v>1612</v>
      </c>
      <c r="FH24">
        <v>1533</v>
      </c>
      <c r="FI24">
        <v>1</v>
      </c>
      <c r="FJ24">
        <v>1494</v>
      </c>
      <c r="FK24">
        <v>1590</v>
      </c>
      <c r="FL24">
        <v>1612</v>
      </c>
      <c r="FM24">
        <v>1608</v>
      </c>
      <c r="FN24">
        <v>1612</v>
      </c>
      <c r="FO24">
        <v>1593</v>
      </c>
      <c r="FP24">
        <v>1</v>
      </c>
      <c r="FQ24">
        <v>1611</v>
      </c>
      <c r="FR24">
        <v>1630</v>
      </c>
      <c r="FS24">
        <v>1627</v>
      </c>
      <c r="FT24">
        <v>4</v>
      </c>
      <c r="FU24">
        <v>1661</v>
      </c>
      <c r="FV24">
        <v>1655</v>
      </c>
      <c r="FX24">
        <v>1649</v>
      </c>
      <c r="FY24">
        <v>1657</v>
      </c>
      <c r="FZ24">
        <v>1663</v>
      </c>
      <c r="GA24">
        <v>1653</v>
      </c>
      <c r="GB24">
        <v>1663</v>
      </c>
      <c r="GC24">
        <v>1628</v>
      </c>
      <c r="GD24">
        <v>79</v>
      </c>
      <c r="GE24">
        <v>1639</v>
      </c>
      <c r="GF24">
        <v>1647</v>
      </c>
      <c r="GG24" s="103">
        <f>AVERAGE(GE24:GF24,FX24:GC24,FU24:FV24,FQ24:FS24,FJ24:FO24,FD24:FH24)</f>
        <v>1615.9583333333333</v>
      </c>
      <c r="GH24" s="219">
        <v>1664</v>
      </c>
      <c r="GI24" s="219">
        <v>1671</v>
      </c>
      <c r="GJ24" s="219">
        <v>1685</v>
      </c>
      <c r="GK24" s="219">
        <v>1671</v>
      </c>
      <c r="GL24" s="219"/>
      <c r="GM24" s="219">
        <v>1702</v>
      </c>
      <c r="GN24" s="219">
        <v>1646</v>
      </c>
      <c r="GO24" s="219">
        <v>1657</v>
      </c>
      <c r="GP24" s="219">
        <v>1721</v>
      </c>
      <c r="GQ24" s="219">
        <v>1729</v>
      </c>
      <c r="GR24" s="219">
        <v>1684</v>
      </c>
      <c r="GS24" s="219"/>
      <c r="GT24" s="219">
        <v>1687</v>
      </c>
      <c r="GU24" s="219">
        <v>1731</v>
      </c>
      <c r="GV24" s="219">
        <v>1710</v>
      </c>
      <c r="GW24" s="219">
        <v>1762</v>
      </c>
      <c r="GX24" s="219">
        <v>1760</v>
      </c>
      <c r="GY24" s="219">
        <v>1726</v>
      </c>
      <c r="GZ24" s="219"/>
      <c r="HA24" s="219">
        <v>1742</v>
      </c>
      <c r="HB24" s="219">
        <v>1749</v>
      </c>
      <c r="HC24" s="219">
        <v>1747</v>
      </c>
      <c r="HD24" s="219">
        <v>1713</v>
      </c>
      <c r="HE24" s="219">
        <v>1715</v>
      </c>
      <c r="HF24" s="219">
        <v>1689</v>
      </c>
      <c r="HG24" s="219">
        <v>1</v>
      </c>
      <c r="HH24" s="219">
        <v>1638</v>
      </c>
      <c r="HI24" s="219">
        <v>1671</v>
      </c>
      <c r="HJ24" s="219">
        <v>1703</v>
      </c>
      <c r="HK24" s="219">
        <v>1716</v>
      </c>
      <c r="HL24" s="219">
        <v>1712</v>
      </c>
      <c r="HM24" s="103">
        <f>AVERAGE(HH24:HL24,HA24:HF24,GT24:GY24,GM24:GR24,GH24:GK24)</f>
        <v>1703.7407407407406</v>
      </c>
      <c r="HN24" s="103">
        <v>1631</v>
      </c>
      <c r="HO24" s="103"/>
      <c r="HP24" s="103">
        <v>1707</v>
      </c>
      <c r="HQ24" s="103">
        <v>1728</v>
      </c>
      <c r="HR24" s="103">
        <v>1750</v>
      </c>
      <c r="HS24" s="103">
        <v>1680</v>
      </c>
      <c r="HT24" s="103">
        <v>1673</v>
      </c>
      <c r="HU24" s="103">
        <v>1623</v>
      </c>
      <c r="HV24" s="103"/>
      <c r="HW24" s="103">
        <v>1703</v>
      </c>
      <c r="HX24" s="103">
        <v>1749</v>
      </c>
      <c r="HY24" s="103">
        <v>1824</v>
      </c>
      <c r="HZ24" s="103">
        <v>1796</v>
      </c>
      <c r="IA24" s="103">
        <v>1879</v>
      </c>
      <c r="IB24" s="103">
        <v>1846</v>
      </c>
      <c r="IC24" s="103"/>
      <c r="ID24" s="103">
        <v>1855</v>
      </c>
      <c r="IE24" s="103">
        <v>1887</v>
      </c>
      <c r="IF24" s="103">
        <v>1925</v>
      </c>
      <c r="IG24" s="103">
        <v>1921</v>
      </c>
      <c r="IH24" s="103">
        <v>1961</v>
      </c>
      <c r="II24" s="103">
        <v>1872</v>
      </c>
      <c r="IJ24" s="103"/>
      <c r="IK24" s="103">
        <v>1989</v>
      </c>
      <c r="IL24" s="103">
        <v>1975</v>
      </c>
      <c r="IM24" s="103">
        <v>2039</v>
      </c>
      <c r="IN24" s="103">
        <v>2048</v>
      </c>
      <c r="IO24" s="103">
        <v>2012</v>
      </c>
      <c r="IP24" s="103">
        <v>1418</v>
      </c>
      <c r="IQ24" s="103"/>
      <c r="IR24" s="103">
        <v>2016</v>
      </c>
      <c r="IS24" s="103">
        <f>AVERAGE(IR24,IK24:IP24,ID24:II24,HW24:IB24,HP24:HU24,HN24)</f>
        <v>1827.1923076923076</v>
      </c>
      <c r="IT24" s="1"/>
      <c r="IU24" s="1"/>
      <c r="IV24" s="1"/>
      <c r="IW24" s="1"/>
      <c r="IX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1150.007874015748</v>
      </c>
    </row>
    <row r="25" spans="2:258" hidden="1">
      <c r="B25" s="5" t="s">
        <v>14</v>
      </c>
      <c r="C25">
        <v>2</v>
      </c>
      <c r="D25">
        <v>24</v>
      </c>
      <c r="E25">
        <v>25</v>
      </c>
      <c r="G25">
        <v>26</v>
      </c>
      <c r="H25">
        <v>26</v>
      </c>
      <c r="I25">
        <v>2</v>
      </c>
      <c r="J25">
        <v>22</v>
      </c>
      <c r="K25">
        <v>27</v>
      </c>
      <c r="L25">
        <v>27</v>
      </c>
      <c r="N25">
        <v>26</v>
      </c>
      <c r="O25">
        <v>27</v>
      </c>
      <c r="P25">
        <v>24</v>
      </c>
      <c r="Q25">
        <v>27</v>
      </c>
      <c r="R25">
        <v>26</v>
      </c>
      <c r="S25">
        <v>25</v>
      </c>
      <c r="U25">
        <v>26</v>
      </c>
      <c r="V25">
        <v>28</v>
      </c>
      <c r="W25">
        <v>27</v>
      </c>
      <c r="X25">
        <v>27</v>
      </c>
      <c r="Y25">
        <v>27</v>
      </c>
      <c r="Z25">
        <v>26</v>
      </c>
      <c r="AB25">
        <v>27</v>
      </c>
      <c r="AC25">
        <v>27</v>
      </c>
      <c r="AD25">
        <v>28</v>
      </c>
      <c r="AE25">
        <v>28</v>
      </c>
      <c r="AF25">
        <v>28</v>
      </c>
      <c r="AG25">
        <v>27</v>
      </c>
      <c r="AH25" s="1">
        <f>AVERAGE(AB25:AG25,U25:Z25,N25:S25,J25:L25,G25:H25,D25:E25)</f>
        <v>26.32</v>
      </c>
      <c r="AJ25">
        <v>27</v>
      </c>
      <c r="AL25">
        <v>27</v>
      </c>
      <c r="AM25">
        <v>27</v>
      </c>
      <c r="AN25">
        <v>26</v>
      </c>
      <c r="AO25">
        <v>23</v>
      </c>
      <c r="AQ25">
        <v>26</v>
      </c>
      <c r="AR25">
        <v>26</v>
      </c>
      <c r="AS25">
        <v>25</v>
      </c>
      <c r="AT25">
        <v>25</v>
      </c>
      <c r="AU25">
        <v>25</v>
      </c>
      <c r="AV25">
        <v>23</v>
      </c>
      <c r="AX25">
        <v>25</v>
      </c>
      <c r="AY25">
        <v>25</v>
      </c>
      <c r="AZ25">
        <v>24</v>
      </c>
      <c r="BA25">
        <v>21</v>
      </c>
      <c r="BB25">
        <v>14</v>
      </c>
      <c r="BC25">
        <v>9</v>
      </c>
      <c r="BE25">
        <v>23</v>
      </c>
      <c r="BF25">
        <v>24</v>
      </c>
      <c r="BG25">
        <v>24</v>
      </c>
      <c r="BH25">
        <v>25</v>
      </c>
      <c r="BI25">
        <v>26</v>
      </c>
      <c r="BJ25">
        <v>26</v>
      </c>
      <c r="BK25" s="1">
        <f>AVERAGE(BE25:BJ25,AX25:BC25,AQ25:AV25,AJ25:AN25)</f>
        <v>23.772727272727273</v>
      </c>
      <c r="BM25">
        <v>25</v>
      </c>
      <c r="BN25">
        <v>25</v>
      </c>
      <c r="BO25">
        <v>24</v>
      </c>
      <c r="BP25">
        <v>25</v>
      </c>
      <c r="BQ25">
        <v>23</v>
      </c>
      <c r="BR25">
        <v>24</v>
      </c>
      <c r="BU25">
        <v>25</v>
      </c>
      <c r="BV25">
        <v>26</v>
      </c>
      <c r="BW25">
        <v>26</v>
      </c>
      <c r="BX25">
        <v>26</v>
      </c>
      <c r="BY25">
        <v>25</v>
      </c>
      <c r="CA25">
        <v>27</v>
      </c>
      <c r="CB25">
        <v>27</v>
      </c>
      <c r="CC25">
        <v>27</v>
      </c>
      <c r="CD25">
        <v>27</v>
      </c>
      <c r="CE25">
        <v>27</v>
      </c>
      <c r="CF25">
        <v>27</v>
      </c>
      <c r="CH25">
        <v>27</v>
      </c>
      <c r="CI25">
        <v>27</v>
      </c>
      <c r="CJ25">
        <v>27</v>
      </c>
      <c r="CK25">
        <v>27</v>
      </c>
      <c r="CL25">
        <v>26</v>
      </c>
      <c r="CM25">
        <v>26</v>
      </c>
      <c r="CO25">
        <v>25</v>
      </c>
      <c r="CP25">
        <v>26</v>
      </c>
      <c r="CQ25" s="1">
        <f>AVERAGE(CO25:CP25,CH25:CM25,CA25:CF25,BU25:BY25,BM25:BR25)</f>
        <v>25.88</v>
      </c>
      <c r="CR25">
        <v>26</v>
      </c>
      <c r="CS25">
        <v>26</v>
      </c>
      <c r="CT25">
        <v>25</v>
      </c>
      <c r="CU25">
        <v>25</v>
      </c>
      <c r="CW25">
        <v>26</v>
      </c>
      <c r="CX25">
        <v>25</v>
      </c>
      <c r="CY25">
        <v>26</v>
      </c>
      <c r="CZ25">
        <v>24</v>
      </c>
      <c r="DA25">
        <v>25</v>
      </c>
      <c r="DB25">
        <v>25</v>
      </c>
      <c r="DK25">
        <v>23</v>
      </c>
      <c r="DL25">
        <v>23</v>
      </c>
      <c r="DM25">
        <v>23</v>
      </c>
      <c r="DN25">
        <v>23</v>
      </c>
      <c r="DO25">
        <v>23</v>
      </c>
      <c r="DP25">
        <v>24</v>
      </c>
      <c r="DR25">
        <v>23</v>
      </c>
      <c r="DS25">
        <v>25</v>
      </c>
      <c r="DT25">
        <v>25</v>
      </c>
      <c r="DU25">
        <v>25</v>
      </c>
      <c r="DV25" s="1">
        <f>AVERAGE(DR25:DU25,DK25:DP25,CW25:DB25,CR25:CU25)</f>
        <v>24.5</v>
      </c>
      <c r="DW25">
        <v>28</v>
      </c>
      <c r="DX25">
        <v>28</v>
      </c>
      <c r="DZ25">
        <v>28</v>
      </c>
      <c r="EA25">
        <v>28</v>
      </c>
      <c r="EB25">
        <v>28</v>
      </c>
      <c r="EC25">
        <v>28</v>
      </c>
      <c r="ED25">
        <v>29</v>
      </c>
      <c r="EE25">
        <v>27</v>
      </c>
      <c r="EG25">
        <v>28</v>
      </c>
      <c r="EH25">
        <v>29</v>
      </c>
      <c r="EI25">
        <v>20</v>
      </c>
      <c r="EJ25">
        <v>19</v>
      </c>
      <c r="EK25">
        <v>16</v>
      </c>
      <c r="EL25">
        <v>25</v>
      </c>
      <c r="EN25">
        <v>29</v>
      </c>
      <c r="EO25">
        <v>29</v>
      </c>
      <c r="EP25">
        <v>30</v>
      </c>
      <c r="EQ25">
        <v>29</v>
      </c>
      <c r="ER25">
        <v>30</v>
      </c>
      <c r="ES25">
        <v>29</v>
      </c>
      <c r="EU25">
        <v>30</v>
      </c>
      <c r="EV25">
        <v>30</v>
      </c>
      <c r="EW25">
        <v>30</v>
      </c>
      <c r="EX25">
        <v>29</v>
      </c>
      <c r="EY25">
        <v>30</v>
      </c>
      <c r="EZ25">
        <v>29</v>
      </c>
      <c r="FB25" s="1">
        <f>AVERAGE(EU25:EZ25,EN25:ES25,EL25,EG25:EH25,DZ25:EE25,DW25:DX25)</f>
        <v>28.695652173913043</v>
      </c>
      <c r="FC25">
        <v>2</v>
      </c>
      <c r="FD25">
        <v>32</v>
      </c>
      <c r="FE25">
        <v>31</v>
      </c>
      <c r="FF25">
        <v>31</v>
      </c>
      <c r="FG25">
        <v>32</v>
      </c>
      <c r="FH25">
        <v>30</v>
      </c>
      <c r="FJ25">
        <v>33</v>
      </c>
      <c r="FK25">
        <v>34</v>
      </c>
      <c r="FL25">
        <v>38</v>
      </c>
      <c r="FM25">
        <v>37</v>
      </c>
      <c r="FN25">
        <v>37</v>
      </c>
      <c r="FO25">
        <v>37</v>
      </c>
      <c r="FQ25">
        <v>37</v>
      </c>
      <c r="FR25">
        <v>38</v>
      </c>
      <c r="FS25">
        <v>37</v>
      </c>
      <c r="FT25">
        <v>2</v>
      </c>
      <c r="FU25">
        <v>39</v>
      </c>
      <c r="FV25">
        <v>35</v>
      </c>
      <c r="FX25">
        <v>39</v>
      </c>
      <c r="FY25">
        <v>40</v>
      </c>
      <c r="FZ25">
        <v>40</v>
      </c>
      <c r="GA25">
        <v>45</v>
      </c>
      <c r="GB25">
        <v>44</v>
      </c>
      <c r="GC25">
        <v>42</v>
      </c>
      <c r="GE25">
        <v>40</v>
      </c>
      <c r="GF25">
        <v>41</v>
      </c>
      <c r="GG25" s="103">
        <f>AVERAGE(GE25:GF25,FX25:GC25,FU25:FV25,FQ25:FS25,FJ25:FO25,FD25:FH25)</f>
        <v>37.041666666666664</v>
      </c>
      <c r="GH25" s="103">
        <v>40</v>
      </c>
      <c r="GI25" s="103">
        <v>42</v>
      </c>
      <c r="GJ25" s="103">
        <v>42</v>
      </c>
      <c r="GK25" s="103">
        <v>38</v>
      </c>
      <c r="GL25" s="103"/>
      <c r="GM25" s="103">
        <v>41</v>
      </c>
      <c r="GN25" s="103">
        <v>39</v>
      </c>
      <c r="GO25" s="103">
        <v>39</v>
      </c>
      <c r="GP25" s="103">
        <v>38</v>
      </c>
      <c r="GQ25" s="103">
        <v>40</v>
      </c>
      <c r="GR25" s="103">
        <v>34</v>
      </c>
      <c r="GS25" s="103"/>
      <c r="GT25" s="103">
        <v>40</v>
      </c>
      <c r="GU25" s="103">
        <v>39</v>
      </c>
      <c r="GV25" s="103">
        <v>40</v>
      </c>
      <c r="GW25" s="103">
        <v>39</v>
      </c>
      <c r="GX25" s="103">
        <v>40</v>
      </c>
      <c r="GY25" s="103">
        <v>35</v>
      </c>
      <c r="GZ25" s="103"/>
      <c r="HA25" s="103">
        <v>38</v>
      </c>
      <c r="HB25" s="103">
        <v>39</v>
      </c>
      <c r="HC25" s="103">
        <v>38</v>
      </c>
      <c r="HD25" s="103">
        <v>38</v>
      </c>
      <c r="HE25" s="103">
        <v>39</v>
      </c>
      <c r="HF25" s="103">
        <v>35</v>
      </c>
      <c r="HG25" s="103">
        <v>1</v>
      </c>
      <c r="HH25" s="103">
        <v>37</v>
      </c>
      <c r="HI25" s="103">
        <v>36</v>
      </c>
      <c r="HJ25" s="103">
        <v>37</v>
      </c>
      <c r="HK25" s="103">
        <v>37</v>
      </c>
      <c r="HL25" s="103">
        <v>38</v>
      </c>
      <c r="HM25" s="103">
        <f>AVERAGE(HH25:HL25,HA25:HF25,GT25:GY25,GM25:GR25,GH25:GK25)</f>
        <v>38.444444444444443</v>
      </c>
      <c r="HN25" s="103">
        <v>33</v>
      </c>
      <c r="HO25" s="103"/>
      <c r="HP25" s="103">
        <v>39</v>
      </c>
      <c r="HQ25" s="103">
        <v>42</v>
      </c>
      <c r="HR25" s="103">
        <v>42</v>
      </c>
      <c r="HS25" s="103">
        <v>40</v>
      </c>
      <c r="HT25" s="103">
        <v>39</v>
      </c>
      <c r="HU25" s="103">
        <v>39</v>
      </c>
      <c r="HV25" s="103"/>
      <c r="HW25" s="103">
        <v>43</v>
      </c>
      <c r="HX25" s="103">
        <v>43</v>
      </c>
      <c r="HY25" s="103">
        <v>42</v>
      </c>
      <c r="HZ25" s="103">
        <v>43</v>
      </c>
      <c r="IA25" s="103">
        <v>43</v>
      </c>
      <c r="IB25" s="103">
        <v>42</v>
      </c>
      <c r="IC25" s="103"/>
      <c r="ID25" s="103">
        <v>45</v>
      </c>
      <c r="IE25" s="103">
        <v>45</v>
      </c>
      <c r="IF25" s="103">
        <v>46</v>
      </c>
      <c r="IG25" s="103">
        <v>45</v>
      </c>
      <c r="IH25" s="103">
        <v>43</v>
      </c>
      <c r="II25" s="103">
        <v>46</v>
      </c>
      <c r="IJ25" s="103"/>
      <c r="IK25" s="103">
        <v>51</v>
      </c>
      <c r="IL25" s="103">
        <v>51</v>
      </c>
      <c r="IM25" s="103">
        <v>50</v>
      </c>
      <c r="IN25" s="103">
        <v>49</v>
      </c>
      <c r="IO25" s="103">
        <v>50</v>
      </c>
      <c r="IP25" s="103">
        <v>46</v>
      </c>
      <c r="IQ25" s="103"/>
      <c r="IR25" s="103">
        <v>50</v>
      </c>
      <c r="IS25" s="103">
        <f>AVERAGE(IR25,IK25:IP25,ID25:II25,HW25:IB25,HP25:HU25,HN25)</f>
        <v>44.115384615384613</v>
      </c>
      <c r="IT25" s="1"/>
      <c r="IU25" s="1"/>
      <c r="IV25" s="1"/>
      <c r="IW25" s="1"/>
      <c r="IX25" s="1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26.46153846153846</v>
      </c>
    </row>
    <row r="26" spans="2:258" hidden="1">
      <c r="B26" s="5" t="s">
        <v>15</v>
      </c>
      <c r="C26">
        <f t="shared" ref="C26:AG26" si="32">C24-C25</f>
        <v>76</v>
      </c>
      <c r="D26">
        <f t="shared" si="32"/>
        <v>1067</v>
      </c>
      <c r="E26">
        <f t="shared" si="32"/>
        <v>1075</v>
      </c>
      <c r="F26">
        <f t="shared" si="32"/>
        <v>0</v>
      </c>
      <c r="G26">
        <f t="shared" si="32"/>
        <v>1129</v>
      </c>
      <c r="H26">
        <f t="shared" si="32"/>
        <v>1094</v>
      </c>
      <c r="I26">
        <f t="shared" si="32"/>
        <v>0</v>
      </c>
      <c r="J26">
        <f t="shared" si="32"/>
        <v>1072</v>
      </c>
      <c r="K26">
        <f t="shared" si="32"/>
        <v>1087</v>
      </c>
      <c r="L26">
        <f t="shared" si="32"/>
        <v>974</v>
      </c>
      <c r="M26">
        <f t="shared" si="32"/>
        <v>0</v>
      </c>
      <c r="N26">
        <f t="shared" si="32"/>
        <v>1033</v>
      </c>
      <c r="O26">
        <f t="shared" si="32"/>
        <v>1076</v>
      </c>
      <c r="P26">
        <f t="shared" si="32"/>
        <v>1088</v>
      </c>
      <c r="Q26">
        <f t="shared" si="32"/>
        <v>1105</v>
      </c>
      <c r="R26">
        <f t="shared" si="32"/>
        <v>1113</v>
      </c>
      <c r="S26">
        <f t="shared" si="32"/>
        <v>1093</v>
      </c>
      <c r="T26">
        <f t="shared" si="32"/>
        <v>0</v>
      </c>
      <c r="U26">
        <f t="shared" si="32"/>
        <v>1085</v>
      </c>
      <c r="V26">
        <f t="shared" si="32"/>
        <v>1109</v>
      </c>
      <c r="W26">
        <f t="shared" si="32"/>
        <v>1119</v>
      </c>
      <c r="X26">
        <f t="shared" si="32"/>
        <v>1124</v>
      </c>
      <c r="Y26">
        <f t="shared" si="32"/>
        <v>1110</v>
      </c>
      <c r="Z26">
        <f t="shared" si="32"/>
        <v>1093</v>
      </c>
      <c r="AA26">
        <f t="shared" si="32"/>
        <v>0</v>
      </c>
      <c r="AB26">
        <f t="shared" si="32"/>
        <v>1072</v>
      </c>
      <c r="AC26">
        <f t="shared" si="32"/>
        <v>1097</v>
      </c>
      <c r="AD26">
        <f t="shared" si="32"/>
        <v>1100</v>
      </c>
      <c r="AE26">
        <f t="shared" si="32"/>
        <v>1103</v>
      </c>
      <c r="AF26">
        <f t="shared" si="32"/>
        <v>1106</v>
      </c>
      <c r="AG26">
        <f t="shared" si="32"/>
        <v>1091</v>
      </c>
      <c r="AH26" s="1">
        <f>AVERAGE(AB26:AG26,U26:Z26,N26:S26,J26:L26,G26:H26,D26:E26)</f>
        <v>1088.5999999999999</v>
      </c>
      <c r="AI26">
        <f t="shared" ref="AI26:BJ26" si="33">AI24-AI25</f>
        <v>9</v>
      </c>
      <c r="AJ26">
        <f t="shared" si="33"/>
        <v>1051</v>
      </c>
      <c r="AK26">
        <f t="shared" si="33"/>
        <v>0</v>
      </c>
      <c r="AL26">
        <f t="shared" si="33"/>
        <v>1079</v>
      </c>
      <c r="AM26">
        <f t="shared" si="33"/>
        <v>1100</v>
      </c>
      <c r="AN26">
        <f t="shared" si="33"/>
        <v>1034</v>
      </c>
      <c r="AO26">
        <f t="shared" si="33"/>
        <v>990</v>
      </c>
      <c r="AP26">
        <f t="shared" si="33"/>
        <v>1</v>
      </c>
      <c r="AQ26">
        <f t="shared" si="33"/>
        <v>1018</v>
      </c>
      <c r="AR26">
        <f t="shared" si="33"/>
        <v>1051</v>
      </c>
      <c r="AS26">
        <f t="shared" si="33"/>
        <v>1069</v>
      </c>
      <c r="AT26">
        <f t="shared" si="33"/>
        <v>1042</v>
      </c>
      <c r="AU26">
        <f t="shared" si="33"/>
        <v>1041</v>
      </c>
      <c r="AV26">
        <f t="shared" si="33"/>
        <v>943</v>
      </c>
      <c r="AW26">
        <f t="shared" si="33"/>
        <v>1</v>
      </c>
      <c r="AX26">
        <f t="shared" si="33"/>
        <v>1023</v>
      </c>
      <c r="AY26">
        <f t="shared" si="33"/>
        <v>1043</v>
      </c>
      <c r="AZ26">
        <f t="shared" si="33"/>
        <v>967</v>
      </c>
      <c r="BA26">
        <f t="shared" si="33"/>
        <v>387</v>
      </c>
      <c r="BB26">
        <f t="shared" si="33"/>
        <v>387</v>
      </c>
      <c r="BC26">
        <f t="shared" si="33"/>
        <v>258</v>
      </c>
      <c r="BD26">
        <f t="shared" si="33"/>
        <v>1</v>
      </c>
      <c r="BE26">
        <f t="shared" si="33"/>
        <v>1018</v>
      </c>
      <c r="BF26">
        <f t="shared" si="33"/>
        <v>1039</v>
      </c>
      <c r="BG26">
        <f t="shared" si="33"/>
        <v>1046</v>
      </c>
      <c r="BH26">
        <f t="shared" si="33"/>
        <v>1044</v>
      </c>
      <c r="BI26">
        <f t="shared" si="33"/>
        <v>1050</v>
      </c>
      <c r="BJ26">
        <f t="shared" si="33"/>
        <v>1035</v>
      </c>
      <c r="BK26" s="1">
        <f>AVERAGE(BE26:BJ26,AX26:BC26,AQ26:AV26,AJ26:AN26)</f>
        <v>901.08695652173913</v>
      </c>
      <c r="BL26">
        <f t="shared" ref="BL26:CP26" si="34">BL24-BL25</f>
        <v>1</v>
      </c>
      <c r="BM26">
        <f t="shared" si="34"/>
        <v>1013</v>
      </c>
      <c r="BN26">
        <f t="shared" si="34"/>
        <v>1029</v>
      </c>
      <c r="BO26">
        <f t="shared" si="34"/>
        <v>1048</v>
      </c>
      <c r="BP26">
        <f t="shared" si="34"/>
        <v>1073</v>
      </c>
      <c r="BQ26">
        <f t="shared" si="34"/>
        <v>1039</v>
      </c>
      <c r="BR26">
        <f t="shared" si="34"/>
        <v>864</v>
      </c>
      <c r="BS26">
        <f t="shared" si="34"/>
        <v>0</v>
      </c>
      <c r="BT26">
        <f t="shared" si="34"/>
        <v>0</v>
      </c>
      <c r="BU26">
        <f t="shared" si="34"/>
        <v>1001</v>
      </c>
      <c r="BV26">
        <f t="shared" si="34"/>
        <v>1018</v>
      </c>
      <c r="BW26">
        <f t="shared" si="34"/>
        <v>1019</v>
      </c>
      <c r="BX26">
        <f t="shared" si="34"/>
        <v>1015</v>
      </c>
      <c r="BY26">
        <f t="shared" si="34"/>
        <v>714</v>
      </c>
      <c r="BZ26">
        <f t="shared" si="34"/>
        <v>0</v>
      </c>
      <c r="CA26">
        <f t="shared" si="34"/>
        <v>1008</v>
      </c>
      <c r="CB26">
        <f t="shared" si="34"/>
        <v>1038</v>
      </c>
      <c r="CC26">
        <f t="shared" si="34"/>
        <v>1043</v>
      </c>
      <c r="CD26">
        <f t="shared" si="34"/>
        <v>1052</v>
      </c>
      <c r="CE26">
        <f t="shared" si="34"/>
        <v>1051</v>
      </c>
      <c r="CF26">
        <f t="shared" si="34"/>
        <v>1042</v>
      </c>
      <c r="CG26">
        <f t="shared" si="34"/>
        <v>0</v>
      </c>
      <c r="CH26">
        <f t="shared" si="34"/>
        <v>1048</v>
      </c>
      <c r="CI26">
        <f t="shared" si="34"/>
        <v>1056</v>
      </c>
      <c r="CJ26">
        <f t="shared" si="34"/>
        <v>1062</v>
      </c>
      <c r="CK26">
        <f t="shared" si="34"/>
        <v>1049</v>
      </c>
      <c r="CL26">
        <f t="shared" si="34"/>
        <v>1047</v>
      </c>
      <c r="CM26">
        <f t="shared" si="34"/>
        <v>1043</v>
      </c>
      <c r="CN26">
        <f t="shared" si="34"/>
        <v>0</v>
      </c>
      <c r="CO26">
        <f t="shared" si="34"/>
        <v>1025</v>
      </c>
      <c r="CP26">
        <f t="shared" si="34"/>
        <v>1048</v>
      </c>
      <c r="CQ26" s="1">
        <f>AVERAGE(CO26:CP26,CH26:CM26,CA26:CF26,BU26:BY26,BM26:BR26)</f>
        <v>1017.8</v>
      </c>
      <c r="CR26">
        <f t="shared" ref="CR26:DT26" si="35">CR24-CR25</f>
        <v>1039</v>
      </c>
      <c r="CS26">
        <f t="shared" si="35"/>
        <v>1040</v>
      </c>
      <c r="CT26">
        <f t="shared" si="35"/>
        <v>1043</v>
      </c>
      <c r="CU26">
        <f t="shared" si="35"/>
        <v>-25</v>
      </c>
      <c r="CV26">
        <f t="shared" si="35"/>
        <v>1059</v>
      </c>
      <c r="CW26">
        <f t="shared" si="35"/>
        <v>1038</v>
      </c>
      <c r="CX26">
        <f t="shared" si="35"/>
        <v>1036</v>
      </c>
      <c r="CY26">
        <f t="shared" si="35"/>
        <v>1035</v>
      </c>
      <c r="CZ26">
        <f t="shared" si="35"/>
        <v>1060</v>
      </c>
      <c r="DA26">
        <f t="shared" si="35"/>
        <v>1048</v>
      </c>
      <c r="DB26">
        <f t="shared" si="35"/>
        <v>-25</v>
      </c>
      <c r="DC26">
        <f t="shared" si="35"/>
        <v>0</v>
      </c>
      <c r="DD26">
        <f t="shared" si="35"/>
        <v>0</v>
      </c>
      <c r="DE26">
        <f t="shared" si="35"/>
        <v>0</v>
      </c>
      <c r="DF26">
        <f t="shared" si="35"/>
        <v>1</v>
      </c>
      <c r="DG26">
        <f t="shared" si="35"/>
        <v>0</v>
      </c>
      <c r="DH26">
        <f t="shared" si="35"/>
        <v>1</v>
      </c>
      <c r="DI26">
        <f t="shared" si="35"/>
        <v>0</v>
      </c>
      <c r="DJ26">
        <f t="shared" si="35"/>
        <v>1005</v>
      </c>
      <c r="DK26">
        <f t="shared" si="35"/>
        <v>1056</v>
      </c>
      <c r="DL26">
        <f t="shared" si="35"/>
        <v>1068</v>
      </c>
      <c r="DM26">
        <f t="shared" si="35"/>
        <v>1098</v>
      </c>
      <c r="DN26">
        <f t="shared" si="35"/>
        <v>1122</v>
      </c>
      <c r="DO26">
        <f t="shared" si="35"/>
        <v>1114</v>
      </c>
      <c r="DP26">
        <f t="shared" si="35"/>
        <v>-24</v>
      </c>
      <c r="DQ26">
        <f t="shared" si="35"/>
        <v>1116</v>
      </c>
      <c r="DR26">
        <f t="shared" si="35"/>
        <v>1130</v>
      </c>
      <c r="DS26">
        <f t="shared" si="35"/>
        <v>1112</v>
      </c>
      <c r="DT26">
        <f t="shared" si="35"/>
        <v>1107</v>
      </c>
      <c r="DU26">
        <f>DU24-DU25</f>
        <v>-25</v>
      </c>
      <c r="DV26" s="1">
        <f>AVERAGE(DR26:DU26,DK26:DP26,CW26:DB26,CR26:CU26)</f>
        <v>852.35</v>
      </c>
      <c r="DW26">
        <f>DW24-DW25</f>
        <v>1195</v>
      </c>
      <c r="DX26">
        <f t="shared" ref="DX26:EZ26" si="36">DX24-DX25</f>
        <v>1192</v>
      </c>
      <c r="DY26">
        <f t="shared" si="36"/>
        <v>0</v>
      </c>
      <c r="DZ26">
        <f t="shared" si="36"/>
        <v>1279</v>
      </c>
      <c r="EA26">
        <f t="shared" si="36"/>
        <v>1302</v>
      </c>
      <c r="EB26">
        <f t="shared" si="36"/>
        <v>1251</v>
      </c>
      <c r="EC26">
        <f t="shared" si="36"/>
        <v>1316</v>
      </c>
      <c r="ED26">
        <f t="shared" si="36"/>
        <v>1325</v>
      </c>
      <c r="EE26">
        <f t="shared" si="36"/>
        <v>1315</v>
      </c>
      <c r="EF26">
        <f t="shared" si="36"/>
        <v>0</v>
      </c>
      <c r="EG26">
        <f t="shared" si="36"/>
        <v>1342</v>
      </c>
      <c r="EH26">
        <f t="shared" si="36"/>
        <v>1343</v>
      </c>
      <c r="EI26">
        <f t="shared" si="36"/>
        <v>642</v>
      </c>
      <c r="EJ26">
        <f t="shared" si="36"/>
        <v>525</v>
      </c>
      <c r="EK26">
        <f t="shared" si="36"/>
        <v>403</v>
      </c>
      <c r="EL26">
        <f t="shared" si="36"/>
        <v>1204</v>
      </c>
      <c r="EM26">
        <f t="shared" si="36"/>
        <v>0</v>
      </c>
      <c r="EN26">
        <f t="shared" si="36"/>
        <v>1413</v>
      </c>
      <c r="EO26">
        <f t="shared" si="36"/>
        <v>1428</v>
      </c>
      <c r="EP26">
        <f t="shared" si="36"/>
        <v>1464</v>
      </c>
      <c r="EQ26">
        <f t="shared" si="36"/>
        <v>1474</v>
      </c>
      <c r="ER26">
        <f t="shared" si="36"/>
        <v>1476</v>
      </c>
      <c r="ES26">
        <f t="shared" si="36"/>
        <v>1470</v>
      </c>
      <c r="ET26">
        <f t="shared" si="36"/>
        <v>1</v>
      </c>
      <c r="EU26">
        <f t="shared" si="36"/>
        <v>1496</v>
      </c>
      <c r="EV26">
        <f t="shared" si="36"/>
        <v>1501</v>
      </c>
      <c r="EW26">
        <f t="shared" si="36"/>
        <v>1501</v>
      </c>
      <c r="EX26">
        <f t="shared" si="36"/>
        <v>1503</v>
      </c>
      <c r="EY26">
        <f t="shared" si="36"/>
        <v>1511</v>
      </c>
      <c r="EZ26">
        <f t="shared" si="36"/>
        <v>1495</v>
      </c>
      <c r="FA26">
        <f>FA24-FA25</f>
        <v>4</v>
      </c>
      <c r="FB26" s="1">
        <f>AVERAGE(EU26:EZ26,EN26:ES26,EL26,EG26:EH26,DZ26:EE26,DW26:DX26)</f>
        <v>1382.4347826086957</v>
      </c>
      <c r="FC26">
        <f t="shared" ref="FC26:HO26" si="37">FC24-FC25</f>
        <v>13</v>
      </c>
      <c r="FD26">
        <f t="shared" si="37"/>
        <v>1531</v>
      </c>
      <c r="FE26">
        <f t="shared" si="37"/>
        <v>1548</v>
      </c>
      <c r="FF26">
        <f t="shared" si="37"/>
        <v>1573</v>
      </c>
      <c r="FG26">
        <f t="shared" si="37"/>
        <v>1580</v>
      </c>
      <c r="FH26">
        <f t="shared" si="37"/>
        <v>1503</v>
      </c>
      <c r="FI26">
        <f t="shared" si="37"/>
        <v>1</v>
      </c>
      <c r="FJ26">
        <f t="shared" si="37"/>
        <v>1461</v>
      </c>
      <c r="FK26">
        <f t="shared" si="37"/>
        <v>1556</v>
      </c>
      <c r="FL26">
        <f t="shared" si="37"/>
        <v>1574</v>
      </c>
      <c r="FM26">
        <f t="shared" si="37"/>
        <v>1571</v>
      </c>
      <c r="FN26">
        <f t="shared" si="37"/>
        <v>1575</v>
      </c>
      <c r="FO26">
        <f t="shared" si="37"/>
        <v>1556</v>
      </c>
      <c r="FP26">
        <f t="shared" si="37"/>
        <v>1</v>
      </c>
      <c r="FQ26">
        <f t="shared" si="37"/>
        <v>1574</v>
      </c>
      <c r="FR26">
        <f t="shared" si="37"/>
        <v>1592</v>
      </c>
      <c r="FS26">
        <f t="shared" si="37"/>
        <v>1590</v>
      </c>
      <c r="FT26">
        <f t="shared" si="37"/>
        <v>2</v>
      </c>
      <c r="FU26">
        <f t="shared" si="37"/>
        <v>1622</v>
      </c>
      <c r="FV26">
        <f t="shared" si="37"/>
        <v>1620</v>
      </c>
      <c r="FW26">
        <f t="shared" si="37"/>
        <v>0</v>
      </c>
      <c r="FX26">
        <f t="shared" si="37"/>
        <v>1610</v>
      </c>
      <c r="FY26">
        <f t="shared" si="37"/>
        <v>1617</v>
      </c>
      <c r="FZ26">
        <f t="shared" si="37"/>
        <v>1623</v>
      </c>
      <c r="GA26">
        <f t="shared" si="37"/>
        <v>1608</v>
      </c>
      <c r="GB26">
        <f t="shared" si="37"/>
        <v>1619</v>
      </c>
      <c r="GC26">
        <f t="shared" si="37"/>
        <v>1586</v>
      </c>
      <c r="GD26">
        <f t="shared" si="37"/>
        <v>79</v>
      </c>
      <c r="GE26">
        <f t="shared" si="37"/>
        <v>1599</v>
      </c>
      <c r="GF26">
        <f t="shared" si="37"/>
        <v>1606</v>
      </c>
      <c r="GG26" s="103">
        <f>AVERAGE(GE26:GF26,FX26:GC26,FU26:FV26,FQ26:FS26,FJ26:FO26,FD26:FH26)</f>
        <v>1578.9166666666667</v>
      </c>
      <c r="GH26">
        <f t="shared" si="37"/>
        <v>1624</v>
      </c>
      <c r="GI26">
        <f t="shared" si="37"/>
        <v>1629</v>
      </c>
      <c r="GJ26">
        <f t="shared" si="37"/>
        <v>1643</v>
      </c>
      <c r="GK26">
        <f t="shared" si="37"/>
        <v>1633</v>
      </c>
      <c r="GL26">
        <f t="shared" si="37"/>
        <v>0</v>
      </c>
      <c r="GM26">
        <f t="shared" si="37"/>
        <v>1661</v>
      </c>
      <c r="GN26">
        <f t="shared" si="37"/>
        <v>1607</v>
      </c>
      <c r="GO26">
        <f t="shared" si="37"/>
        <v>1618</v>
      </c>
      <c r="GP26">
        <f t="shared" si="37"/>
        <v>1683</v>
      </c>
      <c r="GQ26">
        <f t="shared" si="37"/>
        <v>1689</v>
      </c>
      <c r="GR26">
        <f t="shared" si="37"/>
        <v>1650</v>
      </c>
      <c r="GS26">
        <f t="shared" si="37"/>
        <v>0</v>
      </c>
      <c r="GT26">
        <f t="shared" si="37"/>
        <v>1647</v>
      </c>
      <c r="GU26">
        <f t="shared" si="37"/>
        <v>1692</v>
      </c>
      <c r="GV26">
        <f t="shared" si="37"/>
        <v>1670</v>
      </c>
      <c r="GW26">
        <f t="shared" si="37"/>
        <v>1723</v>
      </c>
      <c r="GX26">
        <f t="shared" si="37"/>
        <v>1720</v>
      </c>
      <c r="GY26">
        <f t="shared" si="37"/>
        <v>1691</v>
      </c>
      <c r="GZ26">
        <f t="shared" si="37"/>
        <v>0</v>
      </c>
      <c r="HA26">
        <f t="shared" si="37"/>
        <v>1704</v>
      </c>
      <c r="HB26">
        <f t="shared" si="37"/>
        <v>1710</v>
      </c>
      <c r="HC26">
        <f t="shared" si="37"/>
        <v>1709</v>
      </c>
      <c r="HD26">
        <f t="shared" si="37"/>
        <v>1675</v>
      </c>
      <c r="HE26">
        <f t="shared" si="37"/>
        <v>1676</v>
      </c>
      <c r="HF26">
        <f t="shared" si="37"/>
        <v>1654</v>
      </c>
      <c r="HG26">
        <f t="shared" si="37"/>
        <v>0</v>
      </c>
      <c r="HH26">
        <f t="shared" si="37"/>
        <v>1601</v>
      </c>
      <c r="HI26">
        <f t="shared" si="37"/>
        <v>1635</v>
      </c>
      <c r="HJ26">
        <f t="shared" si="37"/>
        <v>1666</v>
      </c>
      <c r="HK26">
        <f t="shared" si="37"/>
        <v>1679</v>
      </c>
      <c r="HL26">
        <f t="shared" si="37"/>
        <v>1674</v>
      </c>
      <c r="HM26" s="103">
        <f>AVERAGE(HH26:HL26,HA26:HF26,GT26:GY26,GM26:GR26,GH26:GK26)</f>
        <v>1665.2962962962963</v>
      </c>
      <c r="HN26">
        <f t="shared" si="37"/>
        <v>1598</v>
      </c>
      <c r="HO26">
        <f t="shared" si="37"/>
        <v>0</v>
      </c>
      <c r="HP26">
        <f t="shared" ref="HP26:IR26" si="38">HP24-HP25</f>
        <v>1668</v>
      </c>
      <c r="HQ26">
        <f t="shared" si="38"/>
        <v>1686</v>
      </c>
      <c r="HR26">
        <f t="shared" si="38"/>
        <v>1708</v>
      </c>
      <c r="HS26">
        <f t="shared" si="38"/>
        <v>1640</v>
      </c>
      <c r="HT26">
        <f t="shared" si="38"/>
        <v>1634</v>
      </c>
      <c r="HU26">
        <f t="shared" si="38"/>
        <v>1584</v>
      </c>
      <c r="HV26">
        <f t="shared" si="38"/>
        <v>0</v>
      </c>
      <c r="HW26">
        <f t="shared" si="38"/>
        <v>1660</v>
      </c>
      <c r="HX26">
        <f t="shared" si="38"/>
        <v>1706</v>
      </c>
      <c r="HY26">
        <f t="shared" si="38"/>
        <v>1782</v>
      </c>
      <c r="HZ26">
        <f t="shared" si="38"/>
        <v>1753</v>
      </c>
      <c r="IA26">
        <f t="shared" si="38"/>
        <v>1836</v>
      </c>
      <c r="IB26">
        <f t="shared" si="38"/>
        <v>1804</v>
      </c>
      <c r="IC26">
        <f t="shared" si="38"/>
        <v>0</v>
      </c>
      <c r="ID26">
        <f t="shared" si="38"/>
        <v>1810</v>
      </c>
      <c r="IE26">
        <f t="shared" si="38"/>
        <v>1842</v>
      </c>
      <c r="IF26">
        <f t="shared" si="38"/>
        <v>1879</v>
      </c>
      <c r="IG26">
        <f t="shared" si="38"/>
        <v>1876</v>
      </c>
      <c r="IH26">
        <f t="shared" si="38"/>
        <v>1918</v>
      </c>
      <c r="II26">
        <f t="shared" si="38"/>
        <v>1826</v>
      </c>
      <c r="IJ26">
        <f t="shared" si="38"/>
        <v>0</v>
      </c>
      <c r="IK26">
        <f t="shared" si="38"/>
        <v>1938</v>
      </c>
      <c r="IL26">
        <f t="shared" si="38"/>
        <v>1924</v>
      </c>
      <c r="IM26">
        <f t="shared" si="38"/>
        <v>1989</v>
      </c>
      <c r="IN26">
        <f t="shared" si="38"/>
        <v>1999</v>
      </c>
      <c r="IO26">
        <f t="shared" si="38"/>
        <v>1962</v>
      </c>
      <c r="IP26">
        <f t="shared" si="38"/>
        <v>1372</v>
      </c>
      <c r="IQ26">
        <f t="shared" si="38"/>
        <v>0</v>
      </c>
      <c r="IR26">
        <f t="shared" si="38"/>
        <v>1966</v>
      </c>
      <c r="IS26" s="103">
        <f>AVERAGE(IR26,IK26:IP26,ID26:II26,HW26:IB26,HP26:HU26,HN26)</f>
        <v>1783.0769230769231</v>
      </c>
      <c r="IT26" s="1"/>
      <c r="IU26" s="1"/>
      <c r="IV26" s="1"/>
      <c r="IW26" s="1"/>
      <c r="IX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1072.2631578947369</v>
      </c>
    </row>
    <row r="27" spans="2:258" hidden="1">
      <c r="B27" s="5" t="s">
        <v>1</v>
      </c>
      <c r="C27">
        <v>1102</v>
      </c>
      <c r="D27">
        <v>88</v>
      </c>
      <c r="E27">
        <v>77</v>
      </c>
      <c r="F27">
        <v>1175</v>
      </c>
      <c r="G27">
        <v>29</v>
      </c>
      <c r="H27">
        <v>61</v>
      </c>
      <c r="I27">
        <v>1175</v>
      </c>
      <c r="J27">
        <v>90</v>
      </c>
      <c r="K27">
        <v>69</v>
      </c>
      <c r="L27">
        <v>179</v>
      </c>
      <c r="M27">
        <v>1174</v>
      </c>
      <c r="N27">
        <v>118</v>
      </c>
      <c r="O27">
        <v>72</v>
      </c>
      <c r="P27">
        <v>67</v>
      </c>
      <c r="Q27">
        <v>49</v>
      </c>
      <c r="R27">
        <v>40</v>
      </c>
      <c r="S27">
        <v>60</v>
      </c>
      <c r="T27">
        <v>1175</v>
      </c>
      <c r="U27">
        <v>69</v>
      </c>
      <c r="V27">
        <v>42</v>
      </c>
      <c r="W27">
        <v>34</v>
      </c>
      <c r="X27">
        <v>30</v>
      </c>
      <c r="Y27">
        <v>43</v>
      </c>
      <c r="Z27">
        <v>60</v>
      </c>
      <c r="AA27">
        <v>1178</v>
      </c>
      <c r="AB27">
        <v>79</v>
      </c>
      <c r="AC27">
        <v>54</v>
      </c>
      <c r="AD27">
        <v>50</v>
      </c>
      <c r="AE27">
        <v>47</v>
      </c>
      <c r="AF27">
        <v>44</v>
      </c>
      <c r="AG27">
        <v>60</v>
      </c>
      <c r="AH27" s="1">
        <f>AVERAGE(AB27:AG27,U27:Z27,N27:S27,J27:L27,G27:H27,D27:E27)</f>
        <v>64.44</v>
      </c>
      <c r="AI27">
        <v>1147</v>
      </c>
      <c r="AJ27">
        <v>70</v>
      </c>
      <c r="AK27">
        <v>1147</v>
      </c>
      <c r="AL27">
        <v>42</v>
      </c>
      <c r="AM27">
        <v>19</v>
      </c>
      <c r="AN27">
        <v>83</v>
      </c>
      <c r="AO27">
        <v>129</v>
      </c>
      <c r="AP27">
        <v>1141</v>
      </c>
      <c r="AQ27">
        <v>100</v>
      </c>
      <c r="AR27">
        <v>66</v>
      </c>
      <c r="AS27">
        <v>48</v>
      </c>
      <c r="AT27">
        <v>74</v>
      </c>
      <c r="AU27">
        <v>74</v>
      </c>
      <c r="AV27">
        <v>173</v>
      </c>
      <c r="AW27">
        <v>1137</v>
      </c>
      <c r="AX27">
        <v>92</v>
      </c>
      <c r="AY27">
        <v>72</v>
      </c>
      <c r="AZ27">
        <v>147</v>
      </c>
      <c r="BA27">
        <v>730</v>
      </c>
      <c r="BB27">
        <v>737</v>
      </c>
      <c r="BC27">
        <v>871</v>
      </c>
      <c r="BD27">
        <v>1135</v>
      </c>
      <c r="BE27">
        <v>95</v>
      </c>
      <c r="BF27">
        <v>73</v>
      </c>
      <c r="BG27">
        <v>66</v>
      </c>
      <c r="BH27">
        <v>69</v>
      </c>
      <c r="BI27">
        <v>60</v>
      </c>
      <c r="BJ27">
        <v>75</v>
      </c>
      <c r="BK27" s="1">
        <f>AVERAGE(BE27:BJ27,AX27:BC27,AQ27:AV27,AJ27:AN27)</f>
        <v>216.65217391304347</v>
      </c>
      <c r="BL27">
        <v>1131</v>
      </c>
      <c r="BM27">
        <v>93</v>
      </c>
      <c r="BN27">
        <v>76</v>
      </c>
      <c r="BO27">
        <v>58</v>
      </c>
      <c r="BP27">
        <v>34</v>
      </c>
      <c r="BQ27">
        <v>61</v>
      </c>
      <c r="BR27">
        <v>234</v>
      </c>
      <c r="BS27">
        <v>1122</v>
      </c>
      <c r="BT27">
        <v>1122</v>
      </c>
      <c r="BU27">
        <v>97</v>
      </c>
      <c r="BV27">
        <v>77</v>
      </c>
      <c r="BW27">
        <v>76</v>
      </c>
      <c r="BX27">
        <v>79</v>
      </c>
      <c r="BY27">
        <v>381</v>
      </c>
      <c r="BZ27">
        <v>1118</v>
      </c>
      <c r="CA27">
        <v>87</v>
      </c>
      <c r="CB27">
        <v>60</v>
      </c>
      <c r="CC27">
        <v>56</v>
      </c>
      <c r="CD27">
        <v>47</v>
      </c>
      <c r="CE27">
        <v>49</v>
      </c>
      <c r="CF27">
        <v>58</v>
      </c>
      <c r="CG27">
        <v>1127</v>
      </c>
      <c r="CH27">
        <v>54</v>
      </c>
      <c r="CI27">
        <v>47</v>
      </c>
      <c r="CJ27">
        <v>42</v>
      </c>
      <c r="CK27">
        <v>55</v>
      </c>
      <c r="CL27">
        <v>57</v>
      </c>
      <c r="CM27">
        <v>61</v>
      </c>
      <c r="CN27">
        <v>1130</v>
      </c>
      <c r="CO27">
        <v>80</v>
      </c>
      <c r="CP27">
        <v>55</v>
      </c>
      <c r="CQ27" s="1">
        <f>AVERAGE(CO27:CP27,CH27:CM27,CA27:CF27,BU27:BY27,BM27:BR27)</f>
        <v>82.96</v>
      </c>
      <c r="CR27">
        <v>68</v>
      </c>
      <c r="CS27">
        <v>59</v>
      </c>
      <c r="CT27">
        <v>58</v>
      </c>
      <c r="CU27">
        <v>56</v>
      </c>
      <c r="CV27">
        <v>1122</v>
      </c>
      <c r="CW27">
        <v>63</v>
      </c>
      <c r="CX27">
        <v>56</v>
      </c>
      <c r="CY27">
        <v>59</v>
      </c>
      <c r="CZ27">
        <v>56</v>
      </c>
      <c r="DA27">
        <v>33</v>
      </c>
      <c r="DB27">
        <v>39</v>
      </c>
      <c r="DC27">
        <v>1110</v>
      </c>
      <c r="DD27">
        <v>1110</v>
      </c>
      <c r="DE27">
        <v>1110</v>
      </c>
      <c r="DF27">
        <v>1110</v>
      </c>
      <c r="DG27">
        <v>1109</v>
      </c>
      <c r="DH27">
        <v>1110</v>
      </c>
      <c r="DI27">
        <v>1109</v>
      </c>
      <c r="DJ27">
        <v>1110</v>
      </c>
      <c r="DK27">
        <v>107</v>
      </c>
      <c r="DL27">
        <v>54</v>
      </c>
      <c r="DM27">
        <v>56</v>
      </c>
      <c r="DN27">
        <v>45</v>
      </c>
      <c r="DO27">
        <v>53</v>
      </c>
      <c r="DP27">
        <v>61</v>
      </c>
      <c r="DQ27">
        <v>1198</v>
      </c>
      <c r="DR27">
        <v>82</v>
      </c>
      <c r="DS27">
        <v>44</v>
      </c>
      <c r="DT27">
        <v>59</v>
      </c>
      <c r="DU27">
        <v>64</v>
      </c>
      <c r="DV27" s="1">
        <f>AVERAGE(DR27:DU27,DK27:DP27,CW27:DB27,CR27:CU27)</f>
        <v>58.6</v>
      </c>
      <c r="DW27">
        <v>82</v>
      </c>
      <c r="DX27">
        <v>79</v>
      </c>
      <c r="DY27">
        <v>1296</v>
      </c>
      <c r="DZ27">
        <v>60</v>
      </c>
      <c r="EA27">
        <v>29</v>
      </c>
      <c r="EB27">
        <v>75</v>
      </c>
      <c r="EC27">
        <v>63</v>
      </c>
      <c r="ED27">
        <v>53</v>
      </c>
      <c r="EE27">
        <v>61</v>
      </c>
      <c r="EF27">
        <v>1402</v>
      </c>
      <c r="EG27">
        <v>89</v>
      </c>
      <c r="EH27">
        <v>74</v>
      </c>
      <c r="EI27">
        <v>779</v>
      </c>
      <c r="EJ27">
        <v>898</v>
      </c>
      <c r="EK27">
        <v>1022</v>
      </c>
      <c r="EL27">
        <v>212</v>
      </c>
      <c r="EM27">
        <v>1438</v>
      </c>
      <c r="EN27">
        <v>88</v>
      </c>
      <c r="EO27">
        <v>68</v>
      </c>
      <c r="EP27">
        <v>69</v>
      </c>
      <c r="EQ27">
        <v>58</v>
      </c>
      <c r="ER27">
        <v>51</v>
      </c>
      <c r="ES27">
        <v>56</v>
      </c>
      <c r="ET27">
        <v>1551</v>
      </c>
      <c r="EU27">
        <v>73</v>
      </c>
      <c r="EV27">
        <v>63</v>
      </c>
      <c r="EW27">
        <v>64</v>
      </c>
      <c r="EX27">
        <v>61</v>
      </c>
      <c r="EY27">
        <v>51</v>
      </c>
      <c r="EZ27">
        <v>66</v>
      </c>
      <c r="FA27">
        <v>1585</v>
      </c>
      <c r="FB27" s="1">
        <f>AVERAGE(EU27:EZ27,EN27:ES27,EL27,EG27:EH27,DZ27:EE27,DW27:DX27)</f>
        <v>71.521739130434781</v>
      </c>
      <c r="FC27">
        <v>1570</v>
      </c>
      <c r="FD27">
        <v>78</v>
      </c>
      <c r="FE27">
        <v>61</v>
      </c>
      <c r="FF27">
        <v>56</v>
      </c>
      <c r="FG27">
        <v>41</v>
      </c>
      <c r="FH27">
        <v>108</v>
      </c>
      <c r="FI27">
        <v>1636</v>
      </c>
      <c r="FJ27">
        <v>173</v>
      </c>
      <c r="FK27">
        <v>69</v>
      </c>
      <c r="FL27">
        <v>62</v>
      </c>
      <c r="FM27">
        <v>65</v>
      </c>
      <c r="FN27">
        <v>60</v>
      </c>
      <c r="FO27">
        <v>77</v>
      </c>
      <c r="FP27">
        <v>1666</v>
      </c>
      <c r="FQ27">
        <v>77</v>
      </c>
      <c r="FR27">
        <v>57</v>
      </c>
      <c r="FS27">
        <v>58</v>
      </c>
      <c r="FT27">
        <v>1681</v>
      </c>
      <c r="FU27">
        <v>68</v>
      </c>
      <c r="FV27">
        <v>74</v>
      </c>
      <c r="FW27">
        <v>1726</v>
      </c>
      <c r="FX27">
        <v>79</v>
      </c>
      <c r="FY27">
        <v>69</v>
      </c>
      <c r="FZ27">
        <v>60</v>
      </c>
      <c r="GA27">
        <v>76</v>
      </c>
      <c r="GB27">
        <v>69</v>
      </c>
      <c r="GC27">
        <v>102</v>
      </c>
      <c r="GD27">
        <v>1649</v>
      </c>
      <c r="GE27">
        <v>89</v>
      </c>
      <c r="GF27">
        <v>80</v>
      </c>
      <c r="GG27" s="103">
        <f>AVERAGE(GE27:GF27,FX27:GC27,FU27:FV27,FQ27:FS27,FJ27:FO27,FD27:FH27)</f>
        <v>75.333333333333329</v>
      </c>
      <c r="GH27" s="219">
        <v>93</v>
      </c>
      <c r="GI27" s="219">
        <v>72</v>
      </c>
      <c r="GJ27" s="219">
        <v>62</v>
      </c>
      <c r="GK27" s="219">
        <v>73</v>
      </c>
      <c r="GL27" s="219">
        <v>1741</v>
      </c>
      <c r="GM27" s="219">
        <v>43</v>
      </c>
      <c r="GN27" s="219">
        <v>89</v>
      </c>
      <c r="GO27" s="219">
        <v>75</v>
      </c>
      <c r="GP27" s="219">
        <v>78</v>
      </c>
      <c r="GQ27" s="219">
        <v>70</v>
      </c>
      <c r="GR27" s="219">
        <v>114</v>
      </c>
      <c r="GS27" s="219">
        <v>1796</v>
      </c>
      <c r="GT27" s="219">
        <v>122</v>
      </c>
      <c r="GU27" s="219">
        <v>77</v>
      </c>
      <c r="GV27" s="219">
        <v>126</v>
      </c>
      <c r="GW27" s="219">
        <v>73</v>
      </c>
      <c r="GX27" s="219">
        <v>71</v>
      </c>
      <c r="GY27" s="219">
        <v>102</v>
      </c>
      <c r="GZ27" s="219">
        <v>1827</v>
      </c>
      <c r="HA27" s="219">
        <v>85</v>
      </c>
      <c r="HB27" s="219">
        <v>76</v>
      </c>
      <c r="HC27" s="219">
        <v>77</v>
      </c>
      <c r="HD27" s="219">
        <v>109</v>
      </c>
      <c r="HE27" s="219">
        <v>107</v>
      </c>
      <c r="HF27" s="219">
        <v>131</v>
      </c>
      <c r="HG27" s="219">
        <v>1818</v>
      </c>
      <c r="HH27" s="219">
        <v>182</v>
      </c>
      <c r="HI27" s="219">
        <v>117</v>
      </c>
      <c r="HJ27" s="219">
        <v>81</v>
      </c>
      <c r="HK27" s="219">
        <v>68</v>
      </c>
      <c r="HL27" s="219">
        <v>70</v>
      </c>
      <c r="HM27" s="103">
        <f>AVERAGE(HH27:HL27,HA27:HF27,GT27:GY27,GM27:GR27,GH27:GK27)</f>
        <v>90.481481481481481</v>
      </c>
      <c r="HN27" s="103">
        <v>147</v>
      </c>
      <c r="HO27" s="103">
        <v>1775</v>
      </c>
      <c r="HP27" s="103">
        <v>80</v>
      </c>
      <c r="HQ27" s="103">
        <v>59</v>
      </c>
      <c r="HR27" s="103">
        <v>34</v>
      </c>
      <c r="HS27" s="103">
        <v>98</v>
      </c>
      <c r="HT27" s="103">
        <v>104</v>
      </c>
      <c r="HU27" s="103">
        <v>154</v>
      </c>
      <c r="HV27" s="103">
        <v>1775</v>
      </c>
      <c r="HW27" s="103">
        <v>145</v>
      </c>
      <c r="HX27" s="103">
        <v>96</v>
      </c>
      <c r="HY27" s="103">
        <v>81</v>
      </c>
      <c r="HZ27" s="103">
        <v>106</v>
      </c>
      <c r="IA27" s="103">
        <v>62</v>
      </c>
      <c r="IB27" s="103">
        <v>94</v>
      </c>
      <c r="IC27" s="103">
        <v>1936</v>
      </c>
      <c r="ID27" s="103">
        <v>117</v>
      </c>
      <c r="IE27" s="103">
        <v>82</v>
      </c>
      <c r="IF27" s="103">
        <v>82</v>
      </c>
      <c r="IG27" s="103">
        <v>81</v>
      </c>
      <c r="IH27" s="103">
        <v>88</v>
      </c>
      <c r="II27" s="103">
        <v>171</v>
      </c>
      <c r="IJ27" s="103">
        <v>2042</v>
      </c>
      <c r="IK27" s="103">
        <v>129</v>
      </c>
      <c r="IL27" s="103">
        <v>139</v>
      </c>
      <c r="IM27" s="103">
        <v>75</v>
      </c>
      <c r="IN27" s="103">
        <v>67</v>
      </c>
      <c r="IO27" s="103">
        <v>102</v>
      </c>
      <c r="IP27" s="103">
        <v>693</v>
      </c>
      <c r="IQ27" s="103">
        <v>2111</v>
      </c>
      <c r="IR27" s="103">
        <v>95</v>
      </c>
      <c r="IS27" s="103">
        <f>AVERAGE(IR27,IK27:IP27,ID27:II27,HW27:IB27,HP27:HU27,HN27)</f>
        <v>122.34615384615384</v>
      </c>
      <c r="IT27" s="1"/>
      <c r="IU27" s="1"/>
      <c r="IV27" s="1"/>
      <c r="IW27" s="1"/>
      <c r="IX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143.41353383458647</v>
      </c>
    </row>
    <row r="28" spans="2:258" s="6" customFormat="1" hidden="1">
      <c r="B28" s="7" t="s">
        <v>4</v>
      </c>
      <c r="C28" s="8">
        <f t="shared" ref="C28:AG28" si="39">C24/(C24+C27)</f>
        <v>6.6101694915254236E-2</v>
      </c>
      <c r="D28" s="8">
        <f t="shared" si="39"/>
        <v>0.92536047497879559</v>
      </c>
      <c r="E28" s="8">
        <f t="shared" si="39"/>
        <v>0.93457943925233644</v>
      </c>
      <c r="F28" s="8">
        <f t="shared" si="39"/>
        <v>0</v>
      </c>
      <c r="G28" s="8">
        <f t="shared" si="39"/>
        <v>0.9755067567567568</v>
      </c>
      <c r="H28" s="8">
        <f t="shared" si="39"/>
        <v>0.9483488569009314</v>
      </c>
      <c r="I28" s="8">
        <f t="shared" si="39"/>
        <v>1.6992353440951572E-3</v>
      </c>
      <c r="J28" s="8">
        <f t="shared" si="39"/>
        <v>0.92398648648648651</v>
      </c>
      <c r="K28" s="8">
        <f t="shared" si="39"/>
        <v>0.94167371090448015</v>
      </c>
      <c r="L28" s="8">
        <f t="shared" si="39"/>
        <v>0.84830508474576272</v>
      </c>
      <c r="M28" s="8">
        <f t="shared" si="39"/>
        <v>0</v>
      </c>
      <c r="N28" s="8">
        <f t="shared" si="39"/>
        <v>0.8997451146983857</v>
      </c>
      <c r="O28" s="8">
        <f t="shared" si="39"/>
        <v>0.93872340425531919</v>
      </c>
      <c r="P28" s="8">
        <f t="shared" si="39"/>
        <v>0.94317217981340118</v>
      </c>
      <c r="Q28" s="8">
        <f t="shared" si="39"/>
        <v>0.95850973751058421</v>
      </c>
      <c r="R28" s="8">
        <f t="shared" si="39"/>
        <v>0.96607294317217984</v>
      </c>
      <c r="S28" s="8">
        <f t="shared" si="39"/>
        <v>0.94906621392190149</v>
      </c>
      <c r="T28" s="8">
        <f t="shared" si="39"/>
        <v>0</v>
      </c>
      <c r="U28" s="8">
        <f t="shared" si="39"/>
        <v>0.94152542372881354</v>
      </c>
      <c r="V28" s="8">
        <f t="shared" si="39"/>
        <v>0.96437659033078882</v>
      </c>
      <c r="W28" s="8">
        <f t="shared" si="39"/>
        <v>0.97118644067796611</v>
      </c>
      <c r="X28" s="8">
        <f t="shared" si="39"/>
        <v>0.97459779847586792</v>
      </c>
      <c r="Y28" s="8">
        <f t="shared" si="39"/>
        <v>0.96355932203389827</v>
      </c>
      <c r="Z28" s="8">
        <f t="shared" si="39"/>
        <v>0.94910941475826971</v>
      </c>
      <c r="AA28" s="8">
        <f t="shared" si="39"/>
        <v>0</v>
      </c>
      <c r="AB28" s="8">
        <f t="shared" si="39"/>
        <v>0.93293718166383699</v>
      </c>
      <c r="AC28" s="8">
        <f t="shared" si="39"/>
        <v>0.95415959252971139</v>
      </c>
      <c r="AD28" s="8">
        <f t="shared" si="39"/>
        <v>0.95755517826825132</v>
      </c>
      <c r="AE28" s="8">
        <f t="shared" si="39"/>
        <v>0.96010186757215621</v>
      </c>
      <c r="AF28" s="8">
        <f t="shared" si="39"/>
        <v>0.9626485568760611</v>
      </c>
      <c r="AG28" s="8">
        <f t="shared" si="39"/>
        <v>0.94906621392190149</v>
      </c>
      <c r="AH28" s="8">
        <f>AH24/(AH24+AH27)</f>
        <v>0.94536019536019533</v>
      </c>
      <c r="AI28" s="8">
        <f t="shared" ref="AI28:BJ28" si="40">AI24/(AI24+AI27)</f>
        <v>7.7854671280276812E-3</v>
      </c>
      <c r="AJ28" s="8">
        <f t="shared" si="40"/>
        <v>0.93902439024390238</v>
      </c>
      <c r="AK28" s="8">
        <f t="shared" si="40"/>
        <v>0</v>
      </c>
      <c r="AL28" s="8">
        <f t="shared" si="40"/>
        <v>0.96341463414634143</v>
      </c>
      <c r="AM28" s="8">
        <f t="shared" si="40"/>
        <v>0.98342059336823739</v>
      </c>
      <c r="AN28" s="8">
        <f t="shared" si="40"/>
        <v>0.92738407699037617</v>
      </c>
      <c r="AO28" s="8">
        <f t="shared" si="40"/>
        <v>0.88704028021015757</v>
      </c>
      <c r="AP28" s="8">
        <f t="shared" si="40"/>
        <v>8.7565674255691769E-4</v>
      </c>
      <c r="AQ28" s="8">
        <f t="shared" si="40"/>
        <v>0.91258741258741261</v>
      </c>
      <c r="AR28" s="8">
        <f t="shared" si="40"/>
        <v>0.94225721784776906</v>
      </c>
      <c r="AS28" s="8">
        <f t="shared" si="40"/>
        <v>0.95796847635726801</v>
      </c>
      <c r="AT28" s="8">
        <f t="shared" si="40"/>
        <v>0.93514460999123572</v>
      </c>
      <c r="AU28" s="8">
        <f t="shared" si="40"/>
        <v>0.93508771929824563</v>
      </c>
      <c r="AV28" s="8">
        <f t="shared" si="40"/>
        <v>0.84811237928007022</v>
      </c>
      <c r="AW28" s="8">
        <f t="shared" si="40"/>
        <v>8.7873462214411243E-4</v>
      </c>
      <c r="AX28" s="8">
        <f t="shared" si="40"/>
        <v>0.91929824561403506</v>
      </c>
      <c r="AY28" s="8">
        <f t="shared" si="40"/>
        <v>0.93684210526315792</v>
      </c>
      <c r="AZ28" s="8">
        <f t="shared" si="40"/>
        <v>0.87082601054481545</v>
      </c>
      <c r="BA28" s="8">
        <f t="shared" si="40"/>
        <v>0.35852372583479791</v>
      </c>
      <c r="BB28" s="8">
        <f t="shared" si="40"/>
        <v>0.35237258347978911</v>
      </c>
      <c r="BC28" s="8">
        <f t="shared" si="40"/>
        <v>0.23462214411247803</v>
      </c>
      <c r="BD28" s="8">
        <f t="shared" si="40"/>
        <v>8.8028169014084509E-4</v>
      </c>
      <c r="BE28" s="8">
        <f t="shared" si="40"/>
        <v>0.91637323943661975</v>
      </c>
      <c r="BF28" s="8">
        <f t="shared" si="40"/>
        <v>0.93573943661971826</v>
      </c>
      <c r="BG28" s="8">
        <f t="shared" si="40"/>
        <v>0.94190140845070425</v>
      </c>
      <c r="BH28" s="8">
        <f t="shared" si="40"/>
        <v>0.93936731107205629</v>
      </c>
      <c r="BI28" s="8">
        <f t="shared" si="40"/>
        <v>0.94718309859154926</v>
      </c>
      <c r="BJ28" s="8">
        <f t="shared" si="40"/>
        <v>0.93397887323943662</v>
      </c>
      <c r="BK28" s="8">
        <f>BK24/(BK24+BK27)</f>
        <v>0.8167800377717982</v>
      </c>
      <c r="BL28" s="8">
        <f t="shared" ref="BL28:CP28" si="41">BL24/(BL24+BL27)</f>
        <v>8.8339222614840988E-4</v>
      </c>
      <c r="BM28" s="8">
        <f t="shared" si="41"/>
        <v>0.91777188328912462</v>
      </c>
      <c r="BN28" s="8">
        <f t="shared" si="41"/>
        <v>0.93274336283185844</v>
      </c>
      <c r="BO28" s="8">
        <f t="shared" si="41"/>
        <v>0.9486725663716814</v>
      </c>
      <c r="BP28" s="8">
        <f t="shared" si="41"/>
        <v>0.96996466431095407</v>
      </c>
      <c r="BQ28" s="8">
        <f t="shared" si="41"/>
        <v>0.94568121104185221</v>
      </c>
      <c r="BR28" s="8">
        <f t="shared" si="41"/>
        <v>0.79144385026737973</v>
      </c>
      <c r="BS28" s="8">
        <f t="shared" si="41"/>
        <v>0</v>
      </c>
      <c r="BT28" s="8">
        <f t="shared" si="41"/>
        <v>0</v>
      </c>
      <c r="BU28" s="8">
        <f t="shared" si="41"/>
        <v>0.91362422083704364</v>
      </c>
      <c r="BV28" s="8">
        <f t="shared" si="41"/>
        <v>0.93131132917038362</v>
      </c>
      <c r="BW28" s="8">
        <f t="shared" si="41"/>
        <v>0.93220338983050843</v>
      </c>
      <c r="BX28" s="8">
        <f t="shared" si="41"/>
        <v>0.92946428571428574</v>
      </c>
      <c r="BY28" s="8">
        <f t="shared" si="41"/>
        <v>0.65982142857142856</v>
      </c>
      <c r="BZ28" s="8">
        <f t="shared" si="41"/>
        <v>0</v>
      </c>
      <c r="CA28" s="8">
        <f t="shared" si="41"/>
        <v>0.92245989304812837</v>
      </c>
      <c r="CB28" s="8">
        <f t="shared" si="41"/>
        <v>0.94666666666666666</v>
      </c>
      <c r="CC28" s="8">
        <f t="shared" si="41"/>
        <v>0.95026642984014209</v>
      </c>
      <c r="CD28" s="8">
        <f t="shared" si="41"/>
        <v>0.95825932504440492</v>
      </c>
      <c r="CE28" s="8">
        <f t="shared" si="41"/>
        <v>0.95652173913043481</v>
      </c>
      <c r="CF28" s="8">
        <f t="shared" si="41"/>
        <v>0.94853593611357589</v>
      </c>
      <c r="CG28" s="8">
        <f t="shared" si="41"/>
        <v>0</v>
      </c>
      <c r="CH28" s="8">
        <f t="shared" si="41"/>
        <v>0.95217006200177146</v>
      </c>
      <c r="CI28" s="8">
        <f t="shared" si="41"/>
        <v>0.95840707964601768</v>
      </c>
      <c r="CJ28" s="8">
        <f t="shared" si="41"/>
        <v>0.96286472148541113</v>
      </c>
      <c r="CK28" s="8">
        <f t="shared" si="41"/>
        <v>0.95137046861184793</v>
      </c>
      <c r="CL28" s="8">
        <f t="shared" si="41"/>
        <v>0.94955752212389377</v>
      </c>
      <c r="CM28" s="8">
        <f t="shared" si="41"/>
        <v>0.9460176991150443</v>
      </c>
      <c r="CN28" s="8">
        <f t="shared" si="41"/>
        <v>0</v>
      </c>
      <c r="CO28" s="8">
        <f t="shared" si="41"/>
        <v>0.92920353982300885</v>
      </c>
      <c r="CP28" s="8">
        <f t="shared" si="41"/>
        <v>0.95128432240921168</v>
      </c>
      <c r="CQ28" s="8">
        <f>CQ24/(CQ24+CQ27)</f>
        <v>0.92728930023839573</v>
      </c>
      <c r="CR28" s="8">
        <f t="shared" ref="CR28:DT28" si="42">CR24/(CR24+CR27)</f>
        <v>0.93998234774933809</v>
      </c>
      <c r="CS28" s="8">
        <f t="shared" si="42"/>
        <v>0.9475555555555556</v>
      </c>
      <c r="CT28" s="8">
        <f t="shared" si="42"/>
        <v>0.94849023090586149</v>
      </c>
      <c r="CU28" s="8">
        <f t="shared" si="42"/>
        <v>0</v>
      </c>
      <c r="CV28" s="8">
        <f t="shared" si="42"/>
        <v>0.4855570839064649</v>
      </c>
      <c r="CW28" s="8">
        <f t="shared" si="42"/>
        <v>0.94409937888198758</v>
      </c>
      <c r="CX28" s="8">
        <f t="shared" si="42"/>
        <v>0.9498657117278424</v>
      </c>
      <c r="CY28" s="8">
        <f t="shared" si="42"/>
        <v>0.94732142857142854</v>
      </c>
      <c r="CZ28" s="8">
        <f t="shared" si="42"/>
        <v>0.9508771929824561</v>
      </c>
      <c r="DA28" s="8">
        <f t="shared" si="42"/>
        <v>0.97016274864376129</v>
      </c>
      <c r="DB28" s="8">
        <f t="shared" si="42"/>
        <v>0</v>
      </c>
      <c r="DC28" s="8">
        <f t="shared" si="42"/>
        <v>0</v>
      </c>
      <c r="DD28" s="8">
        <f t="shared" si="42"/>
        <v>0</v>
      </c>
      <c r="DE28" s="8">
        <f t="shared" si="42"/>
        <v>0</v>
      </c>
      <c r="DF28" s="8">
        <f t="shared" si="42"/>
        <v>9.0009000900090005E-4</v>
      </c>
      <c r="DG28" s="8">
        <f t="shared" si="42"/>
        <v>0</v>
      </c>
      <c r="DH28" s="8">
        <f t="shared" si="42"/>
        <v>9.0009000900090005E-4</v>
      </c>
      <c r="DI28" s="8">
        <f t="shared" si="42"/>
        <v>0</v>
      </c>
      <c r="DJ28" s="8">
        <f t="shared" si="42"/>
        <v>0.47517730496453903</v>
      </c>
      <c r="DK28" s="8">
        <f t="shared" si="42"/>
        <v>0.9097807757166948</v>
      </c>
      <c r="DL28" s="8">
        <f t="shared" si="42"/>
        <v>0.95283842794759821</v>
      </c>
      <c r="DM28" s="8">
        <f t="shared" si="42"/>
        <v>0.95242141036533556</v>
      </c>
      <c r="DN28" s="8">
        <f t="shared" si="42"/>
        <v>0.96218487394957986</v>
      </c>
      <c r="DO28" s="8">
        <f t="shared" si="42"/>
        <v>0.95546218487394963</v>
      </c>
      <c r="DP28" s="8">
        <f t="shared" si="42"/>
        <v>0</v>
      </c>
      <c r="DQ28" s="8">
        <f t="shared" si="42"/>
        <v>0.48228176318063959</v>
      </c>
      <c r="DR28" s="8">
        <f t="shared" si="42"/>
        <v>0.93360323886639673</v>
      </c>
      <c r="DS28" s="8">
        <f t="shared" si="42"/>
        <v>0.96274343776460625</v>
      </c>
      <c r="DT28" s="8">
        <f t="shared" si="42"/>
        <v>0.9504617968094039</v>
      </c>
      <c r="DU28" s="8">
        <f>DU24/(DU24+DU27)</f>
        <v>0</v>
      </c>
      <c r="DV28" s="8">
        <f>DV24/(DV24+DV27)</f>
        <v>0.94924923949638973</v>
      </c>
      <c r="DW28" s="8">
        <f>DW24/(DW24+DW27)</f>
        <v>0.93716475095785445</v>
      </c>
      <c r="DX28" s="8">
        <f t="shared" ref="DX28:FA28" si="43">DX24/(DX24+DX27)</f>
        <v>0.93918398768283295</v>
      </c>
      <c r="DY28" s="8">
        <f t="shared" si="43"/>
        <v>0</v>
      </c>
      <c r="DZ28" s="8">
        <f t="shared" si="43"/>
        <v>0.9561082662765179</v>
      </c>
      <c r="EA28" s="8">
        <f t="shared" si="43"/>
        <v>0.97866077998528334</v>
      </c>
      <c r="EB28" s="8">
        <f t="shared" si="43"/>
        <v>0.9446085672082718</v>
      </c>
      <c r="EC28" s="8">
        <f t="shared" si="43"/>
        <v>0.95522388059701491</v>
      </c>
      <c r="ED28" s="8">
        <f t="shared" si="43"/>
        <v>0.9623312011371713</v>
      </c>
      <c r="EE28" s="8">
        <f t="shared" si="43"/>
        <v>0.95652173913043481</v>
      </c>
      <c r="EF28" s="8">
        <f t="shared" si="43"/>
        <v>0</v>
      </c>
      <c r="EG28" s="8">
        <f t="shared" si="43"/>
        <v>0.9389993145990404</v>
      </c>
      <c r="EH28" s="8">
        <f t="shared" si="43"/>
        <v>0.94882434301521434</v>
      </c>
      <c r="EI28" s="8">
        <f t="shared" si="43"/>
        <v>0.45940319222761972</v>
      </c>
      <c r="EJ28" s="8">
        <f t="shared" si="43"/>
        <v>0.37725381414701803</v>
      </c>
      <c r="EK28" s="8">
        <f t="shared" si="43"/>
        <v>0.29077029840388618</v>
      </c>
      <c r="EL28" s="8">
        <f t="shared" si="43"/>
        <v>0.85287994448299786</v>
      </c>
      <c r="EM28" s="8">
        <f t="shared" si="43"/>
        <v>0</v>
      </c>
      <c r="EN28" s="8">
        <f t="shared" si="43"/>
        <v>0.94248366013071894</v>
      </c>
      <c r="EO28" s="8">
        <f t="shared" si="43"/>
        <v>0.95540983606557373</v>
      </c>
      <c r="EP28" s="8">
        <f t="shared" si="43"/>
        <v>0.95585412667946257</v>
      </c>
      <c r="EQ28" s="8">
        <f t="shared" si="43"/>
        <v>0.96284433055733509</v>
      </c>
      <c r="ER28" s="8">
        <f t="shared" si="43"/>
        <v>0.96724470134874763</v>
      </c>
      <c r="ES28" s="8">
        <f t="shared" si="43"/>
        <v>0.96398713826366556</v>
      </c>
      <c r="ET28" s="8">
        <f t="shared" si="43"/>
        <v>6.4432989690721648E-4</v>
      </c>
      <c r="EU28" s="8">
        <f t="shared" si="43"/>
        <v>0.9543464665415885</v>
      </c>
      <c r="EV28" s="8">
        <f t="shared" si="43"/>
        <v>0.9604767879548306</v>
      </c>
      <c r="EW28" s="8">
        <f t="shared" si="43"/>
        <v>0.95987460815047021</v>
      </c>
      <c r="EX28" s="8">
        <f t="shared" si="43"/>
        <v>0.9617074701820465</v>
      </c>
      <c r="EY28" s="8">
        <f t="shared" si="43"/>
        <v>0.96796482412060303</v>
      </c>
      <c r="EZ28" s="8">
        <f t="shared" si="43"/>
        <v>0.95849056603773586</v>
      </c>
      <c r="FA28" s="8">
        <f t="shared" si="43"/>
        <v>2.5173064820641915E-3</v>
      </c>
      <c r="FB28" s="8">
        <f>FB24/(FB24+FB27)</f>
        <v>0.95176094542682033</v>
      </c>
      <c r="FC28" s="8">
        <f t="shared" ref="FC28:HO28" si="44">FC24/(FC24+FC27)</f>
        <v>9.4637223974763408E-3</v>
      </c>
      <c r="FD28" s="8">
        <f t="shared" si="44"/>
        <v>0.95246800731261427</v>
      </c>
      <c r="FE28" s="8">
        <f t="shared" si="44"/>
        <v>0.96280487804878045</v>
      </c>
      <c r="FF28" s="8">
        <f t="shared" si="44"/>
        <v>0.96626506024096381</v>
      </c>
      <c r="FG28" s="8">
        <f t="shared" si="44"/>
        <v>0.97519661222020571</v>
      </c>
      <c r="FH28" s="8">
        <f t="shared" si="44"/>
        <v>0.93418647166361979</v>
      </c>
      <c r="FI28" s="8">
        <f t="shared" si="44"/>
        <v>6.1087354917532073E-4</v>
      </c>
      <c r="FJ28" s="8">
        <f t="shared" si="44"/>
        <v>0.89622075584883021</v>
      </c>
      <c r="FK28" s="8">
        <f t="shared" si="44"/>
        <v>0.95840867992766732</v>
      </c>
      <c r="FL28" s="8">
        <f t="shared" si="44"/>
        <v>0.96296296296296291</v>
      </c>
      <c r="FM28" s="8">
        <f t="shared" si="44"/>
        <v>0.9611476389719068</v>
      </c>
      <c r="FN28" s="8">
        <f t="shared" si="44"/>
        <v>0.96411483253588515</v>
      </c>
      <c r="FO28" s="8">
        <f t="shared" si="44"/>
        <v>0.95389221556886228</v>
      </c>
      <c r="FP28" s="8">
        <f t="shared" si="44"/>
        <v>5.9988002399520091E-4</v>
      </c>
      <c r="FQ28" s="8">
        <f t="shared" si="44"/>
        <v>0.95438388625592419</v>
      </c>
      <c r="FR28" s="8">
        <f t="shared" si="44"/>
        <v>0.96621221102548904</v>
      </c>
      <c r="FS28" s="8">
        <f t="shared" si="44"/>
        <v>0.96557863501483676</v>
      </c>
      <c r="FT28" s="8">
        <f t="shared" si="44"/>
        <v>2.373887240356083E-3</v>
      </c>
      <c r="FU28" s="8">
        <f t="shared" si="44"/>
        <v>0.96067090803932909</v>
      </c>
      <c r="FV28" s="8">
        <f t="shared" si="44"/>
        <v>0.95720069404279928</v>
      </c>
      <c r="FW28" s="8">
        <f t="shared" si="44"/>
        <v>0</v>
      </c>
      <c r="FX28" s="8">
        <f t="shared" si="44"/>
        <v>0.95428240740740744</v>
      </c>
      <c r="FY28" s="8">
        <f t="shared" si="44"/>
        <v>0.96002317497103129</v>
      </c>
      <c r="FZ28" s="8">
        <f t="shared" si="44"/>
        <v>0.96517701683110857</v>
      </c>
      <c r="GA28" s="8">
        <f t="shared" si="44"/>
        <v>0.95604395604395609</v>
      </c>
      <c r="GB28" s="8">
        <f t="shared" si="44"/>
        <v>0.960161662817552</v>
      </c>
      <c r="GC28" s="8">
        <f t="shared" si="44"/>
        <v>0.94104046242774564</v>
      </c>
      <c r="GD28" s="8">
        <f t="shared" si="44"/>
        <v>4.5717592592592594E-2</v>
      </c>
      <c r="GE28" s="8">
        <f t="shared" si="44"/>
        <v>0.94849537037037035</v>
      </c>
      <c r="GF28" s="8">
        <f t="shared" si="44"/>
        <v>0.95367689635205555</v>
      </c>
      <c r="GG28" s="95">
        <f>GG24/(GG24+GG27)</f>
        <v>0.95545810647680529</v>
      </c>
      <c r="GH28" s="8">
        <f t="shared" si="44"/>
        <v>0.94706886738759244</v>
      </c>
      <c r="GI28" s="8">
        <f t="shared" si="44"/>
        <v>0.95869191049913938</v>
      </c>
      <c r="GJ28" s="8">
        <f t="shared" si="44"/>
        <v>0.96451058958214086</v>
      </c>
      <c r="GK28" s="8">
        <f t="shared" si="44"/>
        <v>0.95814220183486243</v>
      </c>
      <c r="GL28" s="8">
        <f t="shared" si="44"/>
        <v>0</v>
      </c>
      <c r="GM28" s="8">
        <f t="shared" si="44"/>
        <v>0.97535816618911175</v>
      </c>
      <c r="GN28" s="8">
        <f t="shared" si="44"/>
        <v>0.94870317002881843</v>
      </c>
      <c r="GO28" s="8">
        <f t="shared" si="44"/>
        <v>0.95669745958429564</v>
      </c>
      <c r="GP28" s="8">
        <f t="shared" si="44"/>
        <v>0.95664257921067264</v>
      </c>
      <c r="GQ28" s="8">
        <f t="shared" si="44"/>
        <v>0.96108949416342415</v>
      </c>
      <c r="GR28" s="8">
        <f t="shared" si="44"/>
        <v>0.93659621802002224</v>
      </c>
      <c r="GS28" s="8">
        <f t="shared" si="44"/>
        <v>0</v>
      </c>
      <c r="GT28" s="8">
        <f t="shared" si="44"/>
        <v>0.9325594250967385</v>
      </c>
      <c r="GU28" s="8">
        <f t="shared" si="44"/>
        <v>0.95741150442477874</v>
      </c>
      <c r="GV28" s="8">
        <f t="shared" si="44"/>
        <v>0.93137254901960786</v>
      </c>
      <c r="GW28" s="8">
        <f t="shared" si="44"/>
        <v>0.96021798365122613</v>
      </c>
      <c r="GX28" s="8">
        <f t="shared" si="44"/>
        <v>0.96122337520480616</v>
      </c>
      <c r="GY28" s="8">
        <f t="shared" si="44"/>
        <v>0.94420131291028442</v>
      </c>
      <c r="GZ28" s="8">
        <f t="shared" si="44"/>
        <v>0</v>
      </c>
      <c r="HA28" s="8">
        <f t="shared" si="44"/>
        <v>0.95347564313081556</v>
      </c>
      <c r="HB28" s="8">
        <f t="shared" si="44"/>
        <v>0.95835616438356164</v>
      </c>
      <c r="HC28" s="8">
        <f t="shared" si="44"/>
        <v>0.95778508771929827</v>
      </c>
      <c r="HD28" s="8">
        <f t="shared" si="44"/>
        <v>0.94017563117453351</v>
      </c>
      <c r="HE28" s="8">
        <f t="shared" si="44"/>
        <v>0.94127332601536773</v>
      </c>
      <c r="HF28" s="8">
        <f t="shared" si="44"/>
        <v>0.92802197802197806</v>
      </c>
      <c r="HG28" s="8">
        <f t="shared" si="44"/>
        <v>5.4975261132490382E-4</v>
      </c>
      <c r="HH28" s="8">
        <f t="shared" si="44"/>
        <v>0.9</v>
      </c>
      <c r="HI28" s="8">
        <f t="shared" si="44"/>
        <v>0.93456375838926176</v>
      </c>
      <c r="HJ28" s="8">
        <f t="shared" si="44"/>
        <v>0.95459641255605376</v>
      </c>
      <c r="HK28" s="8">
        <f t="shared" si="44"/>
        <v>0.96188340807174888</v>
      </c>
      <c r="HL28" s="8">
        <f t="shared" si="44"/>
        <v>0.96071829405162734</v>
      </c>
      <c r="HM28" s="8">
        <f t="shared" si="44"/>
        <v>0.94957063826273636</v>
      </c>
      <c r="HN28" s="8">
        <f t="shared" si="44"/>
        <v>0.91732283464566933</v>
      </c>
      <c r="HO28" s="8">
        <f t="shared" si="44"/>
        <v>0</v>
      </c>
      <c r="HP28" s="8">
        <f t="shared" ref="HP28:IS28" si="45">HP24/(HP24+HP27)</f>
        <v>0.95523223279238945</v>
      </c>
      <c r="HQ28" s="8">
        <f t="shared" si="45"/>
        <v>0.96698377168438721</v>
      </c>
      <c r="HR28" s="8">
        <f t="shared" si="45"/>
        <v>0.98094170403587444</v>
      </c>
      <c r="HS28" s="8">
        <f t="shared" si="45"/>
        <v>0.94488188976377951</v>
      </c>
      <c r="HT28" s="8">
        <f t="shared" si="45"/>
        <v>0.94147439504783348</v>
      </c>
      <c r="HU28" s="8">
        <f t="shared" si="45"/>
        <v>0.91333708497467647</v>
      </c>
      <c r="HV28" s="8">
        <f t="shared" si="45"/>
        <v>0</v>
      </c>
      <c r="HW28" s="8">
        <f t="shared" si="45"/>
        <v>0.92153679653679654</v>
      </c>
      <c r="HX28" s="8">
        <f t="shared" si="45"/>
        <v>0.94796747967479678</v>
      </c>
      <c r="HY28" s="8">
        <f t="shared" si="45"/>
        <v>0.95748031496062991</v>
      </c>
      <c r="HZ28" s="8">
        <f t="shared" si="45"/>
        <v>0.94426919032597267</v>
      </c>
      <c r="IA28" s="8">
        <f t="shared" si="45"/>
        <v>0.96805770221535292</v>
      </c>
      <c r="IB28" s="8">
        <f t="shared" si="45"/>
        <v>0.95154639175257727</v>
      </c>
      <c r="IC28" s="8">
        <f t="shared" si="45"/>
        <v>0</v>
      </c>
      <c r="ID28" s="8">
        <f t="shared" si="45"/>
        <v>0.94066937119675453</v>
      </c>
      <c r="IE28" s="8">
        <f t="shared" si="45"/>
        <v>0.95835449466734379</v>
      </c>
      <c r="IF28" s="8">
        <f t="shared" si="45"/>
        <v>0.95914299950174386</v>
      </c>
      <c r="IG28" s="8">
        <f t="shared" si="45"/>
        <v>0.95954045954045952</v>
      </c>
      <c r="IH28" s="8">
        <f t="shared" si="45"/>
        <v>0.9570522205954124</v>
      </c>
      <c r="II28" s="8">
        <f t="shared" si="45"/>
        <v>0.91629955947136565</v>
      </c>
      <c r="IJ28" s="8">
        <f t="shared" si="45"/>
        <v>0</v>
      </c>
      <c r="IK28" s="8">
        <f t="shared" si="45"/>
        <v>0.93909348441926344</v>
      </c>
      <c r="IL28" s="8">
        <f t="shared" si="45"/>
        <v>0.93424787133396403</v>
      </c>
      <c r="IM28" s="8">
        <f t="shared" si="45"/>
        <v>0.96452223273415327</v>
      </c>
      <c r="IN28" s="8">
        <f t="shared" si="45"/>
        <v>0.96832151300236402</v>
      </c>
      <c r="IO28" s="8">
        <f t="shared" si="45"/>
        <v>0.95175023651844848</v>
      </c>
      <c r="IP28" s="8">
        <f t="shared" si="45"/>
        <v>0.67171956418758882</v>
      </c>
      <c r="IQ28" s="8">
        <f t="shared" si="45"/>
        <v>0</v>
      </c>
      <c r="IR28" s="8">
        <f t="shared" si="45"/>
        <v>0.95499763145428707</v>
      </c>
      <c r="IS28" s="8">
        <f t="shared" si="45"/>
        <v>0.93724352904040409</v>
      </c>
      <c r="IT28" s="8"/>
      <c r="IU28" s="8"/>
      <c r="IV28" s="8"/>
      <c r="IW28" s="8"/>
      <c r="IX28" s="8">
        <f>IX24/(IX24+IX27)</f>
        <v>0.8891207977816451</v>
      </c>
    </row>
    <row r="29" spans="2:258" hidden="1"/>
    <row r="30" spans="2:258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</row>
    <row r="31" spans="2:258" ht="18" customHeight="1">
      <c r="B31" s="40" t="s">
        <v>70</v>
      </c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</row>
    <row r="32" spans="2:258" ht="14.65" customHeight="1">
      <c r="B32" s="5" t="s">
        <v>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1">
        <v>497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1">
        <v>484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1">
        <v>465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V32" s="1">
        <v>511</v>
      </c>
      <c r="FB32" s="1">
        <v>680</v>
      </c>
      <c r="GG32" s="96">
        <v>751</v>
      </c>
      <c r="GH32" s="96">
        <v>803</v>
      </c>
      <c r="GI32" s="96"/>
      <c r="GJ32" s="96"/>
      <c r="GK32" s="96"/>
      <c r="GL32" s="96"/>
      <c r="GM32" s="96"/>
      <c r="GN32" s="96"/>
      <c r="GO32" s="96"/>
      <c r="GP32" s="96"/>
      <c r="GQ32" s="96"/>
      <c r="GR32" s="96"/>
      <c r="GS32" s="96"/>
      <c r="GT32" s="96"/>
      <c r="GU32" s="96"/>
      <c r="GV32" s="96"/>
      <c r="GW32" s="96"/>
      <c r="GX32" s="96"/>
      <c r="GY32" s="96"/>
      <c r="GZ32" s="96"/>
      <c r="HA32" s="96"/>
      <c r="HB32" s="96"/>
      <c r="HC32" s="96"/>
      <c r="HD32" s="96"/>
      <c r="HE32" s="96"/>
      <c r="HF32" s="96"/>
      <c r="HG32" s="96"/>
      <c r="HH32" s="96"/>
      <c r="HI32" s="96"/>
      <c r="HJ32" s="96"/>
      <c r="HK32" s="96"/>
      <c r="HL32" s="96"/>
      <c r="HM32" s="96">
        <v>802</v>
      </c>
      <c r="HN32" s="96"/>
      <c r="HO32" s="96"/>
      <c r="HP32" s="96"/>
      <c r="HQ32" s="96"/>
      <c r="HR32" s="96"/>
      <c r="HS32" s="96"/>
      <c r="HT32" s="96"/>
      <c r="HU32" s="96"/>
      <c r="HV32" s="96"/>
      <c r="HW32" s="96"/>
      <c r="HX32" s="96"/>
      <c r="HY32" s="96"/>
      <c r="HZ32" s="96"/>
      <c r="IA32" s="96"/>
      <c r="IB32" s="96"/>
      <c r="IC32" s="96"/>
      <c r="ID32" s="96"/>
      <c r="IE32" s="96"/>
      <c r="IF32" s="96"/>
      <c r="IG32" s="96"/>
      <c r="IH32" s="96"/>
      <c r="II32" s="96"/>
      <c r="IJ32" s="96"/>
      <c r="IK32" s="96"/>
      <c r="IL32" s="96"/>
      <c r="IM32" s="96"/>
      <c r="IN32" s="96"/>
      <c r="IO32" s="96"/>
      <c r="IP32" s="96"/>
      <c r="IQ32" s="96"/>
      <c r="IR32" s="96"/>
      <c r="IS32" s="1">
        <v>1020</v>
      </c>
      <c r="IT32" s="1">
        <v>1276</v>
      </c>
      <c r="IU32" s="1">
        <v>1226</v>
      </c>
      <c r="IV32" s="1">
        <v>1270</v>
      </c>
      <c r="IW32" s="1">
        <v>1327</v>
      </c>
      <c r="IX32" s="257">
        <f>IW32</f>
        <v>1327</v>
      </c>
    </row>
    <row r="33" spans="2:258">
      <c r="B33" s="26" t="s">
        <v>56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">
        <v>15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>
        <v>15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1">
        <v>17</v>
      </c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V33" s="32">
        <v>13</v>
      </c>
      <c r="FB33">
        <v>16</v>
      </c>
      <c r="GG33" s="32">
        <v>21</v>
      </c>
      <c r="GH33" s="32">
        <v>23</v>
      </c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>
        <v>23</v>
      </c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1">
        <v>39</v>
      </c>
      <c r="IT33" s="32">
        <v>46</v>
      </c>
      <c r="IU33" s="32">
        <v>41</v>
      </c>
      <c r="IV33" s="32">
        <v>41</v>
      </c>
      <c r="IW33" s="32">
        <v>38</v>
      </c>
      <c r="IX33">
        <f>IW33</f>
        <v>38</v>
      </c>
    </row>
    <row r="34" spans="2:258">
      <c r="B34" s="57" t="s">
        <v>55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47">
        <f>SUM(AH33,AH32)</f>
        <v>512</v>
      </c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  <c r="BJ34" s="236"/>
      <c r="BK34" s="47">
        <f>SUM(BK33,BK32)</f>
        <v>499</v>
      </c>
      <c r="BL34" s="236"/>
      <c r="BM34" s="236"/>
      <c r="BN34" s="236"/>
      <c r="BO34" s="236"/>
      <c r="BP34" s="236"/>
      <c r="BQ34" s="236"/>
      <c r="BR34" s="236"/>
      <c r="BS34" s="236"/>
      <c r="BT34" s="236"/>
      <c r="BU34" s="236"/>
      <c r="BV34" s="236"/>
      <c r="BW34" s="236"/>
      <c r="BX34" s="236"/>
      <c r="BY34" s="236"/>
      <c r="BZ34" s="236"/>
      <c r="CA34" s="236"/>
      <c r="CB34" s="236"/>
      <c r="CC34" s="236"/>
      <c r="CD34" s="236"/>
      <c r="CE34" s="236"/>
      <c r="CF34" s="236"/>
      <c r="CG34" s="236"/>
      <c r="CH34" s="236"/>
      <c r="CI34" s="236"/>
      <c r="CJ34" s="236"/>
      <c r="CK34" s="236"/>
      <c r="CL34" s="236"/>
      <c r="CM34" s="236"/>
      <c r="CN34" s="236"/>
      <c r="CO34" s="236"/>
      <c r="CP34" s="236"/>
      <c r="CQ34" s="47">
        <f>SUM(CQ33,CQ32)</f>
        <v>482</v>
      </c>
      <c r="CR34" s="236"/>
      <c r="CS34" s="236"/>
      <c r="CT34" s="236"/>
      <c r="CU34" s="236"/>
      <c r="CV34" s="236"/>
      <c r="CW34" s="236"/>
      <c r="CX34" s="236"/>
      <c r="CY34" s="236"/>
      <c r="CZ34" s="236"/>
      <c r="DA34" s="236"/>
      <c r="DB34" s="236"/>
      <c r="DC34" s="236"/>
      <c r="DD34" s="236"/>
      <c r="DE34" s="236"/>
      <c r="DF34" s="236"/>
      <c r="DG34" s="236"/>
      <c r="DH34" s="236"/>
      <c r="DI34" s="236"/>
      <c r="DJ34" s="236"/>
      <c r="DK34" s="236"/>
      <c r="DL34" s="236"/>
      <c r="DM34" s="236"/>
      <c r="DN34" s="236"/>
      <c r="DO34" s="236"/>
      <c r="DP34" s="236"/>
      <c r="DQ34" s="236"/>
      <c r="DR34" s="236"/>
      <c r="DS34" s="236"/>
      <c r="DT34" s="236"/>
      <c r="DU34" s="45"/>
      <c r="DV34" s="47">
        <f>SUM(DV33,DV32)</f>
        <v>524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696</v>
      </c>
      <c r="FC34" s="47">
        <f t="shared" ref="FC34:GF34" si="46">SUM(FC33,FC32)</f>
        <v>0</v>
      </c>
      <c r="FD34" s="47">
        <f t="shared" si="46"/>
        <v>0</v>
      </c>
      <c r="FE34" s="47">
        <f t="shared" si="46"/>
        <v>0</v>
      </c>
      <c r="FF34" s="47">
        <f t="shared" si="46"/>
        <v>0</v>
      </c>
      <c r="FG34" s="47">
        <f t="shared" si="46"/>
        <v>0</v>
      </c>
      <c r="FH34" s="47">
        <f t="shared" si="46"/>
        <v>0</v>
      </c>
      <c r="FI34" s="47">
        <f t="shared" si="46"/>
        <v>0</v>
      </c>
      <c r="FJ34" s="47">
        <f t="shared" si="46"/>
        <v>0</v>
      </c>
      <c r="FK34" s="47">
        <f t="shared" si="46"/>
        <v>0</v>
      </c>
      <c r="FL34" s="47">
        <f t="shared" si="46"/>
        <v>0</v>
      </c>
      <c r="FM34" s="47">
        <f t="shared" si="46"/>
        <v>0</v>
      </c>
      <c r="FN34" s="47">
        <f t="shared" si="46"/>
        <v>0</v>
      </c>
      <c r="FO34" s="47">
        <f t="shared" si="46"/>
        <v>0</v>
      </c>
      <c r="FP34" s="47">
        <f t="shared" si="46"/>
        <v>0</v>
      </c>
      <c r="FQ34" s="47">
        <f t="shared" si="46"/>
        <v>0</v>
      </c>
      <c r="FR34" s="47">
        <f t="shared" si="46"/>
        <v>0</v>
      </c>
      <c r="FS34" s="47">
        <f t="shared" si="46"/>
        <v>0</v>
      </c>
      <c r="FT34" s="47">
        <f t="shared" si="46"/>
        <v>0</v>
      </c>
      <c r="FU34" s="47">
        <f t="shared" si="46"/>
        <v>0</v>
      </c>
      <c r="FV34" s="47">
        <f t="shared" si="46"/>
        <v>0</v>
      </c>
      <c r="FW34" s="47">
        <f t="shared" si="46"/>
        <v>0</v>
      </c>
      <c r="FX34" s="47">
        <f t="shared" si="46"/>
        <v>0</v>
      </c>
      <c r="FY34" s="47">
        <f t="shared" si="46"/>
        <v>0</v>
      </c>
      <c r="FZ34" s="47">
        <f t="shared" si="46"/>
        <v>0</v>
      </c>
      <c r="GA34" s="47">
        <f t="shared" si="46"/>
        <v>0</v>
      </c>
      <c r="GB34" s="47">
        <f t="shared" si="46"/>
        <v>0</v>
      </c>
      <c r="GC34" s="47">
        <f t="shared" si="46"/>
        <v>0</v>
      </c>
      <c r="GD34" s="47">
        <f t="shared" si="46"/>
        <v>0</v>
      </c>
      <c r="GE34" s="47">
        <f t="shared" si="46"/>
        <v>0</v>
      </c>
      <c r="GF34" s="47">
        <f t="shared" si="46"/>
        <v>0</v>
      </c>
      <c r="GG34" s="97">
        <f>SUM(GG33,GG32)</f>
        <v>772</v>
      </c>
      <c r="GH34" s="97">
        <f>SUM(GH33,GH32)</f>
        <v>826</v>
      </c>
      <c r="GI34" s="97"/>
      <c r="GJ34" s="97"/>
      <c r="GK34" s="97"/>
      <c r="GL34" s="97"/>
      <c r="GM34" s="97"/>
      <c r="GN34" s="97"/>
      <c r="GO34" s="97"/>
      <c r="GP34" s="97"/>
      <c r="GQ34" s="97"/>
      <c r="GR34" s="97"/>
      <c r="GS34" s="97"/>
      <c r="GT34" s="97"/>
      <c r="GU34" s="97"/>
      <c r="GV34" s="97"/>
      <c r="GW34" s="97"/>
      <c r="GX34" s="97"/>
      <c r="GY34" s="97"/>
      <c r="GZ34" s="97"/>
      <c r="HA34" s="97"/>
      <c r="HB34" s="97"/>
      <c r="HC34" s="97"/>
      <c r="HD34" s="97"/>
      <c r="HE34" s="97"/>
      <c r="HF34" s="97"/>
      <c r="HG34" s="97"/>
      <c r="HH34" s="97"/>
      <c r="HI34" s="97"/>
      <c r="HJ34" s="97"/>
      <c r="HK34" s="97"/>
      <c r="HL34" s="97"/>
      <c r="HM34" s="97">
        <f>SUM(HM33,HM32)</f>
        <v>825</v>
      </c>
      <c r="HN34" s="97"/>
      <c r="HO34" s="97"/>
      <c r="HP34" s="97"/>
      <c r="HQ34" s="97"/>
      <c r="HR34" s="97"/>
      <c r="HS34" s="97"/>
      <c r="HT34" s="97"/>
      <c r="HU34" s="97"/>
      <c r="HV34" s="97"/>
      <c r="HW34" s="97"/>
      <c r="HX34" s="97"/>
      <c r="HY34" s="97"/>
      <c r="HZ34" s="97"/>
      <c r="IA34" s="97"/>
      <c r="IB34" s="97"/>
      <c r="IC34" s="97"/>
      <c r="ID34" s="97"/>
      <c r="IE34" s="97"/>
      <c r="IF34" s="97"/>
      <c r="IG34" s="97"/>
      <c r="IH34" s="97"/>
      <c r="II34" s="97"/>
      <c r="IJ34" s="97"/>
      <c r="IK34" s="97"/>
      <c r="IL34" s="97"/>
      <c r="IM34" s="97"/>
      <c r="IN34" s="97"/>
      <c r="IO34" s="97"/>
      <c r="IP34" s="97"/>
      <c r="IQ34" s="97"/>
      <c r="IR34" s="97"/>
      <c r="IS34" s="97">
        <f>SUM(IS33,IS32)</f>
        <v>1059</v>
      </c>
      <c r="IT34" s="97">
        <f>SUM(IT33,IT32)</f>
        <v>1322</v>
      </c>
      <c r="IU34" s="97">
        <f t="shared" ref="IU34" si="47">SUM(IU33,IU32)</f>
        <v>1267</v>
      </c>
      <c r="IV34" s="97">
        <f t="shared" ref="IV34:IW34" si="48">SUM(IV33,IV32)</f>
        <v>1311</v>
      </c>
      <c r="IW34" s="335">
        <f t="shared" si="48"/>
        <v>1365</v>
      </c>
      <c r="IX34" s="290">
        <f>IW34</f>
        <v>1365</v>
      </c>
    </row>
    <row r="35" spans="2:258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AH45-AH34-AH36-AH37</f>
        <v>618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BK45-BK34-BK36-BK37</f>
        <v>604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CQ45-CQ34-CQ36-CQ37</f>
        <v>615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DV45-DV34-DV36-DV37</f>
        <v>644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>FB45-FB34-FB36-FB37</f>
        <v>859</v>
      </c>
      <c r="FC35" s="47">
        <f t="shared" ref="FC35:GF35" si="49">FC45-FC34-FC36-FC37</f>
        <v>0</v>
      </c>
      <c r="FD35" s="47">
        <f t="shared" si="49"/>
        <v>0</v>
      </c>
      <c r="FE35" s="47">
        <f t="shared" si="49"/>
        <v>0</v>
      </c>
      <c r="FF35" s="47">
        <f t="shared" si="49"/>
        <v>0</v>
      </c>
      <c r="FG35" s="47">
        <f t="shared" si="49"/>
        <v>0</v>
      </c>
      <c r="FH35" s="47">
        <f t="shared" si="49"/>
        <v>0</v>
      </c>
      <c r="FI35" s="47">
        <f t="shared" si="49"/>
        <v>0</v>
      </c>
      <c r="FJ35" s="47">
        <f t="shared" si="49"/>
        <v>0</v>
      </c>
      <c r="FK35" s="47">
        <f t="shared" si="49"/>
        <v>0</v>
      </c>
      <c r="FL35" s="47">
        <f t="shared" si="49"/>
        <v>0</v>
      </c>
      <c r="FM35" s="47">
        <f t="shared" si="49"/>
        <v>0</v>
      </c>
      <c r="FN35" s="47">
        <f t="shared" si="49"/>
        <v>0</v>
      </c>
      <c r="FO35" s="47">
        <f t="shared" si="49"/>
        <v>0</v>
      </c>
      <c r="FP35" s="47">
        <f t="shared" si="49"/>
        <v>0</v>
      </c>
      <c r="FQ35" s="47">
        <f t="shared" si="49"/>
        <v>0</v>
      </c>
      <c r="FR35" s="47">
        <f t="shared" si="49"/>
        <v>0</v>
      </c>
      <c r="FS35" s="47">
        <f t="shared" si="49"/>
        <v>0</v>
      </c>
      <c r="FT35" s="47">
        <f t="shared" si="49"/>
        <v>0</v>
      </c>
      <c r="FU35" s="47">
        <f t="shared" si="49"/>
        <v>0</v>
      </c>
      <c r="FV35" s="47">
        <f t="shared" si="49"/>
        <v>0</v>
      </c>
      <c r="FW35" s="47">
        <f t="shared" si="49"/>
        <v>0</v>
      </c>
      <c r="FX35" s="47">
        <f t="shared" si="49"/>
        <v>0</v>
      </c>
      <c r="FY35" s="47">
        <f t="shared" si="49"/>
        <v>0</v>
      </c>
      <c r="FZ35" s="47">
        <f t="shared" si="49"/>
        <v>0</v>
      </c>
      <c r="GA35" s="47">
        <f t="shared" si="49"/>
        <v>0</v>
      </c>
      <c r="GB35" s="47">
        <f t="shared" si="49"/>
        <v>0</v>
      </c>
      <c r="GC35" s="47">
        <f t="shared" si="49"/>
        <v>0</v>
      </c>
      <c r="GD35" s="47">
        <f t="shared" si="49"/>
        <v>0</v>
      </c>
      <c r="GE35" s="47">
        <f t="shared" si="49"/>
        <v>0</v>
      </c>
      <c r="GF35" s="47">
        <f t="shared" si="49"/>
        <v>0</v>
      </c>
      <c r="GG35" s="97">
        <f>GG45-GG34-GG36-GG37</f>
        <v>898</v>
      </c>
      <c r="GH35" s="97">
        <f>GH45-GH34-GH36-GH37</f>
        <v>957</v>
      </c>
      <c r="GI35" s="97"/>
      <c r="GJ35" s="97"/>
      <c r="GK35" s="97"/>
      <c r="GL35" s="97"/>
      <c r="GM35" s="97"/>
      <c r="GN35" s="97"/>
      <c r="GO35" s="97"/>
      <c r="GP35" s="97"/>
      <c r="GQ35" s="97"/>
      <c r="GR35" s="97"/>
      <c r="GS35" s="97"/>
      <c r="GT35" s="97"/>
      <c r="GU35" s="97"/>
      <c r="GV35" s="97"/>
      <c r="GW35" s="97"/>
      <c r="GX35" s="97"/>
      <c r="GY35" s="97"/>
      <c r="GZ35" s="97"/>
      <c r="HA35" s="97"/>
      <c r="HB35" s="97"/>
      <c r="HC35" s="97"/>
      <c r="HD35" s="97"/>
      <c r="HE35" s="97"/>
      <c r="HF35" s="97"/>
      <c r="HG35" s="97"/>
      <c r="HH35" s="97"/>
      <c r="HI35" s="97"/>
      <c r="HJ35" s="97"/>
      <c r="HK35" s="97"/>
      <c r="HL35" s="97"/>
      <c r="HM35" s="97">
        <f>HM45-HM34-HM36-HM37</f>
        <v>915</v>
      </c>
      <c r="HN35" s="97"/>
      <c r="HO35" s="97"/>
      <c r="HP35" s="97"/>
      <c r="HQ35" s="97"/>
      <c r="HR35" s="97"/>
      <c r="HS35" s="97"/>
      <c r="HT35" s="97"/>
      <c r="HU35" s="97"/>
      <c r="HV35" s="97"/>
      <c r="HW35" s="97"/>
      <c r="HX35" s="97"/>
      <c r="HY35" s="97"/>
      <c r="HZ35" s="97"/>
      <c r="IA35" s="97"/>
      <c r="IB35" s="97"/>
      <c r="IC35" s="97"/>
      <c r="ID35" s="97"/>
      <c r="IE35" s="97"/>
      <c r="IF35" s="97"/>
      <c r="IG35" s="97"/>
      <c r="IH35" s="97"/>
      <c r="II35" s="97"/>
      <c r="IJ35" s="97"/>
      <c r="IK35" s="97"/>
      <c r="IL35" s="97"/>
      <c r="IM35" s="97"/>
      <c r="IN35" s="97"/>
      <c r="IO35" s="97"/>
      <c r="IP35" s="97"/>
      <c r="IQ35" s="97"/>
      <c r="IR35" s="97"/>
      <c r="IS35" s="97">
        <f>IS45-IS34-IS36-IS37</f>
        <v>998</v>
      </c>
      <c r="IT35" s="47">
        <v>1144</v>
      </c>
      <c r="IU35" s="47">
        <v>1128</v>
      </c>
      <c r="IV35" s="47">
        <v>1166</v>
      </c>
      <c r="IW35" s="290">
        <v>1172</v>
      </c>
      <c r="IX35" s="290">
        <f>IW35</f>
        <v>1172</v>
      </c>
    </row>
    <row r="36" spans="2:258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>
        <v>27</v>
      </c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>
        <v>28</v>
      </c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>
        <v>26</v>
      </c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>
        <v>24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v>28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97">
        <v>43</v>
      </c>
      <c r="GH36" s="97"/>
      <c r="GI36" s="97"/>
      <c r="GJ36" s="97"/>
      <c r="GK36" s="97"/>
      <c r="GL36" s="97"/>
      <c r="GM36" s="97"/>
      <c r="GN36" s="97"/>
      <c r="GO36" s="97"/>
      <c r="GP36" s="97"/>
      <c r="GQ36" s="97"/>
      <c r="GR36" s="97"/>
      <c r="GS36" s="97"/>
      <c r="GT36" s="97"/>
      <c r="GU36" s="97"/>
      <c r="GV36" s="97"/>
      <c r="GW36" s="97"/>
      <c r="GX36" s="97"/>
      <c r="GY36" s="97"/>
      <c r="GZ36" s="97"/>
      <c r="HA36" s="97"/>
      <c r="HB36" s="97"/>
      <c r="HC36" s="97"/>
      <c r="HD36" s="97"/>
      <c r="HE36" s="97"/>
      <c r="HF36" s="97"/>
      <c r="HG36" s="97"/>
      <c r="HH36" s="97"/>
      <c r="HI36" s="97"/>
      <c r="HJ36" s="97"/>
      <c r="HK36" s="97"/>
      <c r="HL36" s="97"/>
      <c r="HM36" s="97">
        <v>37</v>
      </c>
      <c r="HN36" s="97"/>
      <c r="HO36" s="97"/>
      <c r="HP36" s="97"/>
      <c r="HQ36" s="97"/>
      <c r="HR36" s="97"/>
      <c r="HS36" s="97"/>
      <c r="HT36" s="97"/>
      <c r="HU36" s="97"/>
      <c r="HV36" s="97"/>
      <c r="HW36" s="97"/>
      <c r="HX36" s="97"/>
      <c r="HY36" s="97"/>
      <c r="HZ36" s="97"/>
      <c r="IA36" s="97"/>
      <c r="IB36" s="97"/>
      <c r="IC36" s="97"/>
      <c r="ID36" s="97"/>
      <c r="IE36" s="97"/>
      <c r="IF36" s="97"/>
      <c r="IG36" s="97"/>
      <c r="IH36" s="97"/>
      <c r="II36" s="97"/>
      <c r="IJ36" s="97"/>
      <c r="IK36" s="97"/>
      <c r="IL36" s="97"/>
      <c r="IM36" s="97"/>
      <c r="IN36" s="97"/>
      <c r="IO36" s="97"/>
      <c r="IP36" s="97"/>
      <c r="IQ36" s="97"/>
      <c r="IR36" s="97"/>
      <c r="IS36" s="47">
        <v>52</v>
      </c>
      <c r="IT36" s="47">
        <v>61</v>
      </c>
      <c r="IU36" s="47">
        <v>56</v>
      </c>
      <c r="IV36" s="47">
        <v>57</v>
      </c>
      <c r="IW36" s="290">
        <v>59</v>
      </c>
      <c r="IX36" s="290">
        <f>IW36</f>
        <v>59</v>
      </c>
    </row>
    <row r="37" spans="2:258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97"/>
      <c r="GH37" s="97"/>
      <c r="GI37" s="97"/>
      <c r="GJ37" s="97"/>
      <c r="GK37" s="97"/>
      <c r="GL37" s="97"/>
      <c r="GM37" s="97"/>
      <c r="GN37" s="97"/>
      <c r="GO37" s="97"/>
      <c r="GP37" s="97"/>
      <c r="GQ37" s="97"/>
      <c r="GR37" s="97"/>
      <c r="GS37" s="97"/>
      <c r="GT37" s="97"/>
      <c r="GU37" s="97"/>
      <c r="GV37" s="97"/>
      <c r="GW37" s="97"/>
      <c r="GX37" s="97"/>
      <c r="GY37" s="97"/>
      <c r="GZ37" s="97"/>
      <c r="HA37" s="97"/>
      <c r="HB37" s="97"/>
      <c r="HC37" s="97"/>
      <c r="HD37" s="97"/>
      <c r="HE37" s="97"/>
      <c r="HF37" s="97"/>
      <c r="HG37" s="97"/>
      <c r="HH37" s="97"/>
      <c r="HI37" s="97"/>
      <c r="HJ37" s="97"/>
      <c r="HK37" s="97"/>
      <c r="HL37" s="97"/>
      <c r="HM37" s="97"/>
      <c r="HN37" s="97"/>
      <c r="HO37" s="97"/>
      <c r="HP37" s="97"/>
      <c r="HQ37" s="97"/>
      <c r="HR37" s="97"/>
      <c r="HS37" s="97"/>
      <c r="HT37" s="97"/>
      <c r="HU37" s="97"/>
      <c r="HV37" s="97"/>
      <c r="HW37" s="97"/>
      <c r="HX37" s="97"/>
      <c r="HY37" s="97"/>
      <c r="HZ37" s="97"/>
      <c r="IA37" s="97"/>
      <c r="IB37" s="97"/>
      <c r="IC37" s="97"/>
      <c r="ID37" s="97"/>
      <c r="IE37" s="97"/>
      <c r="IF37" s="97"/>
      <c r="IG37" s="97"/>
      <c r="IH37" s="97"/>
      <c r="II37" s="97"/>
      <c r="IJ37" s="97"/>
      <c r="IK37" s="97"/>
      <c r="IL37" s="97"/>
      <c r="IM37" s="97"/>
      <c r="IN37" s="97"/>
      <c r="IO37" s="97"/>
      <c r="IP37" s="97"/>
      <c r="IQ37" s="97"/>
      <c r="IR37" s="97"/>
      <c r="IS37" s="47"/>
      <c r="IT37" s="47"/>
      <c r="IU37" s="47"/>
      <c r="IV37" s="47"/>
      <c r="IW37" s="47"/>
      <c r="IX37" s="45"/>
    </row>
    <row r="38" spans="2:25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96"/>
      <c r="GH38" s="96"/>
      <c r="GI38" s="96"/>
      <c r="GJ38" s="96"/>
      <c r="GK38" s="96"/>
      <c r="GL38" s="96"/>
      <c r="GM38" s="96"/>
      <c r="GN38" s="96"/>
      <c r="GO38" s="96"/>
      <c r="GP38" s="96"/>
      <c r="GQ38" s="96"/>
      <c r="GR38" s="96"/>
      <c r="GS38" s="96"/>
      <c r="GT38" s="96"/>
      <c r="GU38" s="96"/>
      <c r="GV38" s="96"/>
      <c r="GW38" s="96"/>
      <c r="GX38" s="96"/>
      <c r="GY38" s="96"/>
      <c r="GZ38" s="96"/>
      <c r="HA38" s="96"/>
      <c r="HB38" s="96"/>
      <c r="HC38" s="96"/>
      <c r="HD38" s="96"/>
      <c r="HE38" s="96"/>
      <c r="HF38" s="96"/>
      <c r="HG38" s="96"/>
      <c r="HH38" s="96"/>
      <c r="HI38" s="96"/>
      <c r="HJ38" s="96"/>
      <c r="HK38" s="96"/>
      <c r="HL38" s="96"/>
      <c r="HM38" s="96"/>
      <c r="HN38" s="96"/>
      <c r="HO38" s="96"/>
      <c r="HP38" s="96"/>
      <c r="HQ38" s="96"/>
      <c r="HR38" s="96"/>
      <c r="HS38" s="96"/>
      <c r="HT38" s="96"/>
      <c r="HU38" s="96"/>
      <c r="HV38" s="96"/>
      <c r="HW38" s="96"/>
      <c r="HX38" s="96"/>
      <c r="HY38" s="96"/>
      <c r="HZ38" s="96"/>
      <c r="IA38" s="96"/>
      <c r="IB38" s="96"/>
      <c r="IC38" s="96"/>
      <c r="ID38" s="96"/>
      <c r="IE38" s="96"/>
      <c r="IF38" s="96"/>
      <c r="IG38" s="96"/>
      <c r="IH38" s="96"/>
      <c r="II38" s="96"/>
      <c r="IJ38" s="96"/>
      <c r="IK38" s="96"/>
      <c r="IL38" s="96"/>
      <c r="IM38" s="96"/>
      <c r="IN38" s="96"/>
      <c r="IO38" s="96"/>
      <c r="IP38" s="96"/>
      <c r="IQ38" s="96"/>
      <c r="IR38" s="96"/>
      <c r="IS38" s="1"/>
      <c r="IT38" s="1"/>
      <c r="IU38" s="1"/>
      <c r="IV38" s="1"/>
      <c r="IW38" s="1"/>
    </row>
    <row r="39" spans="2:258">
      <c r="B39" s="5" t="s">
        <v>90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">
        <v>85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>
        <v>83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1">
        <v>90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V39" s="1">
        <v>94</v>
      </c>
      <c r="FB39" s="1">
        <v>141</v>
      </c>
      <c r="GG39" s="96">
        <v>143</v>
      </c>
      <c r="GH39" s="96">
        <v>121</v>
      </c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96"/>
      <c r="GZ39" s="96"/>
      <c r="HA39" s="96"/>
      <c r="HB39" s="96"/>
      <c r="HC39" s="96"/>
      <c r="HD39" s="96"/>
      <c r="HE39" s="96"/>
      <c r="HF39" s="96"/>
      <c r="HG39" s="96"/>
      <c r="HH39" s="96"/>
      <c r="HI39" s="96"/>
      <c r="HJ39" s="96"/>
      <c r="HK39" s="96"/>
      <c r="HL39" s="96"/>
      <c r="HM39" s="96">
        <v>121</v>
      </c>
      <c r="HN39" s="96"/>
      <c r="HO39" s="96"/>
      <c r="HP39" s="96"/>
      <c r="HQ39" s="96"/>
      <c r="HR39" s="96"/>
      <c r="HS39" s="96"/>
      <c r="HT39" s="96"/>
      <c r="HU39" s="96"/>
      <c r="HV39" s="96"/>
      <c r="HW39" s="96"/>
      <c r="HX39" s="96"/>
      <c r="HY39" s="96"/>
      <c r="HZ39" s="96"/>
      <c r="IA39" s="96"/>
      <c r="IB39" s="96"/>
      <c r="IC39" s="96"/>
      <c r="ID39" s="96"/>
      <c r="IE39" s="96"/>
      <c r="IF39" s="96"/>
      <c r="IG39" s="96"/>
      <c r="IH39" s="96"/>
      <c r="II39" s="96"/>
      <c r="IJ39" s="96"/>
      <c r="IK39" s="96"/>
      <c r="IL39" s="96"/>
      <c r="IM39" s="96"/>
      <c r="IN39" s="96"/>
      <c r="IO39" s="96"/>
      <c r="IP39" s="96"/>
      <c r="IQ39" s="96"/>
      <c r="IR39" s="96"/>
      <c r="IS39" s="1">
        <v>142</v>
      </c>
      <c r="IT39" s="1">
        <v>145</v>
      </c>
      <c r="IU39" s="1">
        <v>75</v>
      </c>
      <c r="IV39" s="1">
        <v>86</v>
      </c>
      <c r="IW39" s="257">
        <v>93</v>
      </c>
      <c r="IX39" s="257">
        <f>IW39</f>
        <v>93</v>
      </c>
    </row>
    <row r="40" spans="2:258">
      <c r="B40" s="5" t="s">
        <v>59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>
        <v>38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>
        <v>35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>
        <v>33</v>
      </c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>
        <v>44</v>
      </c>
      <c r="FB40" s="1">
        <v>55</v>
      </c>
      <c r="GG40" s="96">
        <v>66</v>
      </c>
      <c r="GH40" s="96">
        <v>59</v>
      </c>
      <c r="GI40" s="96"/>
      <c r="GJ40" s="96"/>
      <c r="GK40" s="96"/>
      <c r="GL40" s="96"/>
      <c r="GM40" s="96"/>
      <c r="GN40" s="96"/>
      <c r="GO40" s="96"/>
      <c r="GP40" s="96"/>
      <c r="GQ40" s="96"/>
      <c r="GR40" s="96"/>
      <c r="GS40" s="96"/>
      <c r="GT40" s="96"/>
      <c r="GU40" s="96"/>
      <c r="GV40" s="96"/>
      <c r="GW40" s="96"/>
      <c r="GX40" s="96"/>
      <c r="GY40" s="96"/>
      <c r="GZ40" s="96"/>
      <c r="HA40" s="96"/>
      <c r="HB40" s="96"/>
      <c r="HC40" s="96"/>
      <c r="HD40" s="96"/>
      <c r="HE40" s="96"/>
      <c r="HF40" s="96"/>
      <c r="HG40" s="96"/>
      <c r="HH40" s="96"/>
      <c r="HI40" s="96"/>
      <c r="HJ40" s="96"/>
      <c r="HK40" s="96"/>
      <c r="HL40" s="96"/>
      <c r="HM40" s="96">
        <v>59</v>
      </c>
      <c r="HN40" s="96"/>
      <c r="HO40" s="96"/>
      <c r="HP40" s="96"/>
      <c r="HQ40" s="96"/>
      <c r="HR40" s="96"/>
      <c r="HS40" s="96"/>
      <c r="HT40" s="96"/>
      <c r="HU40" s="96"/>
      <c r="HV40" s="96"/>
      <c r="HW40" s="96"/>
      <c r="HX40" s="96"/>
      <c r="HY40" s="96"/>
      <c r="HZ40" s="96"/>
      <c r="IA40" s="96"/>
      <c r="IB40" s="96"/>
      <c r="IC40" s="96"/>
      <c r="ID40" s="96"/>
      <c r="IE40" s="96"/>
      <c r="IF40" s="96"/>
      <c r="IG40" s="96"/>
      <c r="IH40" s="96"/>
      <c r="II40" s="96"/>
      <c r="IJ40" s="96"/>
      <c r="IK40" s="96"/>
      <c r="IL40" s="96"/>
      <c r="IM40" s="96"/>
      <c r="IN40" s="96"/>
      <c r="IO40" s="96"/>
      <c r="IP40" s="96"/>
      <c r="IQ40" s="96"/>
      <c r="IR40" s="96"/>
      <c r="IS40" s="1">
        <v>56</v>
      </c>
      <c r="IT40" s="1">
        <v>57</v>
      </c>
      <c r="IU40" s="1">
        <v>30</v>
      </c>
      <c r="IV40" s="1">
        <v>34</v>
      </c>
      <c r="IW40" s="257">
        <v>35</v>
      </c>
      <c r="IX40" s="257">
        <f>IW40</f>
        <v>35</v>
      </c>
    </row>
    <row r="41" spans="2:258">
      <c r="B41" s="5" t="s">
        <v>60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154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150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143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150</v>
      </c>
      <c r="FB41" s="1">
        <v>188</v>
      </c>
      <c r="GG41" s="96">
        <v>188</v>
      </c>
      <c r="GH41" s="96">
        <v>212</v>
      </c>
      <c r="GI41" s="96"/>
      <c r="GJ41" s="96"/>
      <c r="GK41" s="96"/>
      <c r="GL41" s="96"/>
      <c r="GM41" s="96"/>
      <c r="GN41" s="96"/>
      <c r="GO41" s="96"/>
      <c r="GP41" s="96"/>
      <c r="GQ41" s="96"/>
      <c r="GR41" s="96"/>
      <c r="GS41" s="96"/>
      <c r="GT41" s="96"/>
      <c r="GU41" s="96"/>
      <c r="GV41" s="96"/>
      <c r="GW41" s="96"/>
      <c r="GX41" s="96"/>
      <c r="GY41" s="96"/>
      <c r="GZ41" s="96"/>
      <c r="HA41" s="96"/>
      <c r="HB41" s="96"/>
      <c r="HC41" s="96"/>
      <c r="HD41" s="96"/>
      <c r="HE41" s="96"/>
      <c r="HF41" s="96"/>
      <c r="HG41" s="96"/>
      <c r="HH41" s="96"/>
      <c r="HI41" s="96"/>
      <c r="HJ41" s="96"/>
      <c r="HK41" s="96"/>
      <c r="HL41" s="96"/>
      <c r="HM41" s="96">
        <v>212</v>
      </c>
      <c r="HN41" s="96"/>
      <c r="HO41" s="96"/>
      <c r="HP41" s="96"/>
      <c r="HQ41" s="96"/>
      <c r="HR41" s="96"/>
      <c r="HS41" s="96"/>
      <c r="HT41" s="96"/>
      <c r="HU41" s="96"/>
      <c r="HV41" s="96"/>
      <c r="HW41" s="96"/>
      <c r="HX41" s="96"/>
      <c r="HY41" s="96"/>
      <c r="HZ41" s="96"/>
      <c r="IA41" s="96"/>
      <c r="IB41" s="96"/>
      <c r="IC41" s="96"/>
      <c r="ID41" s="96"/>
      <c r="IE41" s="96"/>
      <c r="IF41" s="96"/>
      <c r="IG41" s="96"/>
      <c r="IH41" s="96"/>
      <c r="II41" s="96"/>
      <c r="IJ41" s="96"/>
      <c r="IK41" s="96"/>
      <c r="IL41" s="96"/>
      <c r="IM41" s="96"/>
      <c r="IN41" s="96"/>
      <c r="IO41" s="96"/>
      <c r="IP41" s="96"/>
      <c r="IQ41" s="96"/>
      <c r="IR41" s="96"/>
      <c r="IS41" s="1">
        <v>238</v>
      </c>
      <c r="IT41" s="1">
        <v>255</v>
      </c>
      <c r="IU41" s="1">
        <v>228</v>
      </c>
      <c r="IV41" s="1">
        <v>235</v>
      </c>
      <c r="IW41" s="257">
        <v>230</v>
      </c>
      <c r="IX41" s="257">
        <f>IW41</f>
        <v>230</v>
      </c>
    </row>
    <row r="42" spans="2:258">
      <c r="B42" s="5" t="s">
        <v>61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">
        <v>62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1">
        <v>61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1">
        <v>60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V42" s="1">
        <v>65</v>
      </c>
      <c r="FB42" s="1">
        <v>98</v>
      </c>
      <c r="GG42" s="96">
        <v>107</v>
      </c>
      <c r="GH42" s="96">
        <v>110</v>
      </c>
      <c r="GI42" s="96"/>
      <c r="GJ42" s="96"/>
      <c r="GK42" s="96"/>
      <c r="GL42" s="96"/>
      <c r="GM42" s="96"/>
      <c r="GN42" s="96"/>
      <c r="GO42" s="96"/>
      <c r="GP42" s="96"/>
      <c r="GQ42" s="96"/>
      <c r="GR42" s="96"/>
      <c r="GS42" s="96"/>
      <c r="GT42" s="96"/>
      <c r="GU42" s="96"/>
      <c r="GV42" s="96"/>
      <c r="GW42" s="96"/>
      <c r="GX42" s="96"/>
      <c r="GY42" s="96"/>
      <c r="GZ42" s="96"/>
      <c r="HA42" s="96"/>
      <c r="HB42" s="96"/>
      <c r="HC42" s="96"/>
      <c r="HD42" s="96"/>
      <c r="HE42" s="96"/>
      <c r="HF42" s="96"/>
      <c r="HG42" s="96"/>
      <c r="HH42" s="96"/>
      <c r="HI42" s="96"/>
      <c r="HJ42" s="96"/>
      <c r="HK42" s="96"/>
      <c r="HL42" s="96"/>
      <c r="HM42" s="96">
        <v>108</v>
      </c>
      <c r="HN42" s="96"/>
      <c r="HO42" s="96"/>
      <c r="HP42" s="96"/>
      <c r="HQ42" s="96"/>
      <c r="HR42" s="96"/>
      <c r="HS42" s="96"/>
      <c r="HT42" s="96"/>
      <c r="HU42" s="96"/>
      <c r="HV42" s="96"/>
      <c r="HW42" s="96"/>
      <c r="HX42" s="96"/>
      <c r="HY42" s="96"/>
      <c r="HZ42" s="96"/>
      <c r="IA42" s="96"/>
      <c r="IB42" s="96"/>
      <c r="IC42" s="96"/>
      <c r="ID42" s="96"/>
      <c r="IE42" s="96"/>
      <c r="IF42" s="96"/>
      <c r="IG42" s="96"/>
      <c r="IH42" s="96"/>
      <c r="II42" s="96"/>
      <c r="IJ42" s="96"/>
      <c r="IK42" s="96"/>
      <c r="IL42" s="96"/>
      <c r="IM42" s="96"/>
      <c r="IN42" s="96"/>
      <c r="IO42" s="96"/>
      <c r="IP42" s="96"/>
      <c r="IQ42" s="96"/>
      <c r="IR42" s="96"/>
      <c r="IS42" s="1">
        <v>118</v>
      </c>
      <c r="IT42" s="1">
        <v>159</v>
      </c>
      <c r="IU42" s="1">
        <v>76</v>
      </c>
      <c r="IV42" s="1">
        <v>75</v>
      </c>
      <c r="IW42" s="257">
        <v>72</v>
      </c>
      <c r="IX42" s="257">
        <f>IW42</f>
        <v>72</v>
      </c>
    </row>
    <row r="43" spans="2:258">
      <c r="B43" s="43" t="s">
        <v>58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7">
        <f>SUM(AH34,AH39:AH42)</f>
        <v>851</v>
      </c>
      <c r="AI43" s="47">
        <f t="shared" ref="AI43:CT43" si="50">SUM(AI34,AI39:AI42)</f>
        <v>0</v>
      </c>
      <c r="AJ43" s="47">
        <f t="shared" si="50"/>
        <v>0</v>
      </c>
      <c r="AK43" s="47">
        <f t="shared" si="50"/>
        <v>0</v>
      </c>
      <c r="AL43" s="47">
        <f t="shared" si="50"/>
        <v>0</v>
      </c>
      <c r="AM43" s="47">
        <f t="shared" si="50"/>
        <v>0</v>
      </c>
      <c r="AN43" s="47">
        <f t="shared" si="50"/>
        <v>0</v>
      </c>
      <c r="AO43" s="47">
        <f t="shared" si="50"/>
        <v>0</v>
      </c>
      <c r="AP43" s="47">
        <f t="shared" si="50"/>
        <v>0</v>
      </c>
      <c r="AQ43" s="47">
        <f t="shared" si="50"/>
        <v>0</v>
      </c>
      <c r="AR43" s="47">
        <f t="shared" si="50"/>
        <v>0</v>
      </c>
      <c r="AS43" s="47">
        <f t="shared" si="50"/>
        <v>0</v>
      </c>
      <c r="AT43" s="47">
        <f t="shared" si="50"/>
        <v>0</v>
      </c>
      <c r="AU43" s="47">
        <f t="shared" si="50"/>
        <v>0</v>
      </c>
      <c r="AV43" s="47">
        <f t="shared" si="50"/>
        <v>0</v>
      </c>
      <c r="AW43" s="47">
        <f t="shared" si="50"/>
        <v>0</v>
      </c>
      <c r="AX43" s="47">
        <f t="shared" si="50"/>
        <v>0</v>
      </c>
      <c r="AY43" s="47">
        <f t="shared" si="50"/>
        <v>0</v>
      </c>
      <c r="AZ43" s="47">
        <f t="shared" si="50"/>
        <v>0</v>
      </c>
      <c r="BA43" s="47">
        <f t="shared" si="50"/>
        <v>0</v>
      </c>
      <c r="BB43" s="47">
        <f t="shared" si="50"/>
        <v>0</v>
      </c>
      <c r="BC43" s="47">
        <f t="shared" si="50"/>
        <v>0</v>
      </c>
      <c r="BD43" s="47">
        <f t="shared" si="50"/>
        <v>0</v>
      </c>
      <c r="BE43" s="47">
        <f t="shared" si="50"/>
        <v>0</v>
      </c>
      <c r="BF43" s="47">
        <f t="shared" si="50"/>
        <v>0</v>
      </c>
      <c r="BG43" s="47">
        <f t="shared" si="50"/>
        <v>0</v>
      </c>
      <c r="BH43" s="47">
        <f t="shared" si="50"/>
        <v>0</v>
      </c>
      <c r="BI43" s="47">
        <f t="shared" si="50"/>
        <v>0</v>
      </c>
      <c r="BJ43" s="47">
        <f t="shared" si="50"/>
        <v>0</v>
      </c>
      <c r="BK43" s="47">
        <f t="shared" si="50"/>
        <v>828</v>
      </c>
      <c r="BL43" s="47">
        <f t="shared" si="50"/>
        <v>0</v>
      </c>
      <c r="BM43" s="47">
        <f t="shared" si="50"/>
        <v>0</v>
      </c>
      <c r="BN43" s="47">
        <f t="shared" si="50"/>
        <v>0</v>
      </c>
      <c r="BO43" s="47">
        <f t="shared" si="50"/>
        <v>0</v>
      </c>
      <c r="BP43" s="47">
        <f t="shared" si="50"/>
        <v>0</v>
      </c>
      <c r="BQ43" s="47">
        <f t="shared" si="50"/>
        <v>0</v>
      </c>
      <c r="BR43" s="47">
        <f t="shared" si="50"/>
        <v>0</v>
      </c>
      <c r="BS43" s="47">
        <f t="shared" si="50"/>
        <v>0</v>
      </c>
      <c r="BT43" s="47">
        <f t="shared" si="50"/>
        <v>0</v>
      </c>
      <c r="BU43" s="47">
        <f t="shared" si="50"/>
        <v>0</v>
      </c>
      <c r="BV43" s="47">
        <f t="shared" si="50"/>
        <v>0</v>
      </c>
      <c r="BW43" s="47">
        <f t="shared" si="50"/>
        <v>0</v>
      </c>
      <c r="BX43" s="47">
        <f t="shared" si="50"/>
        <v>0</v>
      </c>
      <c r="BY43" s="47">
        <f t="shared" si="50"/>
        <v>0</v>
      </c>
      <c r="BZ43" s="47">
        <f t="shared" si="50"/>
        <v>0</v>
      </c>
      <c r="CA43" s="47">
        <f t="shared" si="50"/>
        <v>0</v>
      </c>
      <c r="CB43" s="47">
        <f t="shared" si="50"/>
        <v>0</v>
      </c>
      <c r="CC43" s="47">
        <f t="shared" si="50"/>
        <v>0</v>
      </c>
      <c r="CD43" s="47">
        <f t="shared" si="50"/>
        <v>0</v>
      </c>
      <c r="CE43" s="47">
        <f t="shared" si="50"/>
        <v>0</v>
      </c>
      <c r="CF43" s="47">
        <f t="shared" si="50"/>
        <v>0</v>
      </c>
      <c r="CG43" s="47">
        <f t="shared" si="50"/>
        <v>0</v>
      </c>
      <c r="CH43" s="47">
        <f t="shared" si="50"/>
        <v>0</v>
      </c>
      <c r="CI43" s="47">
        <f t="shared" si="50"/>
        <v>0</v>
      </c>
      <c r="CJ43" s="47">
        <f t="shared" si="50"/>
        <v>0</v>
      </c>
      <c r="CK43" s="47">
        <f t="shared" si="50"/>
        <v>0</v>
      </c>
      <c r="CL43" s="47">
        <f t="shared" si="50"/>
        <v>0</v>
      </c>
      <c r="CM43" s="47">
        <f t="shared" si="50"/>
        <v>0</v>
      </c>
      <c r="CN43" s="47">
        <f t="shared" si="50"/>
        <v>0</v>
      </c>
      <c r="CO43" s="47">
        <f t="shared" si="50"/>
        <v>0</v>
      </c>
      <c r="CP43" s="47">
        <f t="shared" si="50"/>
        <v>0</v>
      </c>
      <c r="CQ43" s="47">
        <f t="shared" si="50"/>
        <v>808</v>
      </c>
      <c r="CR43" s="47">
        <f t="shared" si="50"/>
        <v>0</v>
      </c>
      <c r="CS43" s="47">
        <f t="shared" si="50"/>
        <v>0</v>
      </c>
      <c r="CT43" s="47">
        <f t="shared" si="50"/>
        <v>0</v>
      </c>
      <c r="CU43" s="47">
        <f t="shared" ref="CU43:DV43" si="51">SUM(CU34,CU39:CU42)</f>
        <v>0</v>
      </c>
      <c r="CV43" s="47">
        <f t="shared" si="51"/>
        <v>0</v>
      </c>
      <c r="CW43" s="47">
        <f t="shared" si="51"/>
        <v>0</v>
      </c>
      <c r="CX43" s="47">
        <f t="shared" si="51"/>
        <v>0</v>
      </c>
      <c r="CY43" s="47">
        <f t="shared" si="51"/>
        <v>0</v>
      </c>
      <c r="CZ43" s="47">
        <f t="shared" si="51"/>
        <v>0</v>
      </c>
      <c r="DA43" s="47">
        <f t="shared" si="51"/>
        <v>0</v>
      </c>
      <c r="DB43" s="47">
        <f t="shared" si="51"/>
        <v>0</v>
      </c>
      <c r="DC43" s="47">
        <f t="shared" si="51"/>
        <v>0</v>
      </c>
      <c r="DD43" s="47">
        <f t="shared" si="51"/>
        <v>0</v>
      </c>
      <c r="DE43" s="47">
        <f t="shared" si="51"/>
        <v>0</v>
      </c>
      <c r="DF43" s="47">
        <f t="shared" si="51"/>
        <v>0</v>
      </c>
      <c r="DG43" s="47">
        <f t="shared" si="51"/>
        <v>0</v>
      </c>
      <c r="DH43" s="47">
        <f t="shared" si="51"/>
        <v>0</v>
      </c>
      <c r="DI43" s="47">
        <f t="shared" si="51"/>
        <v>0</v>
      </c>
      <c r="DJ43" s="47">
        <f t="shared" si="51"/>
        <v>0</v>
      </c>
      <c r="DK43" s="47">
        <f t="shared" si="51"/>
        <v>0</v>
      </c>
      <c r="DL43" s="47">
        <f t="shared" si="51"/>
        <v>0</v>
      </c>
      <c r="DM43" s="47">
        <f t="shared" si="51"/>
        <v>0</v>
      </c>
      <c r="DN43" s="47">
        <f t="shared" si="51"/>
        <v>0</v>
      </c>
      <c r="DO43" s="47">
        <f t="shared" si="51"/>
        <v>0</v>
      </c>
      <c r="DP43" s="47">
        <f t="shared" si="51"/>
        <v>0</v>
      </c>
      <c r="DQ43" s="47">
        <f t="shared" si="51"/>
        <v>0</v>
      </c>
      <c r="DR43" s="47">
        <f t="shared" si="51"/>
        <v>0</v>
      </c>
      <c r="DS43" s="47">
        <f t="shared" si="51"/>
        <v>0</v>
      </c>
      <c r="DT43" s="47">
        <f t="shared" si="51"/>
        <v>0</v>
      </c>
      <c r="DU43" s="47">
        <f t="shared" si="51"/>
        <v>0</v>
      </c>
      <c r="DV43" s="47">
        <f t="shared" si="51"/>
        <v>877</v>
      </c>
      <c r="DW43" s="47">
        <f t="shared" ref="DW43:FA43" si="52">SUM(DW34,DW39:DW42)</f>
        <v>0</v>
      </c>
      <c r="DX43" s="47">
        <f t="shared" si="52"/>
        <v>0</v>
      </c>
      <c r="DY43" s="47">
        <f t="shared" si="52"/>
        <v>0</v>
      </c>
      <c r="DZ43" s="47">
        <f t="shared" si="52"/>
        <v>0</v>
      </c>
      <c r="EA43" s="47">
        <f t="shared" si="52"/>
        <v>0</v>
      </c>
      <c r="EB43" s="47">
        <f t="shared" si="52"/>
        <v>0</v>
      </c>
      <c r="EC43" s="47">
        <f t="shared" si="52"/>
        <v>0</v>
      </c>
      <c r="ED43" s="47">
        <f t="shared" si="52"/>
        <v>0</v>
      </c>
      <c r="EE43" s="47">
        <f t="shared" si="52"/>
        <v>0</v>
      </c>
      <c r="EF43" s="47">
        <f t="shared" si="52"/>
        <v>0</v>
      </c>
      <c r="EG43" s="47">
        <f t="shared" si="52"/>
        <v>0</v>
      </c>
      <c r="EH43" s="47">
        <f t="shared" si="52"/>
        <v>0</v>
      </c>
      <c r="EI43" s="47">
        <f t="shared" si="52"/>
        <v>0</v>
      </c>
      <c r="EJ43" s="47">
        <f t="shared" si="52"/>
        <v>0</v>
      </c>
      <c r="EK43" s="47">
        <f t="shared" si="52"/>
        <v>0</v>
      </c>
      <c r="EL43" s="47">
        <f t="shared" si="52"/>
        <v>0</v>
      </c>
      <c r="EM43" s="47">
        <f t="shared" si="52"/>
        <v>0</v>
      </c>
      <c r="EN43" s="47">
        <f t="shared" si="52"/>
        <v>0</v>
      </c>
      <c r="EO43" s="47">
        <f t="shared" si="52"/>
        <v>0</v>
      </c>
      <c r="EP43" s="47">
        <f t="shared" si="52"/>
        <v>0</v>
      </c>
      <c r="EQ43" s="47">
        <f t="shared" si="52"/>
        <v>0</v>
      </c>
      <c r="ER43" s="47">
        <f t="shared" si="52"/>
        <v>0</v>
      </c>
      <c r="ES43" s="47">
        <f t="shared" si="52"/>
        <v>0</v>
      </c>
      <c r="ET43" s="47">
        <f t="shared" si="52"/>
        <v>0</v>
      </c>
      <c r="EU43" s="47">
        <f t="shared" si="52"/>
        <v>0</v>
      </c>
      <c r="EV43" s="47">
        <f t="shared" si="52"/>
        <v>0</v>
      </c>
      <c r="EW43" s="47">
        <f t="shared" si="52"/>
        <v>0</v>
      </c>
      <c r="EX43" s="47">
        <f t="shared" si="52"/>
        <v>0</v>
      </c>
      <c r="EY43" s="47">
        <f t="shared" si="52"/>
        <v>0</v>
      </c>
      <c r="EZ43" s="47">
        <f t="shared" si="52"/>
        <v>0</v>
      </c>
      <c r="FA43" s="47">
        <f t="shared" si="52"/>
        <v>0</v>
      </c>
      <c r="FB43" s="47">
        <f t="shared" ref="FB43:GF43" si="53">SUM(FB34,FB39:FB42)</f>
        <v>1178</v>
      </c>
      <c r="FC43" s="47">
        <f t="shared" si="53"/>
        <v>0</v>
      </c>
      <c r="FD43" s="47">
        <f t="shared" si="53"/>
        <v>0</v>
      </c>
      <c r="FE43" s="47">
        <f t="shared" si="53"/>
        <v>0</v>
      </c>
      <c r="FF43" s="47">
        <f t="shared" si="53"/>
        <v>0</v>
      </c>
      <c r="FG43" s="47">
        <f t="shared" si="53"/>
        <v>0</v>
      </c>
      <c r="FH43" s="47">
        <f t="shared" si="53"/>
        <v>0</v>
      </c>
      <c r="FI43" s="47">
        <f t="shared" si="53"/>
        <v>0</v>
      </c>
      <c r="FJ43" s="47">
        <f t="shared" si="53"/>
        <v>0</v>
      </c>
      <c r="FK43" s="47">
        <f t="shared" si="53"/>
        <v>0</v>
      </c>
      <c r="FL43" s="47">
        <f t="shared" si="53"/>
        <v>0</v>
      </c>
      <c r="FM43" s="47">
        <f t="shared" si="53"/>
        <v>0</v>
      </c>
      <c r="FN43" s="47">
        <f t="shared" si="53"/>
        <v>0</v>
      </c>
      <c r="FO43" s="47">
        <f t="shared" si="53"/>
        <v>0</v>
      </c>
      <c r="FP43" s="47">
        <f t="shared" si="53"/>
        <v>0</v>
      </c>
      <c r="FQ43" s="47">
        <f t="shared" si="53"/>
        <v>0</v>
      </c>
      <c r="FR43" s="47">
        <f t="shared" si="53"/>
        <v>0</v>
      </c>
      <c r="FS43" s="47">
        <f t="shared" si="53"/>
        <v>0</v>
      </c>
      <c r="FT43" s="47">
        <f t="shared" si="53"/>
        <v>0</v>
      </c>
      <c r="FU43" s="47">
        <f t="shared" si="53"/>
        <v>0</v>
      </c>
      <c r="FV43" s="47">
        <f t="shared" si="53"/>
        <v>0</v>
      </c>
      <c r="FW43" s="47">
        <f t="shared" si="53"/>
        <v>0</v>
      </c>
      <c r="FX43" s="47">
        <f t="shared" si="53"/>
        <v>0</v>
      </c>
      <c r="FY43" s="47">
        <f t="shared" si="53"/>
        <v>0</v>
      </c>
      <c r="FZ43" s="47">
        <f t="shared" si="53"/>
        <v>0</v>
      </c>
      <c r="GA43" s="47">
        <f t="shared" si="53"/>
        <v>0</v>
      </c>
      <c r="GB43" s="47">
        <f t="shared" si="53"/>
        <v>0</v>
      </c>
      <c r="GC43" s="47">
        <f t="shared" si="53"/>
        <v>0</v>
      </c>
      <c r="GD43" s="47">
        <f t="shared" si="53"/>
        <v>0</v>
      </c>
      <c r="GE43" s="47">
        <f t="shared" si="53"/>
        <v>0</v>
      </c>
      <c r="GF43" s="47">
        <f t="shared" si="53"/>
        <v>0</v>
      </c>
      <c r="GG43" s="97">
        <f>SUM(GG34,GG39:GG42)</f>
        <v>1276</v>
      </c>
      <c r="GH43" s="97">
        <f>SUM(GH34,GH39:GH42)</f>
        <v>1328</v>
      </c>
      <c r="GI43" s="97"/>
      <c r="GJ43" s="97"/>
      <c r="GK43" s="97"/>
      <c r="GL43" s="97"/>
      <c r="GM43" s="97"/>
      <c r="GN43" s="97"/>
      <c r="GO43" s="97"/>
      <c r="GP43" s="97"/>
      <c r="GQ43" s="97"/>
      <c r="GR43" s="97"/>
      <c r="GS43" s="97"/>
      <c r="GT43" s="97"/>
      <c r="GU43" s="97"/>
      <c r="GV43" s="97"/>
      <c r="GW43" s="97"/>
      <c r="GX43" s="97"/>
      <c r="GY43" s="97"/>
      <c r="GZ43" s="97"/>
      <c r="HA43" s="97"/>
      <c r="HB43" s="97"/>
      <c r="HC43" s="97"/>
      <c r="HD43" s="97"/>
      <c r="HE43" s="97"/>
      <c r="HF43" s="97"/>
      <c r="HG43" s="97"/>
      <c r="HH43" s="97"/>
      <c r="HI43" s="97"/>
      <c r="HJ43" s="97"/>
      <c r="HK43" s="97"/>
      <c r="HL43" s="97"/>
      <c r="HM43" s="97">
        <f>SUM(HM34,HM39:HM42)</f>
        <v>1325</v>
      </c>
      <c r="HN43" s="97"/>
      <c r="HO43" s="97"/>
      <c r="HP43" s="97"/>
      <c r="HQ43" s="97"/>
      <c r="HR43" s="97"/>
      <c r="HS43" s="97"/>
      <c r="HT43" s="97"/>
      <c r="HU43" s="97"/>
      <c r="HV43" s="97"/>
      <c r="HW43" s="97"/>
      <c r="HX43" s="97"/>
      <c r="HY43" s="97"/>
      <c r="HZ43" s="97"/>
      <c r="IA43" s="97"/>
      <c r="IB43" s="97"/>
      <c r="IC43" s="97"/>
      <c r="ID43" s="97"/>
      <c r="IE43" s="97"/>
      <c r="IF43" s="97"/>
      <c r="IG43" s="97"/>
      <c r="IH43" s="97"/>
      <c r="II43" s="97"/>
      <c r="IJ43" s="97"/>
      <c r="IK43" s="97"/>
      <c r="IL43" s="97"/>
      <c r="IM43" s="97"/>
      <c r="IN43" s="97"/>
      <c r="IO43" s="97"/>
      <c r="IP43" s="97"/>
      <c r="IQ43" s="97"/>
      <c r="IR43" s="97"/>
      <c r="IS43" s="97">
        <f>SUM(IS34,IS39:IS42)</f>
        <v>1613</v>
      </c>
      <c r="IT43" s="97">
        <f>SUM(IT34,IT39:IT42)</f>
        <v>1938</v>
      </c>
      <c r="IU43" s="97">
        <f t="shared" ref="IU43" si="54">SUM(IU34,IU39:IU42)</f>
        <v>1676</v>
      </c>
      <c r="IV43" s="97">
        <f t="shared" ref="IV43:IW43" si="55">SUM(IV34,IV39:IV42)</f>
        <v>1741</v>
      </c>
      <c r="IW43" s="335">
        <f t="shared" si="55"/>
        <v>1795</v>
      </c>
      <c r="IX43" s="290">
        <f>IW43</f>
        <v>1795</v>
      </c>
    </row>
    <row r="44" spans="2:258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1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1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V44" s="1"/>
      <c r="FB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2:258" s="6" customFormat="1">
      <c r="B45" s="57" t="s">
        <v>10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47">
        <v>1157</v>
      </c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47">
        <v>1131</v>
      </c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47">
        <v>1123</v>
      </c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9"/>
      <c r="DV45" s="47">
        <v>1192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>
        <v>1583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v>1713</v>
      </c>
      <c r="GH45" s="47">
        <v>1783</v>
      </c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v>1777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v>2109</v>
      </c>
      <c r="IT45" s="47">
        <v>2466</v>
      </c>
      <c r="IU45" s="47">
        <v>2395</v>
      </c>
      <c r="IV45" s="47">
        <v>2477</v>
      </c>
      <c r="IW45" s="47">
        <v>2537</v>
      </c>
      <c r="IX45" s="97">
        <f>IW45</f>
        <v>2537</v>
      </c>
    </row>
    <row r="46" spans="2:258" s="6" customFormat="1">
      <c r="B46" s="57" t="s">
        <v>44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47">
        <v>66</v>
      </c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47">
        <v>31</v>
      </c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47">
        <v>30</v>
      </c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9"/>
      <c r="DV46" s="47">
        <v>24</v>
      </c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47">
        <v>46</v>
      </c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47">
        <v>72</v>
      </c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>
        <v>98</v>
      </c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>
        <v>42</v>
      </c>
      <c r="IT46" s="47">
        <v>94</v>
      </c>
      <c r="IU46" s="47">
        <v>128</v>
      </c>
      <c r="IV46" s="47">
        <v>142</v>
      </c>
      <c r="IW46" s="47">
        <v>142</v>
      </c>
      <c r="IX46" s="97">
        <f>SUM(AH46,BK46,CQ46,DV46,FB46,GG46,HM46,IS46,IT46,IU46,IV46,IW46)</f>
        <v>915</v>
      </c>
    </row>
    <row r="47" spans="2:258" hidden="1">
      <c r="B47" s="43" t="s">
        <v>112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109">
        <f>AH9*AH59</f>
        <v>662.89180961364195</v>
      </c>
      <c r="AI47" s="109">
        <f t="shared" ref="AI47:CT47" si="56">AI9*AI59</f>
        <v>0</v>
      </c>
      <c r="AJ47" s="109">
        <f t="shared" si="56"/>
        <v>0</v>
      </c>
      <c r="AK47" s="109">
        <f t="shared" si="56"/>
        <v>0</v>
      </c>
      <c r="AL47" s="109">
        <f t="shared" si="56"/>
        <v>0</v>
      </c>
      <c r="AM47" s="109">
        <f t="shared" si="56"/>
        <v>0</v>
      </c>
      <c r="AN47" s="109">
        <f t="shared" si="56"/>
        <v>0</v>
      </c>
      <c r="AO47" s="109">
        <f t="shared" si="56"/>
        <v>0</v>
      </c>
      <c r="AP47" s="109">
        <f t="shared" si="56"/>
        <v>0</v>
      </c>
      <c r="AQ47" s="109">
        <f t="shared" si="56"/>
        <v>0</v>
      </c>
      <c r="AR47" s="109">
        <f t="shared" si="56"/>
        <v>0</v>
      </c>
      <c r="AS47" s="109">
        <f t="shared" si="56"/>
        <v>0</v>
      </c>
      <c r="AT47" s="109">
        <f t="shared" si="56"/>
        <v>0</v>
      </c>
      <c r="AU47" s="109">
        <f t="shared" si="56"/>
        <v>0</v>
      </c>
      <c r="AV47" s="109">
        <f t="shared" si="56"/>
        <v>0</v>
      </c>
      <c r="AW47" s="109">
        <f t="shared" si="56"/>
        <v>0</v>
      </c>
      <c r="AX47" s="109">
        <f t="shared" si="56"/>
        <v>0</v>
      </c>
      <c r="AY47" s="109">
        <f t="shared" si="56"/>
        <v>0</v>
      </c>
      <c r="AZ47" s="109">
        <f t="shared" si="56"/>
        <v>0</v>
      </c>
      <c r="BA47" s="109">
        <f t="shared" si="56"/>
        <v>0</v>
      </c>
      <c r="BB47" s="109">
        <f t="shared" si="56"/>
        <v>0</v>
      </c>
      <c r="BC47" s="109">
        <f t="shared" si="56"/>
        <v>0</v>
      </c>
      <c r="BD47" s="109">
        <f t="shared" si="56"/>
        <v>0</v>
      </c>
      <c r="BE47" s="109">
        <f t="shared" si="56"/>
        <v>0</v>
      </c>
      <c r="BF47" s="109">
        <f t="shared" si="56"/>
        <v>0</v>
      </c>
      <c r="BG47" s="109">
        <f t="shared" si="56"/>
        <v>0</v>
      </c>
      <c r="BH47" s="109">
        <f t="shared" si="56"/>
        <v>0</v>
      </c>
      <c r="BI47" s="109">
        <f t="shared" si="56"/>
        <v>0</v>
      </c>
      <c r="BJ47" s="109">
        <f t="shared" si="56"/>
        <v>0</v>
      </c>
      <c r="BK47" s="109">
        <f t="shared" si="56"/>
        <v>436.15916140129337</v>
      </c>
      <c r="BL47" s="109">
        <f t="shared" si="56"/>
        <v>0</v>
      </c>
      <c r="BM47" s="109">
        <f t="shared" si="56"/>
        <v>0</v>
      </c>
      <c r="BN47" s="109">
        <f t="shared" si="56"/>
        <v>0</v>
      </c>
      <c r="BO47" s="109">
        <f t="shared" si="56"/>
        <v>0</v>
      </c>
      <c r="BP47" s="109">
        <f t="shared" si="56"/>
        <v>0</v>
      </c>
      <c r="BQ47" s="109">
        <f t="shared" si="56"/>
        <v>0</v>
      </c>
      <c r="BR47" s="109">
        <f t="shared" si="56"/>
        <v>0</v>
      </c>
      <c r="BS47" s="109">
        <f t="shared" si="56"/>
        <v>0</v>
      </c>
      <c r="BT47" s="109">
        <f t="shared" si="56"/>
        <v>0</v>
      </c>
      <c r="BU47" s="109">
        <f t="shared" si="56"/>
        <v>0</v>
      </c>
      <c r="BV47" s="109">
        <f t="shared" si="56"/>
        <v>0</v>
      </c>
      <c r="BW47" s="109">
        <f t="shared" si="56"/>
        <v>0</v>
      </c>
      <c r="BX47" s="109">
        <f t="shared" si="56"/>
        <v>0</v>
      </c>
      <c r="BY47" s="109">
        <f t="shared" si="56"/>
        <v>0</v>
      </c>
      <c r="BZ47" s="109">
        <f t="shared" si="56"/>
        <v>0</v>
      </c>
      <c r="CA47" s="109">
        <f t="shared" si="56"/>
        <v>0</v>
      </c>
      <c r="CB47" s="109">
        <f t="shared" si="56"/>
        <v>0</v>
      </c>
      <c r="CC47" s="109">
        <f t="shared" si="56"/>
        <v>0</v>
      </c>
      <c r="CD47" s="109">
        <f t="shared" si="56"/>
        <v>0</v>
      </c>
      <c r="CE47" s="109">
        <f t="shared" si="56"/>
        <v>0</v>
      </c>
      <c r="CF47" s="109">
        <f t="shared" si="56"/>
        <v>0</v>
      </c>
      <c r="CG47" s="109">
        <f t="shared" si="56"/>
        <v>0</v>
      </c>
      <c r="CH47" s="109">
        <f t="shared" si="56"/>
        <v>0</v>
      </c>
      <c r="CI47" s="109">
        <f t="shared" si="56"/>
        <v>0</v>
      </c>
      <c r="CJ47" s="109">
        <f t="shared" si="56"/>
        <v>0</v>
      </c>
      <c r="CK47" s="109">
        <f t="shared" si="56"/>
        <v>0</v>
      </c>
      <c r="CL47" s="109">
        <f t="shared" si="56"/>
        <v>0</v>
      </c>
      <c r="CM47" s="109">
        <f t="shared" si="56"/>
        <v>0</v>
      </c>
      <c r="CN47" s="109">
        <f t="shared" si="56"/>
        <v>0</v>
      </c>
      <c r="CO47" s="109">
        <f t="shared" si="56"/>
        <v>0</v>
      </c>
      <c r="CP47" s="109">
        <f t="shared" si="56"/>
        <v>0</v>
      </c>
      <c r="CQ47" s="109">
        <f t="shared" si="56"/>
        <v>475.03403414285049</v>
      </c>
      <c r="CR47" s="109">
        <f t="shared" si="56"/>
        <v>0</v>
      </c>
      <c r="CS47" s="109">
        <f t="shared" si="56"/>
        <v>0</v>
      </c>
      <c r="CT47" s="109">
        <f t="shared" si="56"/>
        <v>0</v>
      </c>
      <c r="CU47" s="109">
        <f t="shared" ref="CU47:FF47" si="57">CU9*CU59</f>
        <v>0</v>
      </c>
      <c r="CV47" s="109">
        <f t="shared" si="57"/>
        <v>0</v>
      </c>
      <c r="CW47" s="109">
        <f t="shared" si="57"/>
        <v>0</v>
      </c>
      <c r="CX47" s="109">
        <f t="shared" si="57"/>
        <v>0</v>
      </c>
      <c r="CY47" s="109">
        <f t="shared" si="57"/>
        <v>0</v>
      </c>
      <c r="CZ47" s="109">
        <f t="shared" si="57"/>
        <v>0</v>
      </c>
      <c r="DA47" s="109">
        <f t="shared" si="57"/>
        <v>0</v>
      </c>
      <c r="DB47" s="109">
        <f t="shared" si="57"/>
        <v>0</v>
      </c>
      <c r="DC47" s="109">
        <f t="shared" si="57"/>
        <v>0</v>
      </c>
      <c r="DD47" s="109">
        <f t="shared" si="57"/>
        <v>0</v>
      </c>
      <c r="DE47" s="109">
        <f t="shared" si="57"/>
        <v>0</v>
      </c>
      <c r="DF47" s="109">
        <f t="shared" si="57"/>
        <v>0</v>
      </c>
      <c r="DG47" s="109">
        <f t="shared" si="57"/>
        <v>0</v>
      </c>
      <c r="DH47" s="109">
        <f t="shared" si="57"/>
        <v>0</v>
      </c>
      <c r="DI47" s="109">
        <f t="shared" si="57"/>
        <v>0</v>
      </c>
      <c r="DJ47" s="109">
        <f t="shared" si="57"/>
        <v>0</v>
      </c>
      <c r="DK47" s="109">
        <f t="shared" si="57"/>
        <v>0</v>
      </c>
      <c r="DL47" s="109">
        <f t="shared" si="57"/>
        <v>0</v>
      </c>
      <c r="DM47" s="109">
        <f t="shared" si="57"/>
        <v>0</v>
      </c>
      <c r="DN47" s="109">
        <f t="shared" si="57"/>
        <v>0</v>
      </c>
      <c r="DO47" s="109">
        <f t="shared" si="57"/>
        <v>0</v>
      </c>
      <c r="DP47" s="109">
        <f t="shared" si="57"/>
        <v>0</v>
      </c>
      <c r="DQ47" s="109">
        <f t="shared" si="57"/>
        <v>0</v>
      </c>
      <c r="DR47" s="109">
        <f t="shared" si="57"/>
        <v>0</v>
      </c>
      <c r="DS47" s="109">
        <f t="shared" si="57"/>
        <v>0</v>
      </c>
      <c r="DT47" s="109">
        <f t="shared" si="57"/>
        <v>0</v>
      </c>
      <c r="DU47" s="109">
        <f t="shared" si="57"/>
        <v>0</v>
      </c>
      <c r="DV47" s="109">
        <f t="shared" si="57"/>
        <v>555.90214000000014</v>
      </c>
      <c r="DW47" s="109">
        <f t="shared" si="57"/>
        <v>0</v>
      </c>
      <c r="DX47" s="109">
        <f t="shared" si="57"/>
        <v>0</v>
      </c>
      <c r="DY47" s="109">
        <f t="shared" si="57"/>
        <v>0</v>
      </c>
      <c r="DZ47" s="109">
        <f t="shared" si="57"/>
        <v>0</v>
      </c>
      <c r="EA47" s="109">
        <f t="shared" si="57"/>
        <v>0</v>
      </c>
      <c r="EB47" s="109">
        <f t="shared" si="57"/>
        <v>0</v>
      </c>
      <c r="EC47" s="109">
        <f t="shared" si="57"/>
        <v>0</v>
      </c>
      <c r="ED47" s="109">
        <f t="shared" si="57"/>
        <v>0</v>
      </c>
      <c r="EE47" s="109">
        <f t="shared" si="57"/>
        <v>0</v>
      </c>
      <c r="EF47" s="109">
        <f t="shared" si="57"/>
        <v>0</v>
      </c>
      <c r="EG47" s="109">
        <f t="shared" si="57"/>
        <v>0</v>
      </c>
      <c r="EH47" s="109">
        <f t="shared" si="57"/>
        <v>0</v>
      </c>
      <c r="EI47" s="109">
        <f t="shared" si="57"/>
        <v>0</v>
      </c>
      <c r="EJ47" s="109">
        <f t="shared" si="57"/>
        <v>0</v>
      </c>
      <c r="EK47" s="109">
        <f t="shared" si="57"/>
        <v>0</v>
      </c>
      <c r="EL47" s="109">
        <f t="shared" si="57"/>
        <v>0</v>
      </c>
      <c r="EM47" s="109">
        <f t="shared" si="57"/>
        <v>0</v>
      </c>
      <c r="EN47" s="109">
        <f t="shared" si="57"/>
        <v>0</v>
      </c>
      <c r="EO47" s="109">
        <f t="shared" si="57"/>
        <v>0</v>
      </c>
      <c r="EP47" s="109">
        <f t="shared" si="57"/>
        <v>0</v>
      </c>
      <c r="EQ47" s="109">
        <f t="shared" si="57"/>
        <v>0</v>
      </c>
      <c r="ER47" s="109">
        <f t="shared" si="57"/>
        <v>0</v>
      </c>
      <c r="ES47" s="109">
        <f t="shared" si="57"/>
        <v>0</v>
      </c>
      <c r="ET47" s="109">
        <f t="shared" si="57"/>
        <v>0</v>
      </c>
      <c r="EU47" s="109">
        <f t="shared" si="57"/>
        <v>0</v>
      </c>
      <c r="EV47" s="109">
        <f t="shared" si="57"/>
        <v>0</v>
      </c>
      <c r="EW47" s="109">
        <f t="shared" si="57"/>
        <v>0</v>
      </c>
      <c r="EX47" s="109">
        <f t="shared" si="57"/>
        <v>0</v>
      </c>
      <c r="EY47" s="109">
        <f t="shared" si="57"/>
        <v>0</v>
      </c>
      <c r="EZ47" s="109">
        <f t="shared" si="57"/>
        <v>0</v>
      </c>
      <c r="FA47" s="109">
        <f t="shared" si="57"/>
        <v>0</v>
      </c>
      <c r="FB47" s="109">
        <f t="shared" si="57"/>
        <v>599.32898239099222</v>
      </c>
      <c r="FC47" s="109">
        <f t="shared" si="57"/>
        <v>0</v>
      </c>
      <c r="FD47" s="109">
        <f t="shared" si="57"/>
        <v>0</v>
      </c>
      <c r="FE47" s="109">
        <f t="shared" si="57"/>
        <v>0</v>
      </c>
      <c r="FF47" s="109">
        <f t="shared" si="57"/>
        <v>0</v>
      </c>
      <c r="FG47" s="109">
        <f t="shared" ref="FG47:HM47" si="58">FG9*FG59</f>
        <v>0</v>
      </c>
      <c r="FH47" s="109">
        <f t="shared" si="58"/>
        <v>0</v>
      </c>
      <c r="FI47" s="109">
        <f t="shared" si="58"/>
        <v>0</v>
      </c>
      <c r="FJ47" s="109">
        <f t="shared" si="58"/>
        <v>0</v>
      </c>
      <c r="FK47" s="109">
        <f t="shared" si="58"/>
        <v>0</v>
      </c>
      <c r="FL47" s="109">
        <f t="shared" si="58"/>
        <v>0</v>
      </c>
      <c r="FM47" s="109">
        <f t="shared" si="58"/>
        <v>0</v>
      </c>
      <c r="FN47" s="109">
        <f t="shared" si="58"/>
        <v>0</v>
      </c>
      <c r="FO47" s="109">
        <f t="shared" si="58"/>
        <v>0</v>
      </c>
      <c r="FP47" s="109">
        <f t="shared" si="58"/>
        <v>0</v>
      </c>
      <c r="FQ47" s="109">
        <f t="shared" si="58"/>
        <v>0</v>
      </c>
      <c r="FR47" s="109">
        <f t="shared" si="58"/>
        <v>0</v>
      </c>
      <c r="FS47" s="109">
        <f t="shared" si="58"/>
        <v>0</v>
      </c>
      <c r="FT47" s="109">
        <f t="shared" si="58"/>
        <v>0</v>
      </c>
      <c r="FU47" s="109">
        <f t="shared" si="58"/>
        <v>0</v>
      </c>
      <c r="FV47" s="109">
        <f t="shared" si="58"/>
        <v>0</v>
      </c>
      <c r="FW47" s="109">
        <f t="shared" si="58"/>
        <v>0</v>
      </c>
      <c r="FX47" s="109">
        <f t="shared" si="58"/>
        <v>0</v>
      </c>
      <c r="FY47" s="109">
        <f t="shared" si="58"/>
        <v>0</v>
      </c>
      <c r="FZ47" s="109">
        <f t="shared" si="58"/>
        <v>0</v>
      </c>
      <c r="GA47" s="109">
        <f t="shared" si="58"/>
        <v>0</v>
      </c>
      <c r="GB47" s="109">
        <f t="shared" si="58"/>
        <v>0</v>
      </c>
      <c r="GC47" s="109">
        <f t="shared" si="58"/>
        <v>0</v>
      </c>
      <c r="GD47" s="109">
        <f t="shared" si="58"/>
        <v>0</v>
      </c>
      <c r="GE47" s="109">
        <f t="shared" si="58"/>
        <v>0</v>
      </c>
      <c r="GF47" s="109">
        <f t="shared" si="58"/>
        <v>0</v>
      </c>
      <c r="GG47" s="109">
        <f t="shared" si="58"/>
        <v>735.65979349142333</v>
      </c>
      <c r="GH47" s="109">
        <f t="shared" si="58"/>
        <v>0</v>
      </c>
      <c r="GI47" s="109">
        <f t="shared" si="58"/>
        <v>0</v>
      </c>
      <c r="GJ47" s="109">
        <f t="shared" si="58"/>
        <v>0</v>
      </c>
      <c r="GK47" s="109">
        <f t="shared" si="58"/>
        <v>0</v>
      </c>
      <c r="GL47" s="109">
        <f t="shared" si="58"/>
        <v>0</v>
      </c>
      <c r="GM47" s="109">
        <f t="shared" si="58"/>
        <v>0</v>
      </c>
      <c r="GN47" s="109">
        <f t="shared" si="58"/>
        <v>0</v>
      </c>
      <c r="GO47" s="109">
        <f t="shared" si="58"/>
        <v>0</v>
      </c>
      <c r="GP47" s="109">
        <f t="shared" si="58"/>
        <v>0</v>
      </c>
      <c r="GQ47" s="109">
        <f t="shared" si="58"/>
        <v>0</v>
      </c>
      <c r="GR47" s="109">
        <f t="shared" si="58"/>
        <v>0</v>
      </c>
      <c r="GS47" s="109">
        <f t="shared" si="58"/>
        <v>0</v>
      </c>
      <c r="GT47" s="109">
        <f t="shared" si="58"/>
        <v>0</v>
      </c>
      <c r="GU47" s="109">
        <f t="shared" si="58"/>
        <v>0</v>
      </c>
      <c r="GV47" s="109">
        <f t="shared" si="58"/>
        <v>0</v>
      </c>
      <c r="GW47" s="109">
        <f t="shared" si="58"/>
        <v>0</v>
      </c>
      <c r="GX47" s="109">
        <f t="shared" si="58"/>
        <v>0</v>
      </c>
      <c r="GY47" s="109">
        <f t="shared" si="58"/>
        <v>0</v>
      </c>
      <c r="GZ47" s="109">
        <f t="shared" si="58"/>
        <v>0</v>
      </c>
      <c r="HA47" s="109">
        <f t="shared" si="58"/>
        <v>0</v>
      </c>
      <c r="HB47" s="109">
        <f t="shared" si="58"/>
        <v>0</v>
      </c>
      <c r="HC47" s="109">
        <f t="shared" si="58"/>
        <v>0</v>
      </c>
      <c r="HD47" s="109">
        <f t="shared" si="58"/>
        <v>0</v>
      </c>
      <c r="HE47" s="109">
        <f t="shared" si="58"/>
        <v>0</v>
      </c>
      <c r="HF47" s="109">
        <f t="shared" si="58"/>
        <v>0</v>
      </c>
      <c r="HG47" s="109">
        <f t="shared" si="58"/>
        <v>0</v>
      </c>
      <c r="HH47" s="109">
        <f t="shared" si="58"/>
        <v>0</v>
      </c>
      <c r="HI47" s="109">
        <f t="shared" si="58"/>
        <v>0</v>
      </c>
      <c r="HJ47" s="109">
        <f t="shared" si="58"/>
        <v>0</v>
      </c>
      <c r="HK47" s="109">
        <f t="shared" si="58"/>
        <v>0</v>
      </c>
      <c r="HL47" s="109">
        <f t="shared" si="58"/>
        <v>0</v>
      </c>
      <c r="HM47" s="109">
        <f t="shared" si="58"/>
        <v>853.89833206817582</v>
      </c>
      <c r="HN47" s="109"/>
      <c r="HO47" s="109"/>
      <c r="HP47" s="109"/>
      <c r="HQ47" s="109"/>
      <c r="HR47" s="109"/>
      <c r="HS47" s="109"/>
      <c r="HT47" s="109"/>
      <c r="HU47" s="109"/>
      <c r="HV47" s="109"/>
      <c r="HW47" s="109"/>
      <c r="HX47" s="109"/>
      <c r="HY47" s="109"/>
      <c r="HZ47" s="109"/>
      <c r="IA47" s="109"/>
      <c r="IB47" s="109"/>
      <c r="IC47" s="109"/>
      <c r="ID47" s="109"/>
      <c r="IE47" s="109"/>
      <c r="IF47" s="109"/>
      <c r="IG47" s="109"/>
      <c r="IH47" s="109"/>
      <c r="II47" s="109"/>
      <c r="IJ47" s="109"/>
      <c r="IK47" s="109"/>
      <c r="IL47" s="109"/>
      <c r="IM47" s="109"/>
      <c r="IN47" s="109"/>
      <c r="IO47" s="109"/>
      <c r="IP47" s="109"/>
      <c r="IQ47" s="109"/>
      <c r="IR47" s="109"/>
      <c r="IS47" s="45"/>
      <c r="IT47" s="45"/>
      <c r="IU47" s="45"/>
      <c r="IV47" s="45"/>
      <c r="IW47" s="45"/>
    </row>
    <row r="48" spans="2:258" ht="21.75" hidden="1" customHeight="1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45"/>
      <c r="IW48" s="3" t="s">
        <v>137</v>
      </c>
      <c r="IX48" s="45"/>
    </row>
    <row r="49" spans="2:258">
      <c r="B49" s="48" t="s">
        <v>98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92">
        <f>AH34/(SUM(AH34,AH35))</f>
        <v>0.45309734513274336</v>
      </c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92">
        <f>BK34/(SUM(BK34,BK35))</f>
        <v>0.45240253853127832</v>
      </c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92">
        <f>CQ34/(SUM(CQ34,CQ35))</f>
        <v>0.43938012762078393</v>
      </c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51"/>
      <c r="DV49" s="92">
        <f>DV34/(SUM(DV34,DV35))</f>
        <v>0.44863013698630139</v>
      </c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92">
        <f>FB34/(SUM(FB34,FB35))</f>
        <v>0.44758842443729902</v>
      </c>
      <c r="FC49" s="92" t="e">
        <f t="shared" ref="FC49:GF49" si="59">FC34/(SUM(FC34,FC35))</f>
        <v>#DIV/0!</v>
      </c>
      <c r="FD49" s="92" t="e">
        <f t="shared" si="59"/>
        <v>#DIV/0!</v>
      </c>
      <c r="FE49" s="92" t="e">
        <f t="shared" si="59"/>
        <v>#DIV/0!</v>
      </c>
      <c r="FF49" s="92" t="e">
        <f t="shared" si="59"/>
        <v>#DIV/0!</v>
      </c>
      <c r="FG49" s="92" t="e">
        <f t="shared" si="59"/>
        <v>#DIV/0!</v>
      </c>
      <c r="FH49" s="92" t="e">
        <f t="shared" si="59"/>
        <v>#DIV/0!</v>
      </c>
      <c r="FI49" s="92" t="e">
        <f t="shared" si="59"/>
        <v>#DIV/0!</v>
      </c>
      <c r="FJ49" s="92" t="e">
        <f t="shared" si="59"/>
        <v>#DIV/0!</v>
      </c>
      <c r="FK49" s="92" t="e">
        <f t="shared" si="59"/>
        <v>#DIV/0!</v>
      </c>
      <c r="FL49" s="92" t="e">
        <f t="shared" si="59"/>
        <v>#DIV/0!</v>
      </c>
      <c r="FM49" s="92" t="e">
        <f t="shared" si="59"/>
        <v>#DIV/0!</v>
      </c>
      <c r="FN49" s="92" t="e">
        <f t="shared" si="59"/>
        <v>#DIV/0!</v>
      </c>
      <c r="FO49" s="92" t="e">
        <f t="shared" si="59"/>
        <v>#DIV/0!</v>
      </c>
      <c r="FP49" s="92" t="e">
        <f t="shared" si="59"/>
        <v>#DIV/0!</v>
      </c>
      <c r="FQ49" s="92" t="e">
        <f t="shared" si="59"/>
        <v>#DIV/0!</v>
      </c>
      <c r="FR49" s="92" t="e">
        <f t="shared" si="59"/>
        <v>#DIV/0!</v>
      </c>
      <c r="FS49" s="92" t="e">
        <f t="shared" si="59"/>
        <v>#DIV/0!</v>
      </c>
      <c r="FT49" s="92" t="e">
        <f t="shared" si="59"/>
        <v>#DIV/0!</v>
      </c>
      <c r="FU49" s="92" t="e">
        <f t="shared" si="59"/>
        <v>#DIV/0!</v>
      </c>
      <c r="FV49" s="92" t="e">
        <f t="shared" si="59"/>
        <v>#DIV/0!</v>
      </c>
      <c r="FW49" s="92" t="e">
        <f t="shared" si="59"/>
        <v>#DIV/0!</v>
      </c>
      <c r="FX49" s="92" t="e">
        <f t="shared" si="59"/>
        <v>#DIV/0!</v>
      </c>
      <c r="FY49" s="92" t="e">
        <f t="shared" si="59"/>
        <v>#DIV/0!</v>
      </c>
      <c r="FZ49" s="92" t="e">
        <f t="shared" si="59"/>
        <v>#DIV/0!</v>
      </c>
      <c r="GA49" s="92" t="e">
        <f t="shared" si="59"/>
        <v>#DIV/0!</v>
      </c>
      <c r="GB49" s="92" t="e">
        <f t="shared" si="59"/>
        <v>#DIV/0!</v>
      </c>
      <c r="GC49" s="92" t="e">
        <f t="shared" si="59"/>
        <v>#DIV/0!</v>
      </c>
      <c r="GD49" s="92" t="e">
        <f t="shared" si="59"/>
        <v>#DIV/0!</v>
      </c>
      <c r="GE49" s="92" t="e">
        <f t="shared" si="59"/>
        <v>#DIV/0!</v>
      </c>
      <c r="GF49" s="92" t="e">
        <f t="shared" si="59"/>
        <v>#DIV/0!</v>
      </c>
      <c r="GG49" s="92">
        <f>GG34/(SUM(GG34,GG35))</f>
        <v>0.46227544910179641</v>
      </c>
      <c r="GH49" s="92">
        <f t="shared" ref="GH49:HM49" si="60">GH34/(SUM(GH34,GH35))</f>
        <v>0.4632641615255188</v>
      </c>
      <c r="GI49" s="92" t="e">
        <f t="shared" si="60"/>
        <v>#DIV/0!</v>
      </c>
      <c r="GJ49" s="92" t="e">
        <f t="shared" si="60"/>
        <v>#DIV/0!</v>
      </c>
      <c r="GK49" s="92" t="e">
        <f t="shared" si="60"/>
        <v>#DIV/0!</v>
      </c>
      <c r="GL49" s="92" t="e">
        <f t="shared" si="60"/>
        <v>#DIV/0!</v>
      </c>
      <c r="GM49" s="92" t="e">
        <f t="shared" si="60"/>
        <v>#DIV/0!</v>
      </c>
      <c r="GN49" s="92" t="e">
        <f t="shared" si="60"/>
        <v>#DIV/0!</v>
      </c>
      <c r="GO49" s="92" t="e">
        <f t="shared" si="60"/>
        <v>#DIV/0!</v>
      </c>
      <c r="GP49" s="92" t="e">
        <f t="shared" si="60"/>
        <v>#DIV/0!</v>
      </c>
      <c r="GQ49" s="92" t="e">
        <f t="shared" si="60"/>
        <v>#DIV/0!</v>
      </c>
      <c r="GR49" s="92" t="e">
        <f t="shared" si="60"/>
        <v>#DIV/0!</v>
      </c>
      <c r="GS49" s="92" t="e">
        <f t="shared" si="60"/>
        <v>#DIV/0!</v>
      </c>
      <c r="GT49" s="92" t="e">
        <f t="shared" si="60"/>
        <v>#DIV/0!</v>
      </c>
      <c r="GU49" s="92" t="e">
        <f t="shared" si="60"/>
        <v>#DIV/0!</v>
      </c>
      <c r="GV49" s="92" t="e">
        <f t="shared" si="60"/>
        <v>#DIV/0!</v>
      </c>
      <c r="GW49" s="92" t="e">
        <f t="shared" si="60"/>
        <v>#DIV/0!</v>
      </c>
      <c r="GX49" s="92" t="e">
        <f t="shared" si="60"/>
        <v>#DIV/0!</v>
      </c>
      <c r="GY49" s="92" t="e">
        <f t="shared" si="60"/>
        <v>#DIV/0!</v>
      </c>
      <c r="GZ49" s="92" t="e">
        <f t="shared" si="60"/>
        <v>#DIV/0!</v>
      </c>
      <c r="HA49" s="92" t="e">
        <f t="shared" si="60"/>
        <v>#DIV/0!</v>
      </c>
      <c r="HB49" s="92" t="e">
        <f t="shared" si="60"/>
        <v>#DIV/0!</v>
      </c>
      <c r="HC49" s="92" t="e">
        <f t="shared" si="60"/>
        <v>#DIV/0!</v>
      </c>
      <c r="HD49" s="92" t="e">
        <f t="shared" si="60"/>
        <v>#DIV/0!</v>
      </c>
      <c r="HE49" s="92" t="e">
        <f t="shared" si="60"/>
        <v>#DIV/0!</v>
      </c>
      <c r="HF49" s="92" t="e">
        <f t="shared" si="60"/>
        <v>#DIV/0!</v>
      </c>
      <c r="HG49" s="92" t="e">
        <f t="shared" si="60"/>
        <v>#DIV/0!</v>
      </c>
      <c r="HH49" s="92" t="e">
        <f t="shared" si="60"/>
        <v>#DIV/0!</v>
      </c>
      <c r="HI49" s="92" t="e">
        <f t="shared" si="60"/>
        <v>#DIV/0!</v>
      </c>
      <c r="HJ49" s="92" t="e">
        <f t="shared" si="60"/>
        <v>#DIV/0!</v>
      </c>
      <c r="HK49" s="92" t="e">
        <f t="shared" si="60"/>
        <v>#DIV/0!</v>
      </c>
      <c r="HL49" s="92" t="e">
        <f t="shared" si="60"/>
        <v>#DIV/0!</v>
      </c>
      <c r="HM49" s="92">
        <f t="shared" si="60"/>
        <v>0.47413793103448276</v>
      </c>
      <c r="HN49" s="92" t="e">
        <f t="shared" ref="HN49:IU49" si="61">HN34/(SUM(HN34,HN35))</f>
        <v>#DIV/0!</v>
      </c>
      <c r="HO49" s="92" t="e">
        <f t="shared" si="61"/>
        <v>#DIV/0!</v>
      </c>
      <c r="HP49" s="92" t="e">
        <f t="shared" si="61"/>
        <v>#DIV/0!</v>
      </c>
      <c r="HQ49" s="92" t="e">
        <f t="shared" si="61"/>
        <v>#DIV/0!</v>
      </c>
      <c r="HR49" s="92" t="e">
        <f t="shared" si="61"/>
        <v>#DIV/0!</v>
      </c>
      <c r="HS49" s="92" t="e">
        <f t="shared" si="61"/>
        <v>#DIV/0!</v>
      </c>
      <c r="HT49" s="92" t="e">
        <f t="shared" si="61"/>
        <v>#DIV/0!</v>
      </c>
      <c r="HU49" s="92" t="e">
        <f t="shared" si="61"/>
        <v>#DIV/0!</v>
      </c>
      <c r="HV49" s="92" t="e">
        <f t="shared" si="61"/>
        <v>#DIV/0!</v>
      </c>
      <c r="HW49" s="92" t="e">
        <f t="shared" si="61"/>
        <v>#DIV/0!</v>
      </c>
      <c r="HX49" s="92" t="e">
        <f t="shared" si="61"/>
        <v>#DIV/0!</v>
      </c>
      <c r="HY49" s="92" t="e">
        <f t="shared" si="61"/>
        <v>#DIV/0!</v>
      </c>
      <c r="HZ49" s="92" t="e">
        <f t="shared" si="61"/>
        <v>#DIV/0!</v>
      </c>
      <c r="IA49" s="92" t="e">
        <f t="shared" si="61"/>
        <v>#DIV/0!</v>
      </c>
      <c r="IB49" s="92" t="e">
        <f t="shared" si="61"/>
        <v>#DIV/0!</v>
      </c>
      <c r="IC49" s="92" t="e">
        <f t="shared" si="61"/>
        <v>#DIV/0!</v>
      </c>
      <c r="ID49" s="92" t="e">
        <f t="shared" si="61"/>
        <v>#DIV/0!</v>
      </c>
      <c r="IE49" s="92" t="e">
        <f t="shared" si="61"/>
        <v>#DIV/0!</v>
      </c>
      <c r="IF49" s="92" t="e">
        <f t="shared" si="61"/>
        <v>#DIV/0!</v>
      </c>
      <c r="IG49" s="92" t="e">
        <f t="shared" si="61"/>
        <v>#DIV/0!</v>
      </c>
      <c r="IH49" s="92" t="e">
        <f t="shared" si="61"/>
        <v>#DIV/0!</v>
      </c>
      <c r="II49" s="92" t="e">
        <f t="shared" si="61"/>
        <v>#DIV/0!</v>
      </c>
      <c r="IJ49" s="92" t="e">
        <f t="shared" si="61"/>
        <v>#DIV/0!</v>
      </c>
      <c r="IK49" s="92" t="e">
        <f t="shared" si="61"/>
        <v>#DIV/0!</v>
      </c>
      <c r="IL49" s="92" t="e">
        <f t="shared" si="61"/>
        <v>#DIV/0!</v>
      </c>
      <c r="IM49" s="92" t="e">
        <f t="shared" si="61"/>
        <v>#DIV/0!</v>
      </c>
      <c r="IN49" s="92" t="e">
        <f t="shared" si="61"/>
        <v>#DIV/0!</v>
      </c>
      <c r="IO49" s="92" t="e">
        <f t="shared" si="61"/>
        <v>#DIV/0!</v>
      </c>
      <c r="IP49" s="92" t="e">
        <f t="shared" si="61"/>
        <v>#DIV/0!</v>
      </c>
      <c r="IQ49" s="92" t="e">
        <f t="shared" si="61"/>
        <v>#DIV/0!</v>
      </c>
      <c r="IR49" s="92" t="e">
        <f t="shared" si="61"/>
        <v>#DIV/0!</v>
      </c>
      <c r="IS49" s="92">
        <f t="shared" si="61"/>
        <v>0.51482741857073411</v>
      </c>
      <c r="IT49" s="92">
        <f t="shared" si="61"/>
        <v>0.5360908353609084</v>
      </c>
      <c r="IU49" s="92">
        <f t="shared" si="61"/>
        <v>0.52901878914405009</v>
      </c>
      <c r="IV49" s="92">
        <f t="shared" ref="IV49" si="62">IV34/(SUM(IV34,IV35))</f>
        <v>0.52926927735163509</v>
      </c>
      <c r="IW49" s="331">
        <f t="shared" ref="IW49" si="63">IW34/(SUM(IW34,IW35))</f>
        <v>0.5380370516357903</v>
      </c>
      <c r="IX49" s="224">
        <f>IW49</f>
        <v>0.5380370516357903</v>
      </c>
    </row>
    <row r="50" spans="2:258" hidden="1">
      <c r="B50" s="75" t="s">
        <v>57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6">
        <f>AH34/AH45</f>
        <v>0.44252376836646501</v>
      </c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6">
        <f>BK34/BK45</f>
        <v>0.4412024756852343</v>
      </c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6">
        <f>CQ34/CQ45</f>
        <v>0.42920747996438113</v>
      </c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6">
        <f>DV34/DV45</f>
        <v>0.43959731543624159</v>
      </c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6">
        <f>FB34/FB45</f>
        <v>0.43967150979153508</v>
      </c>
      <c r="FC50" s="76" t="e">
        <f t="shared" ref="FC50:GF50" si="64">FC34/FC45</f>
        <v>#DIV/0!</v>
      </c>
      <c r="FD50" s="76" t="e">
        <f t="shared" si="64"/>
        <v>#DIV/0!</v>
      </c>
      <c r="FE50" s="76" t="e">
        <f t="shared" si="64"/>
        <v>#DIV/0!</v>
      </c>
      <c r="FF50" s="76" t="e">
        <f t="shared" si="64"/>
        <v>#DIV/0!</v>
      </c>
      <c r="FG50" s="76" t="e">
        <f t="shared" si="64"/>
        <v>#DIV/0!</v>
      </c>
      <c r="FH50" s="76" t="e">
        <f t="shared" si="64"/>
        <v>#DIV/0!</v>
      </c>
      <c r="FI50" s="76" t="e">
        <f t="shared" si="64"/>
        <v>#DIV/0!</v>
      </c>
      <c r="FJ50" s="76" t="e">
        <f t="shared" si="64"/>
        <v>#DIV/0!</v>
      </c>
      <c r="FK50" s="76" t="e">
        <f t="shared" si="64"/>
        <v>#DIV/0!</v>
      </c>
      <c r="FL50" s="76" t="e">
        <f t="shared" si="64"/>
        <v>#DIV/0!</v>
      </c>
      <c r="FM50" s="76" t="e">
        <f t="shared" si="64"/>
        <v>#DIV/0!</v>
      </c>
      <c r="FN50" s="76" t="e">
        <f t="shared" si="64"/>
        <v>#DIV/0!</v>
      </c>
      <c r="FO50" s="76" t="e">
        <f t="shared" si="64"/>
        <v>#DIV/0!</v>
      </c>
      <c r="FP50" s="76" t="e">
        <f t="shared" si="64"/>
        <v>#DIV/0!</v>
      </c>
      <c r="FQ50" s="76" t="e">
        <f t="shared" si="64"/>
        <v>#DIV/0!</v>
      </c>
      <c r="FR50" s="76" t="e">
        <f t="shared" si="64"/>
        <v>#DIV/0!</v>
      </c>
      <c r="FS50" s="76" t="e">
        <f t="shared" si="64"/>
        <v>#DIV/0!</v>
      </c>
      <c r="FT50" s="76" t="e">
        <f t="shared" si="64"/>
        <v>#DIV/0!</v>
      </c>
      <c r="FU50" s="76" t="e">
        <f t="shared" si="64"/>
        <v>#DIV/0!</v>
      </c>
      <c r="FV50" s="76" t="e">
        <f t="shared" si="64"/>
        <v>#DIV/0!</v>
      </c>
      <c r="FW50" s="76" t="e">
        <f t="shared" si="64"/>
        <v>#DIV/0!</v>
      </c>
      <c r="FX50" s="76" t="e">
        <f t="shared" si="64"/>
        <v>#DIV/0!</v>
      </c>
      <c r="FY50" s="76" t="e">
        <f t="shared" si="64"/>
        <v>#DIV/0!</v>
      </c>
      <c r="FZ50" s="76" t="e">
        <f t="shared" si="64"/>
        <v>#DIV/0!</v>
      </c>
      <c r="GA50" s="76" t="e">
        <f t="shared" si="64"/>
        <v>#DIV/0!</v>
      </c>
      <c r="GB50" s="76" t="e">
        <f t="shared" si="64"/>
        <v>#DIV/0!</v>
      </c>
      <c r="GC50" s="76" t="e">
        <f t="shared" si="64"/>
        <v>#DIV/0!</v>
      </c>
      <c r="GD50" s="76" t="e">
        <f t="shared" si="64"/>
        <v>#DIV/0!</v>
      </c>
      <c r="GE50" s="76" t="e">
        <f t="shared" si="64"/>
        <v>#DIV/0!</v>
      </c>
      <c r="GF50" s="76" t="e">
        <f t="shared" si="64"/>
        <v>#DIV/0!</v>
      </c>
      <c r="GG50" s="76">
        <f>GG34/GG45</f>
        <v>0.45067133683596028</v>
      </c>
      <c r="GH50" s="76">
        <f t="shared" ref="GH50:HM50" si="65">GH34/GH45</f>
        <v>0.4632641615255188</v>
      </c>
      <c r="GI50" s="76" t="e">
        <f t="shared" si="65"/>
        <v>#DIV/0!</v>
      </c>
      <c r="GJ50" s="76" t="e">
        <f t="shared" si="65"/>
        <v>#DIV/0!</v>
      </c>
      <c r="GK50" s="76" t="e">
        <f t="shared" si="65"/>
        <v>#DIV/0!</v>
      </c>
      <c r="GL50" s="76" t="e">
        <f t="shared" si="65"/>
        <v>#DIV/0!</v>
      </c>
      <c r="GM50" s="76" t="e">
        <f t="shared" si="65"/>
        <v>#DIV/0!</v>
      </c>
      <c r="GN50" s="76" t="e">
        <f t="shared" si="65"/>
        <v>#DIV/0!</v>
      </c>
      <c r="GO50" s="76" t="e">
        <f t="shared" si="65"/>
        <v>#DIV/0!</v>
      </c>
      <c r="GP50" s="76" t="e">
        <f t="shared" si="65"/>
        <v>#DIV/0!</v>
      </c>
      <c r="GQ50" s="76" t="e">
        <f t="shared" si="65"/>
        <v>#DIV/0!</v>
      </c>
      <c r="GR50" s="76" t="e">
        <f t="shared" si="65"/>
        <v>#DIV/0!</v>
      </c>
      <c r="GS50" s="76" t="e">
        <f t="shared" si="65"/>
        <v>#DIV/0!</v>
      </c>
      <c r="GT50" s="76" t="e">
        <f t="shared" si="65"/>
        <v>#DIV/0!</v>
      </c>
      <c r="GU50" s="76" t="e">
        <f t="shared" si="65"/>
        <v>#DIV/0!</v>
      </c>
      <c r="GV50" s="76" t="e">
        <f t="shared" si="65"/>
        <v>#DIV/0!</v>
      </c>
      <c r="GW50" s="76" t="e">
        <f t="shared" si="65"/>
        <v>#DIV/0!</v>
      </c>
      <c r="GX50" s="76" t="e">
        <f t="shared" si="65"/>
        <v>#DIV/0!</v>
      </c>
      <c r="GY50" s="76" t="e">
        <f t="shared" si="65"/>
        <v>#DIV/0!</v>
      </c>
      <c r="GZ50" s="76" t="e">
        <f t="shared" si="65"/>
        <v>#DIV/0!</v>
      </c>
      <c r="HA50" s="76" t="e">
        <f t="shared" si="65"/>
        <v>#DIV/0!</v>
      </c>
      <c r="HB50" s="76" t="e">
        <f t="shared" si="65"/>
        <v>#DIV/0!</v>
      </c>
      <c r="HC50" s="76" t="e">
        <f t="shared" si="65"/>
        <v>#DIV/0!</v>
      </c>
      <c r="HD50" s="76" t="e">
        <f t="shared" si="65"/>
        <v>#DIV/0!</v>
      </c>
      <c r="HE50" s="76" t="e">
        <f t="shared" si="65"/>
        <v>#DIV/0!</v>
      </c>
      <c r="HF50" s="76" t="e">
        <f t="shared" si="65"/>
        <v>#DIV/0!</v>
      </c>
      <c r="HG50" s="76" t="e">
        <f t="shared" si="65"/>
        <v>#DIV/0!</v>
      </c>
      <c r="HH50" s="76" t="e">
        <f t="shared" si="65"/>
        <v>#DIV/0!</v>
      </c>
      <c r="HI50" s="76" t="e">
        <f t="shared" si="65"/>
        <v>#DIV/0!</v>
      </c>
      <c r="HJ50" s="76" t="e">
        <f t="shared" si="65"/>
        <v>#DIV/0!</v>
      </c>
      <c r="HK50" s="76" t="e">
        <f t="shared" si="65"/>
        <v>#DIV/0!</v>
      </c>
      <c r="HL50" s="76" t="e">
        <f t="shared" si="65"/>
        <v>#DIV/0!</v>
      </c>
      <c r="HM50" s="76">
        <f t="shared" si="65"/>
        <v>0.46426561620709061</v>
      </c>
      <c r="HN50" s="76" t="e">
        <f t="shared" ref="HN50:IS50" si="66">HN34/HN45</f>
        <v>#DIV/0!</v>
      </c>
      <c r="HO50" s="76" t="e">
        <f t="shared" si="66"/>
        <v>#DIV/0!</v>
      </c>
      <c r="HP50" s="76" t="e">
        <f t="shared" si="66"/>
        <v>#DIV/0!</v>
      </c>
      <c r="HQ50" s="76" t="e">
        <f t="shared" si="66"/>
        <v>#DIV/0!</v>
      </c>
      <c r="HR50" s="76" t="e">
        <f t="shared" si="66"/>
        <v>#DIV/0!</v>
      </c>
      <c r="HS50" s="76" t="e">
        <f t="shared" si="66"/>
        <v>#DIV/0!</v>
      </c>
      <c r="HT50" s="76" t="e">
        <f t="shared" si="66"/>
        <v>#DIV/0!</v>
      </c>
      <c r="HU50" s="76" t="e">
        <f t="shared" si="66"/>
        <v>#DIV/0!</v>
      </c>
      <c r="HV50" s="76" t="e">
        <f t="shared" si="66"/>
        <v>#DIV/0!</v>
      </c>
      <c r="HW50" s="76" t="e">
        <f t="shared" si="66"/>
        <v>#DIV/0!</v>
      </c>
      <c r="HX50" s="76" t="e">
        <f t="shared" si="66"/>
        <v>#DIV/0!</v>
      </c>
      <c r="HY50" s="76" t="e">
        <f t="shared" si="66"/>
        <v>#DIV/0!</v>
      </c>
      <c r="HZ50" s="76" t="e">
        <f t="shared" si="66"/>
        <v>#DIV/0!</v>
      </c>
      <c r="IA50" s="76" t="e">
        <f t="shared" si="66"/>
        <v>#DIV/0!</v>
      </c>
      <c r="IB50" s="76" t="e">
        <f t="shared" si="66"/>
        <v>#DIV/0!</v>
      </c>
      <c r="IC50" s="76" t="e">
        <f t="shared" si="66"/>
        <v>#DIV/0!</v>
      </c>
      <c r="ID50" s="76" t="e">
        <f t="shared" si="66"/>
        <v>#DIV/0!</v>
      </c>
      <c r="IE50" s="76" t="e">
        <f t="shared" si="66"/>
        <v>#DIV/0!</v>
      </c>
      <c r="IF50" s="76" t="e">
        <f t="shared" si="66"/>
        <v>#DIV/0!</v>
      </c>
      <c r="IG50" s="76" t="e">
        <f t="shared" si="66"/>
        <v>#DIV/0!</v>
      </c>
      <c r="IH50" s="76" t="e">
        <f t="shared" si="66"/>
        <v>#DIV/0!</v>
      </c>
      <c r="II50" s="76" t="e">
        <f t="shared" si="66"/>
        <v>#DIV/0!</v>
      </c>
      <c r="IJ50" s="76" t="e">
        <f t="shared" si="66"/>
        <v>#DIV/0!</v>
      </c>
      <c r="IK50" s="76" t="e">
        <f t="shared" si="66"/>
        <v>#DIV/0!</v>
      </c>
      <c r="IL50" s="76" t="e">
        <f t="shared" si="66"/>
        <v>#DIV/0!</v>
      </c>
      <c r="IM50" s="76" t="e">
        <f t="shared" si="66"/>
        <v>#DIV/0!</v>
      </c>
      <c r="IN50" s="76" t="e">
        <f t="shared" si="66"/>
        <v>#DIV/0!</v>
      </c>
      <c r="IO50" s="76" t="e">
        <f t="shared" si="66"/>
        <v>#DIV/0!</v>
      </c>
      <c r="IP50" s="76" t="e">
        <f t="shared" si="66"/>
        <v>#DIV/0!</v>
      </c>
      <c r="IQ50" s="76" t="e">
        <f t="shared" si="66"/>
        <v>#DIV/0!</v>
      </c>
      <c r="IR50" s="76" t="e">
        <f t="shared" si="66"/>
        <v>#DIV/0!</v>
      </c>
      <c r="IS50" s="76">
        <f t="shared" si="66"/>
        <v>0.50213371266002849</v>
      </c>
      <c r="IT50" s="77"/>
      <c r="IU50" s="77"/>
      <c r="IV50" s="77"/>
      <c r="IW50" s="318"/>
      <c r="IX50" s="77"/>
    </row>
    <row r="51" spans="2:258">
      <c r="B51" s="48" t="s">
        <v>99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92">
        <f>AH43/(AH34+AH35)</f>
        <v>0.7530973451327434</v>
      </c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92">
        <f>BK43/(BK34+BK35)</f>
        <v>0.75067996373526746</v>
      </c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92">
        <f>CQ43/(CQ34+CQ35)</f>
        <v>0.73655423883318139</v>
      </c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92">
        <f>DV43/(DV34+DV35)</f>
        <v>0.75085616438356162</v>
      </c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92">
        <f>FB43/(FB34+FB35)</f>
        <v>0.75755627009646298</v>
      </c>
      <c r="FC51" s="92" t="e">
        <f t="shared" ref="FC51:GF51" si="67">FC43/(FC34+FC35)</f>
        <v>#DIV/0!</v>
      </c>
      <c r="FD51" s="92" t="e">
        <f t="shared" si="67"/>
        <v>#DIV/0!</v>
      </c>
      <c r="FE51" s="92" t="e">
        <f t="shared" si="67"/>
        <v>#DIV/0!</v>
      </c>
      <c r="FF51" s="92" t="e">
        <f t="shared" si="67"/>
        <v>#DIV/0!</v>
      </c>
      <c r="FG51" s="92" t="e">
        <f t="shared" si="67"/>
        <v>#DIV/0!</v>
      </c>
      <c r="FH51" s="92" t="e">
        <f t="shared" si="67"/>
        <v>#DIV/0!</v>
      </c>
      <c r="FI51" s="92" t="e">
        <f t="shared" si="67"/>
        <v>#DIV/0!</v>
      </c>
      <c r="FJ51" s="92" t="e">
        <f t="shared" si="67"/>
        <v>#DIV/0!</v>
      </c>
      <c r="FK51" s="92" t="e">
        <f t="shared" si="67"/>
        <v>#DIV/0!</v>
      </c>
      <c r="FL51" s="92" t="e">
        <f t="shared" si="67"/>
        <v>#DIV/0!</v>
      </c>
      <c r="FM51" s="92" t="e">
        <f t="shared" si="67"/>
        <v>#DIV/0!</v>
      </c>
      <c r="FN51" s="92" t="e">
        <f t="shared" si="67"/>
        <v>#DIV/0!</v>
      </c>
      <c r="FO51" s="92" t="e">
        <f t="shared" si="67"/>
        <v>#DIV/0!</v>
      </c>
      <c r="FP51" s="92" t="e">
        <f t="shared" si="67"/>
        <v>#DIV/0!</v>
      </c>
      <c r="FQ51" s="92" t="e">
        <f t="shared" si="67"/>
        <v>#DIV/0!</v>
      </c>
      <c r="FR51" s="92" t="e">
        <f t="shared" si="67"/>
        <v>#DIV/0!</v>
      </c>
      <c r="FS51" s="92" t="e">
        <f t="shared" si="67"/>
        <v>#DIV/0!</v>
      </c>
      <c r="FT51" s="92" t="e">
        <f t="shared" si="67"/>
        <v>#DIV/0!</v>
      </c>
      <c r="FU51" s="92" t="e">
        <f t="shared" si="67"/>
        <v>#DIV/0!</v>
      </c>
      <c r="FV51" s="92" t="e">
        <f t="shared" si="67"/>
        <v>#DIV/0!</v>
      </c>
      <c r="FW51" s="92" t="e">
        <f t="shared" si="67"/>
        <v>#DIV/0!</v>
      </c>
      <c r="FX51" s="92" t="e">
        <f t="shared" si="67"/>
        <v>#DIV/0!</v>
      </c>
      <c r="FY51" s="92" t="e">
        <f t="shared" si="67"/>
        <v>#DIV/0!</v>
      </c>
      <c r="FZ51" s="92" t="e">
        <f t="shared" si="67"/>
        <v>#DIV/0!</v>
      </c>
      <c r="GA51" s="92" t="e">
        <f t="shared" si="67"/>
        <v>#DIV/0!</v>
      </c>
      <c r="GB51" s="92" t="e">
        <f t="shared" si="67"/>
        <v>#DIV/0!</v>
      </c>
      <c r="GC51" s="92" t="e">
        <f t="shared" si="67"/>
        <v>#DIV/0!</v>
      </c>
      <c r="GD51" s="92" t="e">
        <f t="shared" si="67"/>
        <v>#DIV/0!</v>
      </c>
      <c r="GE51" s="92" t="e">
        <f t="shared" si="67"/>
        <v>#DIV/0!</v>
      </c>
      <c r="GF51" s="92" t="e">
        <f t="shared" si="67"/>
        <v>#DIV/0!</v>
      </c>
      <c r="GG51" s="92">
        <f>GG43/(GG34+GG35)</f>
        <v>0.76407185628742513</v>
      </c>
      <c r="GH51" s="92">
        <f t="shared" ref="GH51:HM51" si="68">GH43/(GH34+GH35)</f>
        <v>0.74481211441390915</v>
      </c>
      <c r="GI51" s="92" t="e">
        <f t="shared" si="68"/>
        <v>#DIV/0!</v>
      </c>
      <c r="GJ51" s="92" t="e">
        <f t="shared" si="68"/>
        <v>#DIV/0!</v>
      </c>
      <c r="GK51" s="92" t="e">
        <f t="shared" si="68"/>
        <v>#DIV/0!</v>
      </c>
      <c r="GL51" s="92" t="e">
        <f t="shared" si="68"/>
        <v>#DIV/0!</v>
      </c>
      <c r="GM51" s="92" t="e">
        <f t="shared" si="68"/>
        <v>#DIV/0!</v>
      </c>
      <c r="GN51" s="92" t="e">
        <f t="shared" si="68"/>
        <v>#DIV/0!</v>
      </c>
      <c r="GO51" s="92" t="e">
        <f t="shared" si="68"/>
        <v>#DIV/0!</v>
      </c>
      <c r="GP51" s="92" t="e">
        <f t="shared" si="68"/>
        <v>#DIV/0!</v>
      </c>
      <c r="GQ51" s="92" t="e">
        <f t="shared" si="68"/>
        <v>#DIV/0!</v>
      </c>
      <c r="GR51" s="92" t="e">
        <f t="shared" si="68"/>
        <v>#DIV/0!</v>
      </c>
      <c r="GS51" s="92" t="e">
        <f t="shared" si="68"/>
        <v>#DIV/0!</v>
      </c>
      <c r="GT51" s="92" t="e">
        <f t="shared" si="68"/>
        <v>#DIV/0!</v>
      </c>
      <c r="GU51" s="92" t="e">
        <f t="shared" si="68"/>
        <v>#DIV/0!</v>
      </c>
      <c r="GV51" s="92" t="e">
        <f t="shared" si="68"/>
        <v>#DIV/0!</v>
      </c>
      <c r="GW51" s="92" t="e">
        <f t="shared" si="68"/>
        <v>#DIV/0!</v>
      </c>
      <c r="GX51" s="92" t="e">
        <f t="shared" si="68"/>
        <v>#DIV/0!</v>
      </c>
      <c r="GY51" s="92" t="e">
        <f t="shared" si="68"/>
        <v>#DIV/0!</v>
      </c>
      <c r="GZ51" s="92" t="e">
        <f t="shared" si="68"/>
        <v>#DIV/0!</v>
      </c>
      <c r="HA51" s="92" t="e">
        <f t="shared" si="68"/>
        <v>#DIV/0!</v>
      </c>
      <c r="HB51" s="92" t="e">
        <f t="shared" si="68"/>
        <v>#DIV/0!</v>
      </c>
      <c r="HC51" s="92" t="e">
        <f t="shared" si="68"/>
        <v>#DIV/0!</v>
      </c>
      <c r="HD51" s="92" t="e">
        <f t="shared" si="68"/>
        <v>#DIV/0!</v>
      </c>
      <c r="HE51" s="92" t="e">
        <f t="shared" si="68"/>
        <v>#DIV/0!</v>
      </c>
      <c r="HF51" s="92" t="e">
        <f t="shared" si="68"/>
        <v>#DIV/0!</v>
      </c>
      <c r="HG51" s="92" t="e">
        <f t="shared" si="68"/>
        <v>#DIV/0!</v>
      </c>
      <c r="HH51" s="92" t="e">
        <f t="shared" si="68"/>
        <v>#DIV/0!</v>
      </c>
      <c r="HI51" s="92" t="e">
        <f t="shared" si="68"/>
        <v>#DIV/0!</v>
      </c>
      <c r="HJ51" s="92" t="e">
        <f t="shared" si="68"/>
        <v>#DIV/0!</v>
      </c>
      <c r="HK51" s="92" t="e">
        <f t="shared" si="68"/>
        <v>#DIV/0!</v>
      </c>
      <c r="HL51" s="92" t="e">
        <f t="shared" si="68"/>
        <v>#DIV/0!</v>
      </c>
      <c r="HM51" s="92">
        <f t="shared" si="68"/>
        <v>0.7614942528735632</v>
      </c>
      <c r="HN51" s="92" t="e">
        <f t="shared" ref="HN51:IU51" si="69">HN43/(HN34+HN35)</f>
        <v>#DIV/0!</v>
      </c>
      <c r="HO51" s="92" t="e">
        <f t="shared" si="69"/>
        <v>#DIV/0!</v>
      </c>
      <c r="HP51" s="92" t="e">
        <f t="shared" si="69"/>
        <v>#DIV/0!</v>
      </c>
      <c r="HQ51" s="92" t="e">
        <f t="shared" si="69"/>
        <v>#DIV/0!</v>
      </c>
      <c r="HR51" s="92" t="e">
        <f t="shared" si="69"/>
        <v>#DIV/0!</v>
      </c>
      <c r="HS51" s="92" t="e">
        <f t="shared" si="69"/>
        <v>#DIV/0!</v>
      </c>
      <c r="HT51" s="92" t="e">
        <f t="shared" si="69"/>
        <v>#DIV/0!</v>
      </c>
      <c r="HU51" s="92" t="e">
        <f t="shared" si="69"/>
        <v>#DIV/0!</v>
      </c>
      <c r="HV51" s="92" t="e">
        <f t="shared" si="69"/>
        <v>#DIV/0!</v>
      </c>
      <c r="HW51" s="92" t="e">
        <f t="shared" si="69"/>
        <v>#DIV/0!</v>
      </c>
      <c r="HX51" s="92" t="e">
        <f t="shared" si="69"/>
        <v>#DIV/0!</v>
      </c>
      <c r="HY51" s="92" t="e">
        <f t="shared" si="69"/>
        <v>#DIV/0!</v>
      </c>
      <c r="HZ51" s="92" t="e">
        <f t="shared" si="69"/>
        <v>#DIV/0!</v>
      </c>
      <c r="IA51" s="92" t="e">
        <f t="shared" si="69"/>
        <v>#DIV/0!</v>
      </c>
      <c r="IB51" s="92" t="e">
        <f t="shared" si="69"/>
        <v>#DIV/0!</v>
      </c>
      <c r="IC51" s="92" t="e">
        <f t="shared" si="69"/>
        <v>#DIV/0!</v>
      </c>
      <c r="ID51" s="92" t="e">
        <f t="shared" si="69"/>
        <v>#DIV/0!</v>
      </c>
      <c r="IE51" s="92" t="e">
        <f t="shared" si="69"/>
        <v>#DIV/0!</v>
      </c>
      <c r="IF51" s="92" t="e">
        <f t="shared" si="69"/>
        <v>#DIV/0!</v>
      </c>
      <c r="IG51" s="92" t="e">
        <f t="shared" si="69"/>
        <v>#DIV/0!</v>
      </c>
      <c r="IH51" s="92" t="e">
        <f t="shared" si="69"/>
        <v>#DIV/0!</v>
      </c>
      <c r="II51" s="92" t="e">
        <f t="shared" si="69"/>
        <v>#DIV/0!</v>
      </c>
      <c r="IJ51" s="92" t="e">
        <f t="shared" si="69"/>
        <v>#DIV/0!</v>
      </c>
      <c r="IK51" s="92" t="e">
        <f t="shared" si="69"/>
        <v>#DIV/0!</v>
      </c>
      <c r="IL51" s="92" t="e">
        <f t="shared" si="69"/>
        <v>#DIV/0!</v>
      </c>
      <c r="IM51" s="92" t="e">
        <f t="shared" si="69"/>
        <v>#DIV/0!</v>
      </c>
      <c r="IN51" s="92" t="e">
        <f t="shared" si="69"/>
        <v>#DIV/0!</v>
      </c>
      <c r="IO51" s="92" t="e">
        <f t="shared" si="69"/>
        <v>#DIV/0!</v>
      </c>
      <c r="IP51" s="92" t="e">
        <f t="shared" si="69"/>
        <v>#DIV/0!</v>
      </c>
      <c r="IQ51" s="92" t="e">
        <f t="shared" si="69"/>
        <v>#DIV/0!</v>
      </c>
      <c r="IR51" s="92" t="e">
        <f t="shared" si="69"/>
        <v>#DIV/0!</v>
      </c>
      <c r="IS51" s="92">
        <f t="shared" si="69"/>
        <v>0.7841516771998055</v>
      </c>
      <c r="IT51" s="92">
        <f t="shared" si="69"/>
        <v>0.78588807785888082</v>
      </c>
      <c r="IU51" s="92">
        <f t="shared" si="69"/>
        <v>0.69979123173277658</v>
      </c>
      <c r="IV51" s="92">
        <f t="shared" ref="IV51" si="70">IV43/(IV34+IV35)</f>
        <v>0.70286637060960844</v>
      </c>
      <c r="IW51" s="331">
        <f t="shared" ref="IW51" si="71">IW43/(IW34+IW35)</f>
        <v>0.7075285770595191</v>
      </c>
      <c r="IX51" s="224">
        <f>IW51</f>
        <v>0.7075285770595191</v>
      </c>
    </row>
    <row r="52" spans="2:258" hidden="1">
      <c r="B52" s="75" t="s">
        <v>62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6">
        <f>AH43/AH45</f>
        <v>0.73552290406222987</v>
      </c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6">
        <f>BK43/BK45</f>
        <v>0.73209549071618041</v>
      </c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6">
        <f>CQ43/CQ45</f>
        <v>0.71950133570792518</v>
      </c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6">
        <f>DV43/DV45</f>
        <v>0.73573825503355705</v>
      </c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6">
        <f>FB43/FB45</f>
        <v>0.74415666456096019</v>
      </c>
      <c r="FC52" s="76" t="e">
        <f t="shared" ref="FC52:GG52" si="72">FC43/FC45</f>
        <v>#DIV/0!</v>
      </c>
      <c r="FD52" s="76" t="e">
        <f t="shared" si="72"/>
        <v>#DIV/0!</v>
      </c>
      <c r="FE52" s="76" t="e">
        <f t="shared" si="72"/>
        <v>#DIV/0!</v>
      </c>
      <c r="FF52" s="76" t="e">
        <f t="shared" si="72"/>
        <v>#DIV/0!</v>
      </c>
      <c r="FG52" s="76" t="e">
        <f t="shared" si="72"/>
        <v>#DIV/0!</v>
      </c>
      <c r="FH52" s="76" t="e">
        <f t="shared" si="72"/>
        <v>#DIV/0!</v>
      </c>
      <c r="FI52" s="76" t="e">
        <f t="shared" si="72"/>
        <v>#DIV/0!</v>
      </c>
      <c r="FJ52" s="76" t="e">
        <f t="shared" si="72"/>
        <v>#DIV/0!</v>
      </c>
      <c r="FK52" s="76" t="e">
        <f t="shared" si="72"/>
        <v>#DIV/0!</v>
      </c>
      <c r="FL52" s="76" t="e">
        <f t="shared" si="72"/>
        <v>#DIV/0!</v>
      </c>
      <c r="FM52" s="76" t="e">
        <f t="shared" si="72"/>
        <v>#DIV/0!</v>
      </c>
      <c r="FN52" s="76" t="e">
        <f t="shared" si="72"/>
        <v>#DIV/0!</v>
      </c>
      <c r="FO52" s="76" t="e">
        <f t="shared" si="72"/>
        <v>#DIV/0!</v>
      </c>
      <c r="FP52" s="76" t="e">
        <f t="shared" si="72"/>
        <v>#DIV/0!</v>
      </c>
      <c r="FQ52" s="76" t="e">
        <f t="shared" si="72"/>
        <v>#DIV/0!</v>
      </c>
      <c r="FR52" s="76" t="e">
        <f t="shared" si="72"/>
        <v>#DIV/0!</v>
      </c>
      <c r="FS52" s="76" t="e">
        <f t="shared" si="72"/>
        <v>#DIV/0!</v>
      </c>
      <c r="FT52" s="76" t="e">
        <f t="shared" si="72"/>
        <v>#DIV/0!</v>
      </c>
      <c r="FU52" s="76" t="e">
        <f t="shared" si="72"/>
        <v>#DIV/0!</v>
      </c>
      <c r="FV52" s="76" t="e">
        <f t="shared" si="72"/>
        <v>#DIV/0!</v>
      </c>
      <c r="FW52" s="76" t="e">
        <f t="shared" si="72"/>
        <v>#DIV/0!</v>
      </c>
      <c r="FX52" s="76" t="e">
        <f t="shared" si="72"/>
        <v>#DIV/0!</v>
      </c>
      <c r="FY52" s="76" t="e">
        <f t="shared" si="72"/>
        <v>#DIV/0!</v>
      </c>
      <c r="FZ52" s="76" t="e">
        <f t="shared" si="72"/>
        <v>#DIV/0!</v>
      </c>
      <c r="GA52" s="76" t="e">
        <f t="shared" si="72"/>
        <v>#DIV/0!</v>
      </c>
      <c r="GB52" s="76" t="e">
        <f t="shared" si="72"/>
        <v>#DIV/0!</v>
      </c>
      <c r="GC52" s="76" t="e">
        <f t="shared" si="72"/>
        <v>#DIV/0!</v>
      </c>
      <c r="GD52" s="76" t="e">
        <f t="shared" si="72"/>
        <v>#DIV/0!</v>
      </c>
      <c r="GE52" s="76" t="e">
        <f t="shared" si="72"/>
        <v>#DIV/0!</v>
      </c>
      <c r="GF52" s="76" t="e">
        <f t="shared" si="72"/>
        <v>#DIV/0!</v>
      </c>
      <c r="GG52" s="76">
        <f t="shared" si="72"/>
        <v>0.74489200233508468</v>
      </c>
      <c r="GH52" s="76">
        <f t="shared" ref="GH52:HM52" si="73">GH43/GH45</f>
        <v>0.74481211441390915</v>
      </c>
      <c r="GI52" s="76" t="e">
        <f t="shared" si="73"/>
        <v>#DIV/0!</v>
      </c>
      <c r="GJ52" s="76" t="e">
        <f t="shared" si="73"/>
        <v>#DIV/0!</v>
      </c>
      <c r="GK52" s="76" t="e">
        <f t="shared" si="73"/>
        <v>#DIV/0!</v>
      </c>
      <c r="GL52" s="76" t="e">
        <f t="shared" si="73"/>
        <v>#DIV/0!</v>
      </c>
      <c r="GM52" s="76" t="e">
        <f t="shared" si="73"/>
        <v>#DIV/0!</v>
      </c>
      <c r="GN52" s="76" t="e">
        <f t="shared" si="73"/>
        <v>#DIV/0!</v>
      </c>
      <c r="GO52" s="76" t="e">
        <f t="shared" si="73"/>
        <v>#DIV/0!</v>
      </c>
      <c r="GP52" s="76" t="e">
        <f t="shared" si="73"/>
        <v>#DIV/0!</v>
      </c>
      <c r="GQ52" s="76" t="e">
        <f t="shared" si="73"/>
        <v>#DIV/0!</v>
      </c>
      <c r="GR52" s="76" t="e">
        <f t="shared" si="73"/>
        <v>#DIV/0!</v>
      </c>
      <c r="GS52" s="76" t="e">
        <f t="shared" si="73"/>
        <v>#DIV/0!</v>
      </c>
      <c r="GT52" s="76" t="e">
        <f t="shared" si="73"/>
        <v>#DIV/0!</v>
      </c>
      <c r="GU52" s="76" t="e">
        <f t="shared" si="73"/>
        <v>#DIV/0!</v>
      </c>
      <c r="GV52" s="76" t="e">
        <f t="shared" si="73"/>
        <v>#DIV/0!</v>
      </c>
      <c r="GW52" s="76" t="e">
        <f t="shared" si="73"/>
        <v>#DIV/0!</v>
      </c>
      <c r="GX52" s="76" t="e">
        <f t="shared" si="73"/>
        <v>#DIV/0!</v>
      </c>
      <c r="GY52" s="76" t="e">
        <f t="shared" si="73"/>
        <v>#DIV/0!</v>
      </c>
      <c r="GZ52" s="76" t="e">
        <f t="shared" si="73"/>
        <v>#DIV/0!</v>
      </c>
      <c r="HA52" s="76" t="e">
        <f t="shared" si="73"/>
        <v>#DIV/0!</v>
      </c>
      <c r="HB52" s="76" t="e">
        <f t="shared" si="73"/>
        <v>#DIV/0!</v>
      </c>
      <c r="HC52" s="76" t="e">
        <f t="shared" si="73"/>
        <v>#DIV/0!</v>
      </c>
      <c r="HD52" s="76" t="e">
        <f t="shared" si="73"/>
        <v>#DIV/0!</v>
      </c>
      <c r="HE52" s="76" t="e">
        <f t="shared" si="73"/>
        <v>#DIV/0!</v>
      </c>
      <c r="HF52" s="76" t="e">
        <f t="shared" si="73"/>
        <v>#DIV/0!</v>
      </c>
      <c r="HG52" s="76" t="e">
        <f t="shared" si="73"/>
        <v>#DIV/0!</v>
      </c>
      <c r="HH52" s="76" t="e">
        <f t="shared" si="73"/>
        <v>#DIV/0!</v>
      </c>
      <c r="HI52" s="76" t="e">
        <f t="shared" si="73"/>
        <v>#DIV/0!</v>
      </c>
      <c r="HJ52" s="76" t="e">
        <f t="shared" si="73"/>
        <v>#DIV/0!</v>
      </c>
      <c r="HK52" s="76" t="e">
        <f t="shared" si="73"/>
        <v>#DIV/0!</v>
      </c>
      <c r="HL52" s="76" t="e">
        <f t="shared" si="73"/>
        <v>#DIV/0!</v>
      </c>
      <c r="HM52" s="76">
        <f t="shared" si="73"/>
        <v>0.74563871693866068</v>
      </c>
      <c r="HN52" s="76" t="e">
        <f t="shared" ref="HN52:IS52" si="74">HN43/HN45</f>
        <v>#DIV/0!</v>
      </c>
      <c r="HO52" s="76" t="e">
        <f t="shared" si="74"/>
        <v>#DIV/0!</v>
      </c>
      <c r="HP52" s="76" t="e">
        <f t="shared" si="74"/>
        <v>#DIV/0!</v>
      </c>
      <c r="HQ52" s="76" t="e">
        <f t="shared" si="74"/>
        <v>#DIV/0!</v>
      </c>
      <c r="HR52" s="76" t="e">
        <f t="shared" si="74"/>
        <v>#DIV/0!</v>
      </c>
      <c r="HS52" s="76" t="e">
        <f t="shared" si="74"/>
        <v>#DIV/0!</v>
      </c>
      <c r="HT52" s="76" t="e">
        <f t="shared" si="74"/>
        <v>#DIV/0!</v>
      </c>
      <c r="HU52" s="76" t="e">
        <f t="shared" si="74"/>
        <v>#DIV/0!</v>
      </c>
      <c r="HV52" s="76" t="e">
        <f t="shared" si="74"/>
        <v>#DIV/0!</v>
      </c>
      <c r="HW52" s="76" t="e">
        <f t="shared" si="74"/>
        <v>#DIV/0!</v>
      </c>
      <c r="HX52" s="76" t="e">
        <f t="shared" si="74"/>
        <v>#DIV/0!</v>
      </c>
      <c r="HY52" s="76" t="e">
        <f t="shared" si="74"/>
        <v>#DIV/0!</v>
      </c>
      <c r="HZ52" s="76" t="e">
        <f t="shared" si="74"/>
        <v>#DIV/0!</v>
      </c>
      <c r="IA52" s="76" t="e">
        <f t="shared" si="74"/>
        <v>#DIV/0!</v>
      </c>
      <c r="IB52" s="76" t="e">
        <f t="shared" si="74"/>
        <v>#DIV/0!</v>
      </c>
      <c r="IC52" s="76" t="e">
        <f t="shared" si="74"/>
        <v>#DIV/0!</v>
      </c>
      <c r="ID52" s="76" t="e">
        <f t="shared" si="74"/>
        <v>#DIV/0!</v>
      </c>
      <c r="IE52" s="76" t="e">
        <f t="shared" si="74"/>
        <v>#DIV/0!</v>
      </c>
      <c r="IF52" s="76" t="e">
        <f t="shared" si="74"/>
        <v>#DIV/0!</v>
      </c>
      <c r="IG52" s="76" t="e">
        <f t="shared" si="74"/>
        <v>#DIV/0!</v>
      </c>
      <c r="IH52" s="76" t="e">
        <f t="shared" si="74"/>
        <v>#DIV/0!</v>
      </c>
      <c r="II52" s="76" t="e">
        <f t="shared" si="74"/>
        <v>#DIV/0!</v>
      </c>
      <c r="IJ52" s="76" t="e">
        <f t="shared" si="74"/>
        <v>#DIV/0!</v>
      </c>
      <c r="IK52" s="76" t="e">
        <f t="shared" si="74"/>
        <v>#DIV/0!</v>
      </c>
      <c r="IL52" s="76" t="e">
        <f t="shared" si="74"/>
        <v>#DIV/0!</v>
      </c>
      <c r="IM52" s="76" t="e">
        <f t="shared" si="74"/>
        <v>#DIV/0!</v>
      </c>
      <c r="IN52" s="76" t="e">
        <f t="shared" si="74"/>
        <v>#DIV/0!</v>
      </c>
      <c r="IO52" s="76" t="e">
        <f t="shared" si="74"/>
        <v>#DIV/0!</v>
      </c>
      <c r="IP52" s="76" t="e">
        <f t="shared" si="74"/>
        <v>#DIV/0!</v>
      </c>
      <c r="IQ52" s="76" t="e">
        <f t="shared" si="74"/>
        <v>#DIV/0!</v>
      </c>
      <c r="IR52" s="76" t="e">
        <f t="shared" si="74"/>
        <v>#DIV/0!</v>
      </c>
      <c r="IS52" s="76">
        <f t="shared" si="74"/>
        <v>0.76481744902797533</v>
      </c>
      <c r="IT52" s="77"/>
      <c r="IU52" s="77"/>
      <c r="IV52" s="77"/>
      <c r="IW52" s="318"/>
      <c r="IX52" s="77"/>
    </row>
    <row r="53" spans="2:258" s="6" customFormat="1">
      <c r="B53" s="57" t="s">
        <v>63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44">
        <f>AH46/AH45</f>
        <v>5.7044079515989631E-2</v>
      </c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44">
        <f>BK46/AH45</f>
        <v>2.6793431287813311E-2</v>
      </c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44">
        <f>CQ46/BK45</f>
        <v>2.6525198938992044E-2</v>
      </c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9"/>
      <c r="DV53" s="44">
        <f>DV46/CQ45</f>
        <v>2.1371326803205699E-2</v>
      </c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44">
        <f>FB46/DV45</f>
        <v>3.8590604026845637E-2</v>
      </c>
      <c r="FC53" s="44" t="e">
        <f t="shared" ref="FC53:GF53" si="75">FC46/FC45</f>
        <v>#DIV/0!</v>
      </c>
      <c r="FD53" s="44" t="e">
        <f t="shared" si="75"/>
        <v>#DIV/0!</v>
      </c>
      <c r="FE53" s="44" t="e">
        <f t="shared" si="75"/>
        <v>#DIV/0!</v>
      </c>
      <c r="FF53" s="44" t="e">
        <f t="shared" si="75"/>
        <v>#DIV/0!</v>
      </c>
      <c r="FG53" s="44" t="e">
        <f t="shared" si="75"/>
        <v>#DIV/0!</v>
      </c>
      <c r="FH53" s="44" t="e">
        <f t="shared" si="75"/>
        <v>#DIV/0!</v>
      </c>
      <c r="FI53" s="44" t="e">
        <f t="shared" si="75"/>
        <v>#DIV/0!</v>
      </c>
      <c r="FJ53" s="44" t="e">
        <f t="shared" si="75"/>
        <v>#DIV/0!</v>
      </c>
      <c r="FK53" s="44" t="e">
        <f t="shared" si="75"/>
        <v>#DIV/0!</v>
      </c>
      <c r="FL53" s="44" t="e">
        <f t="shared" si="75"/>
        <v>#DIV/0!</v>
      </c>
      <c r="FM53" s="44" t="e">
        <f t="shared" si="75"/>
        <v>#DIV/0!</v>
      </c>
      <c r="FN53" s="44" t="e">
        <f t="shared" si="75"/>
        <v>#DIV/0!</v>
      </c>
      <c r="FO53" s="44" t="e">
        <f t="shared" si="75"/>
        <v>#DIV/0!</v>
      </c>
      <c r="FP53" s="44" t="e">
        <f t="shared" si="75"/>
        <v>#DIV/0!</v>
      </c>
      <c r="FQ53" s="44" t="e">
        <f t="shared" si="75"/>
        <v>#DIV/0!</v>
      </c>
      <c r="FR53" s="44" t="e">
        <f t="shared" si="75"/>
        <v>#DIV/0!</v>
      </c>
      <c r="FS53" s="44" t="e">
        <f t="shared" si="75"/>
        <v>#DIV/0!</v>
      </c>
      <c r="FT53" s="44" t="e">
        <f t="shared" si="75"/>
        <v>#DIV/0!</v>
      </c>
      <c r="FU53" s="44" t="e">
        <f t="shared" si="75"/>
        <v>#DIV/0!</v>
      </c>
      <c r="FV53" s="44" t="e">
        <f t="shared" si="75"/>
        <v>#DIV/0!</v>
      </c>
      <c r="FW53" s="44" t="e">
        <f t="shared" si="75"/>
        <v>#DIV/0!</v>
      </c>
      <c r="FX53" s="44" t="e">
        <f t="shared" si="75"/>
        <v>#DIV/0!</v>
      </c>
      <c r="FY53" s="44" t="e">
        <f t="shared" si="75"/>
        <v>#DIV/0!</v>
      </c>
      <c r="FZ53" s="44" t="e">
        <f t="shared" si="75"/>
        <v>#DIV/0!</v>
      </c>
      <c r="GA53" s="44" t="e">
        <f t="shared" si="75"/>
        <v>#DIV/0!</v>
      </c>
      <c r="GB53" s="44" t="e">
        <f t="shared" si="75"/>
        <v>#DIV/0!</v>
      </c>
      <c r="GC53" s="44" t="e">
        <f t="shared" si="75"/>
        <v>#DIV/0!</v>
      </c>
      <c r="GD53" s="44" t="e">
        <f t="shared" si="75"/>
        <v>#DIV/0!</v>
      </c>
      <c r="GE53" s="44" t="e">
        <f t="shared" si="75"/>
        <v>#DIV/0!</v>
      </c>
      <c r="GF53" s="44" t="e">
        <f t="shared" si="75"/>
        <v>#DIV/0!</v>
      </c>
      <c r="GG53" s="44">
        <f>GG46/FB45</f>
        <v>4.5483259633607075E-2</v>
      </c>
      <c r="GH53" s="44">
        <f t="shared" ref="GH53:HL53" si="76">GH46/GH45</f>
        <v>0</v>
      </c>
      <c r="GI53" s="44" t="e">
        <f t="shared" si="76"/>
        <v>#DIV/0!</v>
      </c>
      <c r="GJ53" s="44" t="e">
        <f t="shared" si="76"/>
        <v>#DIV/0!</v>
      </c>
      <c r="GK53" s="44" t="e">
        <f t="shared" si="76"/>
        <v>#DIV/0!</v>
      </c>
      <c r="GL53" s="44" t="e">
        <f t="shared" si="76"/>
        <v>#DIV/0!</v>
      </c>
      <c r="GM53" s="44" t="e">
        <f t="shared" si="76"/>
        <v>#DIV/0!</v>
      </c>
      <c r="GN53" s="44" t="e">
        <f t="shared" si="76"/>
        <v>#DIV/0!</v>
      </c>
      <c r="GO53" s="44" t="e">
        <f t="shared" si="76"/>
        <v>#DIV/0!</v>
      </c>
      <c r="GP53" s="44" t="e">
        <f t="shared" si="76"/>
        <v>#DIV/0!</v>
      </c>
      <c r="GQ53" s="44" t="e">
        <f t="shared" si="76"/>
        <v>#DIV/0!</v>
      </c>
      <c r="GR53" s="44" t="e">
        <f t="shared" si="76"/>
        <v>#DIV/0!</v>
      </c>
      <c r="GS53" s="44" t="e">
        <f t="shared" si="76"/>
        <v>#DIV/0!</v>
      </c>
      <c r="GT53" s="44" t="e">
        <f t="shared" si="76"/>
        <v>#DIV/0!</v>
      </c>
      <c r="GU53" s="44" t="e">
        <f t="shared" si="76"/>
        <v>#DIV/0!</v>
      </c>
      <c r="GV53" s="44" t="e">
        <f t="shared" si="76"/>
        <v>#DIV/0!</v>
      </c>
      <c r="GW53" s="44" t="e">
        <f t="shared" si="76"/>
        <v>#DIV/0!</v>
      </c>
      <c r="GX53" s="44" t="e">
        <f t="shared" si="76"/>
        <v>#DIV/0!</v>
      </c>
      <c r="GY53" s="44" t="e">
        <f t="shared" si="76"/>
        <v>#DIV/0!</v>
      </c>
      <c r="GZ53" s="44" t="e">
        <f t="shared" si="76"/>
        <v>#DIV/0!</v>
      </c>
      <c r="HA53" s="44" t="e">
        <f t="shared" si="76"/>
        <v>#DIV/0!</v>
      </c>
      <c r="HB53" s="44" t="e">
        <f t="shared" si="76"/>
        <v>#DIV/0!</v>
      </c>
      <c r="HC53" s="44" t="e">
        <f t="shared" si="76"/>
        <v>#DIV/0!</v>
      </c>
      <c r="HD53" s="44" t="e">
        <f t="shared" si="76"/>
        <v>#DIV/0!</v>
      </c>
      <c r="HE53" s="44" t="e">
        <f t="shared" si="76"/>
        <v>#DIV/0!</v>
      </c>
      <c r="HF53" s="44" t="e">
        <f t="shared" si="76"/>
        <v>#DIV/0!</v>
      </c>
      <c r="HG53" s="44" t="e">
        <f t="shared" si="76"/>
        <v>#DIV/0!</v>
      </c>
      <c r="HH53" s="44" t="e">
        <f t="shared" si="76"/>
        <v>#DIV/0!</v>
      </c>
      <c r="HI53" s="44" t="e">
        <f t="shared" si="76"/>
        <v>#DIV/0!</v>
      </c>
      <c r="HJ53" s="44" t="e">
        <f t="shared" si="76"/>
        <v>#DIV/0!</v>
      </c>
      <c r="HK53" s="44" t="e">
        <f t="shared" si="76"/>
        <v>#DIV/0!</v>
      </c>
      <c r="HL53" s="44" t="e">
        <f t="shared" si="76"/>
        <v>#DIV/0!</v>
      </c>
      <c r="HM53" s="44">
        <f>HM46/GG45</f>
        <v>5.7209573847051956E-2</v>
      </c>
      <c r="HN53" s="44" t="e">
        <f t="shared" ref="HN53:IR53" si="77">HN46/HN45</f>
        <v>#DIV/0!</v>
      </c>
      <c r="HO53" s="44" t="e">
        <f t="shared" si="77"/>
        <v>#DIV/0!</v>
      </c>
      <c r="HP53" s="44" t="e">
        <f t="shared" si="77"/>
        <v>#DIV/0!</v>
      </c>
      <c r="HQ53" s="44" t="e">
        <f t="shared" si="77"/>
        <v>#DIV/0!</v>
      </c>
      <c r="HR53" s="44" t="e">
        <f t="shared" si="77"/>
        <v>#DIV/0!</v>
      </c>
      <c r="HS53" s="44" t="e">
        <f t="shared" si="77"/>
        <v>#DIV/0!</v>
      </c>
      <c r="HT53" s="44" t="e">
        <f t="shared" si="77"/>
        <v>#DIV/0!</v>
      </c>
      <c r="HU53" s="44" t="e">
        <f t="shared" si="77"/>
        <v>#DIV/0!</v>
      </c>
      <c r="HV53" s="44" t="e">
        <f t="shared" si="77"/>
        <v>#DIV/0!</v>
      </c>
      <c r="HW53" s="44" t="e">
        <f t="shared" si="77"/>
        <v>#DIV/0!</v>
      </c>
      <c r="HX53" s="44" t="e">
        <f t="shared" si="77"/>
        <v>#DIV/0!</v>
      </c>
      <c r="HY53" s="44" t="e">
        <f t="shared" si="77"/>
        <v>#DIV/0!</v>
      </c>
      <c r="HZ53" s="44" t="e">
        <f t="shared" si="77"/>
        <v>#DIV/0!</v>
      </c>
      <c r="IA53" s="44" t="e">
        <f t="shared" si="77"/>
        <v>#DIV/0!</v>
      </c>
      <c r="IB53" s="44" t="e">
        <f t="shared" si="77"/>
        <v>#DIV/0!</v>
      </c>
      <c r="IC53" s="44" t="e">
        <f t="shared" si="77"/>
        <v>#DIV/0!</v>
      </c>
      <c r="ID53" s="44" t="e">
        <f t="shared" si="77"/>
        <v>#DIV/0!</v>
      </c>
      <c r="IE53" s="44" t="e">
        <f t="shared" si="77"/>
        <v>#DIV/0!</v>
      </c>
      <c r="IF53" s="44" t="e">
        <f t="shared" si="77"/>
        <v>#DIV/0!</v>
      </c>
      <c r="IG53" s="44" t="e">
        <f t="shared" si="77"/>
        <v>#DIV/0!</v>
      </c>
      <c r="IH53" s="44" t="e">
        <f t="shared" si="77"/>
        <v>#DIV/0!</v>
      </c>
      <c r="II53" s="44" t="e">
        <f t="shared" si="77"/>
        <v>#DIV/0!</v>
      </c>
      <c r="IJ53" s="44" t="e">
        <f t="shared" si="77"/>
        <v>#DIV/0!</v>
      </c>
      <c r="IK53" s="44" t="e">
        <f t="shared" si="77"/>
        <v>#DIV/0!</v>
      </c>
      <c r="IL53" s="44" t="e">
        <f t="shared" si="77"/>
        <v>#DIV/0!</v>
      </c>
      <c r="IM53" s="44" t="e">
        <f t="shared" si="77"/>
        <v>#DIV/0!</v>
      </c>
      <c r="IN53" s="44" t="e">
        <f t="shared" si="77"/>
        <v>#DIV/0!</v>
      </c>
      <c r="IO53" s="44" t="e">
        <f t="shared" si="77"/>
        <v>#DIV/0!</v>
      </c>
      <c r="IP53" s="44" t="e">
        <f t="shared" si="77"/>
        <v>#DIV/0!</v>
      </c>
      <c r="IQ53" s="44" t="e">
        <f t="shared" si="77"/>
        <v>#DIV/0!</v>
      </c>
      <c r="IR53" s="44" t="e">
        <f t="shared" si="77"/>
        <v>#DIV/0!</v>
      </c>
      <c r="IS53" s="44">
        <f>IS46/HM45</f>
        <v>2.3635340461451885E-2</v>
      </c>
      <c r="IT53" s="44">
        <f>IT46/IS45</f>
        <v>4.4570886676149835E-2</v>
      </c>
      <c r="IU53" s="44">
        <f>IU46/IT45</f>
        <v>5.1905920519059207E-2</v>
      </c>
      <c r="IV53" s="44">
        <f>IV46/IU45</f>
        <v>5.9290187891440499E-2</v>
      </c>
      <c r="IW53" s="287">
        <f>IW46/IW45</f>
        <v>5.5971620023649978E-2</v>
      </c>
      <c r="IX53" s="287">
        <f>IX46/SUM(HM45,GG45,FB45,DV45,CQ45,BK45,AH45,IS45,IT45,IU45,IV45,IW45)</f>
        <v>4.224376731301939E-2</v>
      </c>
    </row>
    <row r="54" spans="2:258">
      <c r="B54" s="43" t="s">
        <v>67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AH53*12</f>
        <v>0.68452895419187554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BK53*12</f>
        <v>0.32152117545375974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CQ53*12</f>
        <v>0.3183023872679045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DV53*12</f>
        <v>0.25645592163846842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>FB53*12</f>
        <v>0.46308724832214765</v>
      </c>
      <c r="FC54" s="44" t="e">
        <f t="shared" ref="FC54:GG54" si="78">FC53*12</f>
        <v>#DIV/0!</v>
      </c>
      <c r="FD54" s="44" t="e">
        <f t="shared" si="78"/>
        <v>#DIV/0!</v>
      </c>
      <c r="FE54" s="44" t="e">
        <f t="shared" si="78"/>
        <v>#DIV/0!</v>
      </c>
      <c r="FF54" s="44" t="e">
        <f t="shared" si="78"/>
        <v>#DIV/0!</v>
      </c>
      <c r="FG54" s="44" t="e">
        <f t="shared" si="78"/>
        <v>#DIV/0!</v>
      </c>
      <c r="FH54" s="44" t="e">
        <f t="shared" si="78"/>
        <v>#DIV/0!</v>
      </c>
      <c r="FI54" s="44" t="e">
        <f t="shared" si="78"/>
        <v>#DIV/0!</v>
      </c>
      <c r="FJ54" s="44" t="e">
        <f t="shared" si="78"/>
        <v>#DIV/0!</v>
      </c>
      <c r="FK54" s="44" t="e">
        <f t="shared" si="78"/>
        <v>#DIV/0!</v>
      </c>
      <c r="FL54" s="44" t="e">
        <f t="shared" si="78"/>
        <v>#DIV/0!</v>
      </c>
      <c r="FM54" s="44" t="e">
        <f t="shared" si="78"/>
        <v>#DIV/0!</v>
      </c>
      <c r="FN54" s="44" t="e">
        <f t="shared" si="78"/>
        <v>#DIV/0!</v>
      </c>
      <c r="FO54" s="44" t="e">
        <f t="shared" si="78"/>
        <v>#DIV/0!</v>
      </c>
      <c r="FP54" s="44" t="e">
        <f t="shared" si="78"/>
        <v>#DIV/0!</v>
      </c>
      <c r="FQ54" s="44" t="e">
        <f t="shared" si="78"/>
        <v>#DIV/0!</v>
      </c>
      <c r="FR54" s="44" t="e">
        <f t="shared" si="78"/>
        <v>#DIV/0!</v>
      </c>
      <c r="FS54" s="44" t="e">
        <f t="shared" si="78"/>
        <v>#DIV/0!</v>
      </c>
      <c r="FT54" s="44" t="e">
        <f t="shared" si="78"/>
        <v>#DIV/0!</v>
      </c>
      <c r="FU54" s="44" t="e">
        <f t="shared" si="78"/>
        <v>#DIV/0!</v>
      </c>
      <c r="FV54" s="44" t="e">
        <f t="shared" si="78"/>
        <v>#DIV/0!</v>
      </c>
      <c r="FW54" s="44" t="e">
        <f t="shared" si="78"/>
        <v>#DIV/0!</v>
      </c>
      <c r="FX54" s="44" t="e">
        <f t="shared" si="78"/>
        <v>#DIV/0!</v>
      </c>
      <c r="FY54" s="44" t="e">
        <f t="shared" si="78"/>
        <v>#DIV/0!</v>
      </c>
      <c r="FZ54" s="44" t="e">
        <f t="shared" si="78"/>
        <v>#DIV/0!</v>
      </c>
      <c r="GA54" s="44" t="e">
        <f t="shared" si="78"/>
        <v>#DIV/0!</v>
      </c>
      <c r="GB54" s="44" t="e">
        <f t="shared" si="78"/>
        <v>#DIV/0!</v>
      </c>
      <c r="GC54" s="44" t="e">
        <f t="shared" si="78"/>
        <v>#DIV/0!</v>
      </c>
      <c r="GD54" s="44" t="e">
        <f t="shared" si="78"/>
        <v>#DIV/0!</v>
      </c>
      <c r="GE54" s="44" t="e">
        <f t="shared" si="78"/>
        <v>#DIV/0!</v>
      </c>
      <c r="GF54" s="44" t="e">
        <f t="shared" si="78"/>
        <v>#DIV/0!</v>
      </c>
      <c r="GG54" s="44">
        <f t="shared" si="78"/>
        <v>0.54579911560328487</v>
      </c>
      <c r="GH54" s="44">
        <f t="shared" ref="GH54:HM54" si="79">GH53*12</f>
        <v>0</v>
      </c>
      <c r="GI54" s="44" t="e">
        <f t="shared" si="79"/>
        <v>#DIV/0!</v>
      </c>
      <c r="GJ54" s="44" t="e">
        <f t="shared" si="79"/>
        <v>#DIV/0!</v>
      </c>
      <c r="GK54" s="44" t="e">
        <f t="shared" si="79"/>
        <v>#DIV/0!</v>
      </c>
      <c r="GL54" s="44" t="e">
        <f t="shared" si="79"/>
        <v>#DIV/0!</v>
      </c>
      <c r="GM54" s="44" t="e">
        <f t="shared" si="79"/>
        <v>#DIV/0!</v>
      </c>
      <c r="GN54" s="44" t="e">
        <f t="shared" si="79"/>
        <v>#DIV/0!</v>
      </c>
      <c r="GO54" s="44" t="e">
        <f t="shared" si="79"/>
        <v>#DIV/0!</v>
      </c>
      <c r="GP54" s="44" t="e">
        <f t="shared" si="79"/>
        <v>#DIV/0!</v>
      </c>
      <c r="GQ54" s="44" t="e">
        <f t="shared" si="79"/>
        <v>#DIV/0!</v>
      </c>
      <c r="GR54" s="44" t="e">
        <f t="shared" si="79"/>
        <v>#DIV/0!</v>
      </c>
      <c r="GS54" s="44" t="e">
        <f t="shared" si="79"/>
        <v>#DIV/0!</v>
      </c>
      <c r="GT54" s="44" t="e">
        <f t="shared" si="79"/>
        <v>#DIV/0!</v>
      </c>
      <c r="GU54" s="44" t="e">
        <f t="shared" si="79"/>
        <v>#DIV/0!</v>
      </c>
      <c r="GV54" s="44" t="e">
        <f t="shared" si="79"/>
        <v>#DIV/0!</v>
      </c>
      <c r="GW54" s="44" t="e">
        <f t="shared" si="79"/>
        <v>#DIV/0!</v>
      </c>
      <c r="GX54" s="44" t="e">
        <f t="shared" si="79"/>
        <v>#DIV/0!</v>
      </c>
      <c r="GY54" s="44" t="e">
        <f t="shared" si="79"/>
        <v>#DIV/0!</v>
      </c>
      <c r="GZ54" s="44" t="e">
        <f t="shared" si="79"/>
        <v>#DIV/0!</v>
      </c>
      <c r="HA54" s="44" t="e">
        <f t="shared" si="79"/>
        <v>#DIV/0!</v>
      </c>
      <c r="HB54" s="44" t="e">
        <f t="shared" si="79"/>
        <v>#DIV/0!</v>
      </c>
      <c r="HC54" s="44" t="e">
        <f t="shared" si="79"/>
        <v>#DIV/0!</v>
      </c>
      <c r="HD54" s="44" t="e">
        <f t="shared" si="79"/>
        <v>#DIV/0!</v>
      </c>
      <c r="HE54" s="44" t="e">
        <f t="shared" si="79"/>
        <v>#DIV/0!</v>
      </c>
      <c r="HF54" s="44" t="e">
        <f t="shared" si="79"/>
        <v>#DIV/0!</v>
      </c>
      <c r="HG54" s="44" t="e">
        <f t="shared" si="79"/>
        <v>#DIV/0!</v>
      </c>
      <c r="HH54" s="44" t="e">
        <f t="shared" si="79"/>
        <v>#DIV/0!</v>
      </c>
      <c r="HI54" s="44" t="e">
        <f t="shared" si="79"/>
        <v>#DIV/0!</v>
      </c>
      <c r="HJ54" s="44" t="e">
        <f t="shared" si="79"/>
        <v>#DIV/0!</v>
      </c>
      <c r="HK54" s="44" t="e">
        <f t="shared" si="79"/>
        <v>#DIV/0!</v>
      </c>
      <c r="HL54" s="44" t="e">
        <f t="shared" si="79"/>
        <v>#DIV/0!</v>
      </c>
      <c r="HM54" s="44">
        <f t="shared" si="79"/>
        <v>0.68651488616462353</v>
      </c>
      <c r="HN54" s="44" t="e">
        <f t="shared" ref="HN54:IU54" si="80">HN53*12</f>
        <v>#DIV/0!</v>
      </c>
      <c r="HO54" s="44" t="e">
        <f t="shared" si="80"/>
        <v>#DIV/0!</v>
      </c>
      <c r="HP54" s="44" t="e">
        <f t="shared" si="80"/>
        <v>#DIV/0!</v>
      </c>
      <c r="HQ54" s="44" t="e">
        <f t="shared" si="80"/>
        <v>#DIV/0!</v>
      </c>
      <c r="HR54" s="44" t="e">
        <f t="shared" si="80"/>
        <v>#DIV/0!</v>
      </c>
      <c r="HS54" s="44" t="e">
        <f t="shared" si="80"/>
        <v>#DIV/0!</v>
      </c>
      <c r="HT54" s="44" t="e">
        <f t="shared" si="80"/>
        <v>#DIV/0!</v>
      </c>
      <c r="HU54" s="44" t="e">
        <f t="shared" si="80"/>
        <v>#DIV/0!</v>
      </c>
      <c r="HV54" s="44" t="e">
        <f t="shared" si="80"/>
        <v>#DIV/0!</v>
      </c>
      <c r="HW54" s="44" t="e">
        <f t="shared" si="80"/>
        <v>#DIV/0!</v>
      </c>
      <c r="HX54" s="44" t="e">
        <f t="shared" si="80"/>
        <v>#DIV/0!</v>
      </c>
      <c r="HY54" s="44" t="e">
        <f t="shared" si="80"/>
        <v>#DIV/0!</v>
      </c>
      <c r="HZ54" s="44" t="e">
        <f t="shared" si="80"/>
        <v>#DIV/0!</v>
      </c>
      <c r="IA54" s="44" t="e">
        <f t="shared" si="80"/>
        <v>#DIV/0!</v>
      </c>
      <c r="IB54" s="44" t="e">
        <f t="shared" si="80"/>
        <v>#DIV/0!</v>
      </c>
      <c r="IC54" s="44" t="e">
        <f t="shared" si="80"/>
        <v>#DIV/0!</v>
      </c>
      <c r="ID54" s="44" t="e">
        <f t="shared" si="80"/>
        <v>#DIV/0!</v>
      </c>
      <c r="IE54" s="44" t="e">
        <f t="shared" si="80"/>
        <v>#DIV/0!</v>
      </c>
      <c r="IF54" s="44" t="e">
        <f t="shared" si="80"/>
        <v>#DIV/0!</v>
      </c>
      <c r="IG54" s="44" t="e">
        <f t="shared" si="80"/>
        <v>#DIV/0!</v>
      </c>
      <c r="IH54" s="44" t="e">
        <f t="shared" si="80"/>
        <v>#DIV/0!</v>
      </c>
      <c r="II54" s="44" t="e">
        <f t="shared" si="80"/>
        <v>#DIV/0!</v>
      </c>
      <c r="IJ54" s="44" t="e">
        <f t="shared" si="80"/>
        <v>#DIV/0!</v>
      </c>
      <c r="IK54" s="44" t="e">
        <f t="shared" si="80"/>
        <v>#DIV/0!</v>
      </c>
      <c r="IL54" s="44" t="e">
        <f t="shared" si="80"/>
        <v>#DIV/0!</v>
      </c>
      <c r="IM54" s="44" t="e">
        <f t="shared" si="80"/>
        <v>#DIV/0!</v>
      </c>
      <c r="IN54" s="44" t="e">
        <f t="shared" si="80"/>
        <v>#DIV/0!</v>
      </c>
      <c r="IO54" s="44" t="e">
        <f t="shared" si="80"/>
        <v>#DIV/0!</v>
      </c>
      <c r="IP54" s="44" t="e">
        <f t="shared" si="80"/>
        <v>#DIV/0!</v>
      </c>
      <c r="IQ54" s="44" t="e">
        <f t="shared" si="80"/>
        <v>#DIV/0!</v>
      </c>
      <c r="IR54" s="44" t="e">
        <f t="shared" si="80"/>
        <v>#DIV/0!</v>
      </c>
      <c r="IS54" s="44">
        <f t="shared" si="80"/>
        <v>0.28362408553742263</v>
      </c>
      <c r="IT54" s="44">
        <f t="shared" si="80"/>
        <v>0.53485064011379801</v>
      </c>
      <c r="IU54" s="44">
        <f t="shared" si="80"/>
        <v>0.62287104622871048</v>
      </c>
      <c r="IV54" s="44">
        <f t="shared" ref="IV54" si="81">IV53*12</f>
        <v>0.71148225469728599</v>
      </c>
      <c r="IW54" s="287">
        <f t="shared" ref="IW54" si="82">IW53*12</f>
        <v>0.67165944028379976</v>
      </c>
      <c r="IX54" s="287">
        <f>IX53*12</f>
        <v>0.50692520775623273</v>
      </c>
    </row>
    <row r="55" spans="2:258">
      <c r="B55" s="43" t="s">
        <v>66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4">
        <f>1-AH28</f>
        <v>5.4639804639804668E-2</v>
      </c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4">
        <f>1-BK28</f>
        <v>0.1832199622282018</v>
      </c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4">
        <f>1-CQ28</f>
        <v>7.2710699761604269E-2</v>
      </c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4">
        <f>1-DV28</f>
        <v>5.075076050361027E-2</v>
      </c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4">
        <f>1-FB28</f>
        <v>4.8239054573179674E-2</v>
      </c>
      <c r="FC55" s="44">
        <f t="shared" ref="FC55:GG55" si="83">1-FC28</f>
        <v>0.99053627760252361</v>
      </c>
      <c r="FD55" s="44">
        <f t="shared" si="83"/>
        <v>4.7531992687385727E-2</v>
      </c>
      <c r="FE55" s="44">
        <f t="shared" si="83"/>
        <v>3.7195121951219545E-2</v>
      </c>
      <c r="FF55" s="44">
        <f t="shared" si="83"/>
        <v>3.3734939759036187E-2</v>
      </c>
      <c r="FG55" s="44">
        <f t="shared" si="83"/>
        <v>2.4803387779794295E-2</v>
      </c>
      <c r="FH55" s="44">
        <f t="shared" si="83"/>
        <v>6.5813528336380211E-2</v>
      </c>
      <c r="FI55" s="44">
        <f t="shared" si="83"/>
        <v>0.99938912645082467</v>
      </c>
      <c r="FJ55" s="44">
        <f t="shared" si="83"/>
        <v>0.10377924415116979</v>
      </c>
      <c r="FK55" s="44">
        <f t="shared" si="83"/>
        <v>4.1591320072332683E-2</v>
      </c>
      <c r="FL55" s="44">
        <f t="shared" si="83"/>
        <v>3.703703703703709E-2</v>
      </c>
      <c r="FM55" s="44">
        <f t="shared" si="83"/>
        <v>3.8852361028093196E-2</v>
      </c>
      <c r="FN55" s="44">
        <f t="shared" si="83"/>
        <v>3.5885167464114853E-2</v>
      </c>
      <c r="FO55" s="44">
        <f t="shared" si="83"/>
        <v>4.6107784431137722E-2</v>
      </c>
      <c r="FP55" s="44">
        <f t="shared" si="83"/>
        <v>0.99940011997600475</v>
      </c>
      <c r="FQ55" s="44">
        <f t="shared" si="83"/>
        <v>4.5616113744075815E-2</v>
      </c>
      <c r="FR55" s="44">
        <f t="shared" si="83"/>
        <v>3.3787788974510957E-2</v>
      </c>
      <c r="FS55" s="44">
        <f t="shared" si="83"/>
        <v>3.4421364985163239E-2</v>
      </c>
      <c r="FT55" s="44">
        <f t="shared" si="83"/>
        <v>0.99762611275964397</v>
      </c>
      <c r="FU55" s="44">
        <f t="shared" si="83"/>
        <v>3.9329091960670914E-2</v>
      </c>
      <c r="FV55" s="44">
        <f t="shared" si="83"/>
        <v>4.2799305957200717E-2</v>
      </c>
      <c r="FW55" s="44">
        <f t="shared" si="83"/>
        <v>1</v>
      </c>
      <c r="FX55" s="44">
        <f t="shared" si="83"/>
        <v>4.571759259259256E-2</v>
      </c>
      <c r="FY55" s="44">
        <f t="shared" si="83"/>
        <v>3.997682502896871E-2</v>
      </c>
      <c r="FZ55" s="44">
        <f t="shared" si="83"/>
        <v>3.482298316889143E-2</v>
      </c>
      <c r="GA55" s="44">
        <f t="shared" si="83"/>
        <v>4.3956043956043911E-2</v>
      </c>
      <c r="GB55" s="44">
        <f t="shared" si="83"/>
        <v>3.9838337182448003E-2</v>
      </c>
      <c r="GC55" s="44">
        <f t="shared" si="83"/>
        <v>5.8959537572254361E-2</v>
      </c>
      <c r="GD55" s="44">
        <f t="shared" si="83"/>
        <v>0.95428240740740744</v>
      </c>
      <c r="GE55" s="44">
        <f t="shared" si="83"/>
        <v>5.150462962962965E-2</v>
      </c>
      <c r="GF55" s="44">
        <f t="shared" si="83"/>
        <v>4.6323103647944452E-2</v>
      </c>
      <c r="GG55" s="44">
        <f t="shared" si="83"/>
        <v>4.4541893523194709E-2</v>
      </c>
      <c r="GH55" s="44">
        <f t="shared" ref="GH55:HM55" si="84">1-GH28</f>
        <v>5.2931132612407561E-2</v>
      </c>
      <c r="GI55" s="44">
        <f t="shared" si="84"/>
        <v>4.1308089500860623E-2</v>
      </c>
      <c r="GJ55" s="44">
        <f t="shared" si="84"/>
        <v>3.5489410417859135E-2</v>
      </c>
      <c r="GK55" s="44">
        <f t="shared" si="84"/>
        <v>4.1857798165137572E-2</v>
      </c>
      <c r="GL55" s="44">
        <f t="shared" si="84"/>
        <v>1</v>
      </c>
      <c r="GM55" s="44">
        <f t="shared" si="84"/>
        <v>2.4641833810888247E-2</v>
      </c>
      <c r="GN55" s="44">
        <f t="shared" si="84"/>
        <v>5.1296829971181568E-2</v>
      </c>
      <c r="GO55" s="44">
        <f t="shared" si="84"/>
        <v>4.330254041570436E-2</v>
      </c>
      <c r="GP55" s="44">
        <f t="shared" si="84"/>
        <v>4.3357420789327361E-2</v>
      </c>
      <c r="GQ55" s="44">
        <f t="shared" si="84"/>
        <v>3.8910505836575848E-2</v>
      </c>
      <c r="GR55" s="44">
        <f t="shared" si="84"/>
        <v>6.3403781979977758E-2</v>
      </c>
      <c r="GS55" s="44">
        <f t="shared" si="84"/>
        <v>1</v>
      </c>
      <c r="GT55" s="44">
        <f t="shared" si="84"/>
        <v>6.7440574903261497E-2</v>
      </c>
      <c r="GU55" s="44">
        <f t="shared" si="84"/>
        <v>4.2588495575221264E-2</v>
      </c>
      <c r="GV55" s="44">
        <f t="shared" si="84"/>
        <v>6.8627450980392135E-2</v>
      </c>
      <c r="GW55" s="44">
        <f t="shared" si="84"/>
        <v>3.9782016348773874E-2</v>
      </c>
      <c r="GX55" s="44">
        <f t="shared" si="84"/>
        <v>3.8776624795193837E-2</v>
      </c>
      <c r="GY55" s="44">
        <f t="shared" si="84"/>
        <v>5.5798687089715582E-2</v>
      </c>
      <c r="GZ55" s="44">
        <f t="shared" si="84"/>
        <v>1</v>
      </c>
      <c r="HA55" s="44">
        <f t="shared" si="84"/>
        <v>4.6524356869184436E-2</v>
      </c>
      <c r="HB55" s="44">
        <f t="shared" si="84"/>
        <v>4.1643835616438363E-2</v>
      </c>
      <c r="HC55" s="44">
        <f t="shared" si="84"/>
        <v>4.2214912280701733E-2</v>
      </c>
      <c r="HD55" s="44">
        <f t="shared" si="84"/>
        <v>5.982436882546649E-2</v>
      </c>
      <c r="HE55" s="44">
        <f t="shared" si="84"/>
        <v>5.8726673984632272E-2</v>
      </c>
      <c r="HF55" s="44">
        <f t="shared" si="84"/>
        <v>7.1978021978021944E-2</v>
      </c>
      <c r="HG55" s="44">
        <f t="shared" si="84"/>
        <v>0.99945024738867505</v>
      </c>
      <c r="HH55" s="44">
        <f t="shared" si="84"/>
        <v>9.9999999999999978E-2</v>
      </c>
      <c r="HI55" s="44">
        <f t="shared" si="84"/>
        <v>6.5436241610738244E-2</v>
      </c>
      <c r="HJ55" s="44">
        <f t="shared" si="84"/>
        <v>4.5403587443946236E-2</v>
      </c>
      <c r="HK55" s="44">
        <f t="shared" si="84"/>
        <v>3.811659192825112E-2</v>
      </c>
      <c r="HL55" s="44">
        <f t="shared" si="84"/>
        <v>3.9281705948372658E-2</v>
      </c>
      <c r="HM55" s="44">
        <f t="shared" si="84"/>
        <v>5.0429361737263645E-2</v>
      </c>
      <c r="HN55" s="44">
        <f t="shared" ref="HN55:IS55" si="85">1-HN28</f>
        <v>8.2677165354330673E-2</v>
      </c>
      <c r="HO55" s="44">
        <f t="shared" si="85"/>
        <v>1</v>
      </c>
      <c r="HP55" s="44">
        <f t="shared" si="85"/>
        <v>4.4767767207610554E-2</v>
      </c>
      <c r="HQ55" s="44">
        <f t="shared" si="85"/>
        <v>3.3016228315612794E-2</v>
      </c>
      <c r="HR55" s="44">
        <f t="shared" si="85"/>
        <v>1.905829596412556E-2</v>
      </c>
      <c r="HS55" s="44">
        <f t="shared" si="85"/>
        <v>5.5118110236220486E-2</v>
      </c>
      <c r="HT55" s="44">
        <f t="shared" si="85"/>
        <v>5.8525604952166521E-2</v>
      </c>
      <c r="HU55" s="44">
        <f t="shared" si="85"/>
        <v>8.6662915025323528E-2</v>
      </c>
      <c r="HV55" s="44">
        <f t="shared" si="85"/>
        <v>1</v>
      </c>
      <c r="HW55" s="44">
        <f t="shared" si="85"/>
        <v>7.8463203463203457E-2</v>
      </c>
      <c r="HX55" s="44">
        <f t="shared" si="85"/>
        <v>5.2032520325203224E-2</v>
      </c>
      <c r="HY55" s="44">
        <f t="shared" si="85"/>
        <v>4.2519685039370092E-2</v>
      </c>
      <c r="HZ55" s="44">
        <f t="shared" si="85"/>
        <v>5.5730809674027326E-2</v>
      </c>
      <c r="IA55" s="44">
        <f t="shared" si="85"/>
        <v>3.1942297784647078E-2</v>
      </c>
      <c r="IB55" s="44">
        <f t="shared" si="85"/>
        <v>4.845360824742273E-2</v>
      </c>
      <c r="IC55" s="44">
        <f t="shared" si="85"/>
        <v>1</v>
      </c>
      <c r="ID55" s="44">
        <f t="shared" si="85"/>
        <v>5.9330628803245467E-2</v>
      </c>
      <c r="IE55" s="44">
        <f t="shared" si="85"/>
        <v>4.1645505332656207E-2</v>
      </c>
      <c r="IF55" s="44">
        <f t="shared" si="85"/>
        <v>4.0857000498256135E-2</v>
      </c>
      <c r="IG55" s="44">
        <f t="shared" si="85"/>
        <v>4.0459540459540477E-2</v>
      </c>
      <c r="IH55" s="44">
        <f t="shared" si="85"/>
        <v>4.2947779404587605E-2</v>
      </c>
      <c r="II55" s="44">
        <f t="shared" si="85"/>
        <v>8.3700440528634346E-2</v>
      </c>
      <c r="IJ55" s="44">
        <f t="shared" si="85"/>
        <v>1</v>
      </c>
      <c r="IK55" s="44">
        <f t="shared" si="85"/>
        <v>6.0906515580736564E-2</v>
      </c>
      <c r="IL55" s="44">
        <f t="shared" si="85"/>
        <v>6.5752128666035969E-2</v>
      </c>
      <c r="IM55" s="44">
        <f t="shared" si="85"/>
        <v>3.5477767265846727E-2</v>
      </c>
      <c r="IN55" s="44">
        <f t="shared" si="85"/>
        <v>3.167848699763598E-2</v>
      </c>
      <c r="IO55" s="44">
        <f t="shared" si="85"/>
        <v>4.8249763481551522E-2</v>
      </c>
      <c r="IP55" s="44">
        <f t="shared" si="85"/>
        <v>0.32828043581241118</v>
      </c>
      <c r="IQ55" s="44">
        <f t="shared" si="85"/>
        <v>1</v>
      </c>
      <c r="IR55" s="44">
        <f t="shared" si="85"/>
        <v>4.5002368545712934E-2</v>
      </c>
      <c r="IS55" s="44">
        <f t="shared" si="85"/>
        <v>6.2756470959595911E-2</v>
      </c>
      <c r="IT55" s="44"/>
      <c r="IU55" s="44"/>
      <c r="IV55" s="44"/>
      <c r="IW55" s="45"/>
      <c r="IX55" s="173">
        <f>AVERAGE(AH55,BK55,CQ55,DV55,FB55,GG55,HM55,IS55)</f>
        <v>7.0911000990806869E-2</v>
      </c>
    </row>
    <row r="56" spans="2:258" s="42" customFormat="1">
      <c r="B56" s="60" t="s">
        <v>92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4">
        <v>0.9945205479452055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1">
        <v>1.0849315068493151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0</v>
      </c>
      <c r="BW56" s="61">
        <v>0</v>
      </c>
      <c r="BX56" s="61">
        <v>0</v>
      </c>
      <c r="BY56" s="61">
        <v>0</v>
      </c>
      <c r="BZ56" s="61">
        <v>0</v>
      </c>
      <c r="CA56" s="61">
        <v>0</v>
      </c>
      <c r="CB56" s="61">
        <v>0</v>
      </c>
      <c r="CC56" s="61">
        <v>0</v>
      </c>
      <c r="CD56" s="61">
        <v>0</v>
      </c>
      <c r="CE56" s="61">
        <v>0</v>
      </c>
      <c r="CF56" s="61">
        <v>0</v>
      </c>
      <c r="CG56" s="61">
        <v>0</v>
      </c>
      <c r="CH56" s="61">
        <v>0</v>
      </c>
      <c r="CI56" s="61">
        <v>0</v>
      </c>
      <c r="CJ56" s="61">
        <v>0</v>
      </c>
      <c r="CK56" s="61">
        <v>0</v>
      </c>
      <c r="CL56" s="61">
        <v>0</v>
      </c>
      <c r="CM56" s="61">
        <v>0</v>
      </c>
      <c r="CN56" s="61">
        <v>0</v>
      </c>
      <c r="CO56" s="61">
        <v>0</v>
      </c>
      <c r="CP56" s="61">
        <v>0</v>
      </c>
      <c r="CQ56" s="61">
        <v>1.1797260273972603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0</v>
      </c>
      <c r="CY56" s="61">
        <v>0</v>
      </c>
      <c r="CZ56" s="61">
        <v>0</v>
      </c>
      <c r="DA56" s="61">
        <v>0</v>
      </c>
      <c r="DB56" s="61">
        <v>0</v>
      </c>
      <c r="DC56" s="61">
        <v>0</v>
      </c>
      <c r="DD56" s="61">
        <v>0</v>
      </c>
      <c r="DE56" s="61">
        <v>0</v>
      </c>
      <c r="DF56" s="61">
        <v>0</v>
      </c>
      <c r="DG56" s="61">
        <v>0</v>
      </c>
      <c r="DH56" s="61">
        <v>0</v>
      </c>
      <c r="DI56" s="61">
        <v>0</v>
      </c>
      <c r="DJ56" s="61">
        <v>0</v>
      </c>
      <c r="DK56" s="61">
        <v>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0</v>
      </c>
      <c r="DS56" s="61">
        <v>0</v>
      </c>
      <c r="DT56" s="61">
        <v>0</v>
      </c>
      <c r="DU56" s="61">
        <v>0</v>
      </c>
      <c r="DV56" s="61">
        <v>1.1487671232876713</v>
      </c>
      <c r="DW56" s="61">
        <v>0</v>
      </c>
      <c r="DX56" s="61">
        <v>0</v>
      </c>
      <c r="DY56" s="61">
        <v>0</v>
      </c>
      <c r="DZ56" s="61">
        <v>0</v>
      </c>
      <c r="EA56" s="61">
        <v>0</v>
      </c>
      <c r="EB56" s="61">
        <v>0</v>
      </c>
      <c r="EC56" s="61">
        <v>0</v>
      </c>
      <c r="ED56" s="61">
        <v>0</v>
      </c>
      <c r="EE56" s="61">
        <v>0</v>
      </c>
      <c r="EF56" s="61">
        <v>0</v>
      </c>
      <c r="EG56" s="61">
        <v>0</v>
      </c>
      <c r="EH56" s="61">
        <v>0</v>
      </c>
      <c r="EI56" s="61">
        <v>0</v>
      </c>
      <c r="EJ56" s="61">
        <v>0</v>
      </c>
      <c r="EK56" s="61">
        <v>0</v>
      </c>
      <c r="EL56" s="61">
        <v>0</v>
      </c>
      <c r="EM56" s="61">
        <v>0</v>
      </c>
      <c r="EN56" s="61">
        <v>0</v>
      </c>
      <c r="EO56" s="61">
        <v>0</v>
      </c>
      <c r="EP56" s="61">
        <v>0</v>
      </c>
      <c r="EQ56" s="61">
        <v>0</v>
      </c>
      <c r="ER56" s="61">
        <v>0</v>
      </c>
      <c r="ES56" s="61">
        <v>0</v>
      </c>
      <c r="ET56" s="61">
        <v>0</v>
      </c>
      <c r="EU56" s="61">
        <v>0</v>
      </c>
      <c r="EV56" s="61">
        <v>0</v>
      </c>
      <c r="EW56" s="61">
        <v>0</v>
      </c>
      <c r="EX56" s="61">
        <v>0</v>
      </c>
      <c r="EY56" s="61">
        <v>0</v>
      </c>
      <c r="EZ56" s="61">
        <v>0</v>
      </c>
      <c r="FA56" s="61">
        <v>0</v>
      </c>
      <c r="FB56" s="61">
        <v>0.9123287671232877</v>
      </c>
      <c r="FC56" s="61">
        <v>0</v>
      </c>
      <c r="FD56" s="61">
        <v>0</v>
      </c>
      <c r="FE56" s="61">
        <v>0</v>
      </c>
      <c r="FF56" s="61">
        <v>0</v>
      </c>
      <c r="FG56" s="61">
        <v>0</v>
      </c>
      <c r="FH56" s="61">
        <v>0</v>
      </c>
      <c r="FI56" s="61">
        <v>0</v>
      </c>
      <c r="FJ56" s="61">
        <v>0</v>
      </c>
      <c r="FK56" s="61">
        <v>0</v>
      </c>
      <c r="FL56" s="61">
        <v>0</v>
      </c>
      <c r="FM56" s="61">
        <v>0</v>
      </c>
      <c r="FN56" s="61">
        <v>0</v>
      </c>
      <c r="FO56" s="61">
        <v>0</v>
      </c>
      <c r="FP56" s="61">
        <v>0</v>
      </c>
      <c r="FQ56" s="61">
        <v>0</v>
      </c>
      <c r="FR56" s="61">
        <v>0</v>
      </c>
      <c r="FS56" s="61">
        <v>0</v>
      </c>
      <c r="FT56" s="61">
        <v>0</v>
      </c>
      <c r="FU56" s="61">
        <v>0</v>
      </c>
      <c r="FV56" s="61">
        <v>0</v>
      </c>
      <c r="FW56" s="61">
        <v>0</v>
      </c>
      <c r="FX56" s="61">
        <v>0</v>
      </c>
      <c r="FY56" s="61">
        <v>0</v>
      </c>
      <c r="FZ56" s="61">
        <v>0</v>
      </c>
      <c r="GA56" s="61">
        <v>0</v>
      </c>
      <c r="GB56" s="61">
        <v>0</v>
      </c>
      <c r="GC56" s="61">
        <v>0</v>
      </c>
      <c r="GD56" s="61">
        <v>0</v>
      </c>
      <c r="GE56" s="61">
        <v>0</v>
      </c>
      <c r="GF56" s="61">
        <v>0</v>
      </c>
      <c r="GG56" s="61">
        <v>0.88136986301369857</v>
      </c>
      <c r="GH56" s="64"/>
      <c r="GI56" s="64"/>
      <c r="GJ56" s="64"/>
      <c r="GK56" s="64"/>
      <c r="GL56" s="64"/>
      <c r="GM56" s="64"/>
      <c r="GN56" s="64"/>
      <c r="GO56" s="64"/>
      <c r="GP56" s="64"/>
      <c r="GQ56" s="64"/>
      <c r="GR56" s="64"/>
      <c r="GS56" s="64"/>
      <c r="GT56" s="64"/>
      <c r="GU56" s="64"/>
      <c r="GV56" s="64"/>
      <c r="GW56" s="64"/>
      <c r="GX56" s="64"/>
      <c r="GY56" s="64"/>
      <c r="GZ56" s="64"/>
      <c r="HA56" s="64"/>
      <c r="HB56" s="64"/>
      <c r="HC56" s="64"/>
      <c r="HD56" s="64"/>
      <c r="HE56" s="64"/>
      <c r="HF56" s="64"/>
      <c r="HG56" s="64"/>
      <c r="HH56" s="64"/>
      <c r="HI56" s="64"/>
      <c r="HJ56" s="64"/>
      <c r="HK56" s="64"/>
      <c r="HL56" s="64"/>
      <c r="HM56" s="61">
        <v>0.89546999999999999</v>
      </c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>
        <v>0.76</v>
      </c>
      <c r="IT56" s="61">
        <v>0.66</v>
      </c>
      <c r="IU56" s="61">
        <v>0.72</v>
      </c>
      <c r="IV56" s="61">
        <v>0.78</v>
      </c>
      <c r="IW56" s="303">
        <v>0.81</v>
      </c>
      <c r="IX56" s="61">
        <f>IS56</f>
        <v>0.76</v>
      </c>
    </row>
    <row r="57" spans="2:258" s="42" customFormat="1">
      <c r="B57" s="60" t="s">
        <v>93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>
        <v>0.9397260273972603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1.021917808219178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0</v>
      </c>
      <c r="BW57" s="61">
        <v>0</v>
      </c>
      <c r="BX57" s="61">
        <v>0</v>
      </c>
      <c r="BY57" s="61">
        <v>0</v>
      </c>
      <c r="BZ57" s="61">
        <v>0</v>
      </c>
      <c r="CA57" s="61">
        <v>0</v>
      </c>
      <c r="CB57" s="61">
        <v>0</v>
      </c>
      <c r="CC57" s="61">
        <v>0</v>
      </c>
      <c r="CD57" s="61">
        <v>0</v>
      </c>
      <c r="CE57" s="61">
        <v>0</v>
      </c>
      <c r="CF57" s="61">
        <v>0</v>
      </c>
      <c r="CG57" s="61">
        <v>0</v>
      </c>
      <c r="CH57" s="61">
        <v>0</v>
      </c>
      <c r="CI57" s="61">
        <v>0</v>
      </c>
      <c r="CJ57" s="61">
        <v>0</v>
      </c>
      <c r="CK57" s="61">
        <v>0</v>
      </c>
      <c r="CL57" s="61">
        <v>0</v>
      </c>
      <c r="CM57" s="61">
        <v>0</v>
      </c>
      <c r="CN57" s="61">
        <v>0</v>
      </c>
      <c r="CO57" s="61">
        <v>0</v>
      </c>
      <c r="CP57" s="61">
        <v>0</v>
      </c>
      <c r="CQ57" s="61">
        <v>1.0962191780821917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0</v>
      </c>
      <c r="CY57" s="61">
        <v>0</v>
      </c>
      <c r="CZ57" s="61">
        <v>0</v>
      </c>
      <c r="DA57" s="61">
        <v>0</v>
      </c>
      <c r="DB57" s="61">
        <v>0</v>
      </c>
      <c r="DC57" s="61">
        <v>0</v>
      </c>
      <c r="DD57" s="61">
        <v>0</v>
      </c>
      <c r="DE57" s="61">
        <v>0</v>
      </c>
      <c r="DF57" s="61">
        <v>0</v>
      </c>
      <c r="DG57" s="61">
        <v>0</v>
      </c>
      <c r="DH57" s="61">
        <v>0</v>
      </c>
      <c r="DI57" s="61">
        <v>0</v>
      </c>
      <c r="DJ57" s="61">
        <v>0</v>
      </c>
      <c r="DK57" s="61">
        <v>0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0</v>
      </c>
      <c r="DS57" s="61">
        <v>0</v>
      </c>
      <c r="DT57" s="61">
        <v>0</v>
      </c>
      <c r="DU57" s="61">
        <v>0</v>
      </c>
      <c r="DV57" s="61">
        <v>1.0989041095890411</v>
      </c>
      <c r="DW57" s="61">
        <v>0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0</v>
      </c>
      <c r="EE57" s="61">
        <v>0</v>
      </c>
      <c r="EF57" s="61">
        <v>0</v>
      </c>
      <c r="EG57" s="61">
        <v>0</v>
      </c>
      <c r="EH57" s="61">
        <v>0</v>
      </c>
      <c r="EI57" s="61">
        <v>0</v>
      </c>
      <c r="EJ57" s="61">
        <v>0</v>
      </c>
      <c r="EK57" s="61">
        <v>0</v>
      </c>
      <c r="EL57" s="61">
        <v>0</v>
      </c>
      <c r="EM57" s="61">
        <v>0</v>
      </c>
      <c r="EN57" s="61">
        <v>0</v>
      </c>
      <c r="EO57" s="61">
        <v>0</v>
      </c>
      <c r="EP57" s="61">
        <v>0</v>
      </c>
      <c r="EQ57" s="61">
        <v>0</v>
      </c>
      <c r="ER57" s="61">
        <v>0</v>
      </c>
      <c r="ES57" s="61">
        <v>0</v>
      </c>
      <c r="ET57" s="61">
        <v>0</v>
      </c>
      <c r="EU57" s="61">
        <v>0</v>
      </c>
      <c r="EV57" s="61">
        <v>0</v>
      </c>
      <c r="EW57" s="61">
        <v>0</v>
      </c>
      <c r="EX57" s="61">
        <v>0</v>
      </c>
      <c r="EY57" s="61">
        <v>0</v>
      </c>
      <c r="EZ57" s="61">
        <v>0</v>
      </c>
      <c r="FA57" s="61">
        <v>0</v>
      </c>
      <c r="FB57" s="61">
        <v>0.88054794520547941</v>
      </c>
      <c r="FC57" s="61">
        <v>0</v>
      </c>
      <c r="FD57" s="61">
        <v>0</v>
      </c>
      <c r="FE57" s="61">
        <v>0</v>
      </c>
      <c r="FF57" s="61">
        <v>0</v>
      </c>
      <c r="FG57" s="61">
        <v>0</v>
      </c>
      <c r="FH57" s="61">
        <v>0</v>
      </c>
      <c r="FI57" s="61">
        <v>0</v>
      </c>
      <c r="FJ57" s="61">
        <v>0</v>
      </c>
      <c r="FK57" s="61">
        <v>0</v>
      </c>
      <c r="FL57" s="61">
        <v>0</v>
      </c>
      <c r="FM57" s="61">
        <v>0</v>
      </c>
      <c r="FN57" s="61">
        <v>0</v>
      </c>
      <c r="FO57" s="61">
        <v>0</v>
      </c>
      <c r="FP57" s="61">
        <v>0</v>
      </c>
      <c r="FQ57" s="61">
        <v>0</v>
      </c>
      <c r="FR57" s="61">
        <v>0</v>
      </c>
      <c r="FS57" s="61">
        <v>0</v>
      </c>
      <c r="FT57" s="61">
        <v>0</v>
      </c>
      <c r="FU57" s="61">
        <v>0</v>
      </c>
      <c r="FV57" s="61">
        <v>0</v>
      </c>
      <c r="FW57" s="61">
        <v>0</v>
      </c>
      <c r="FX57" s="61">
        <v>0</v>
      </c>
      <c r="FY57" s="61">
        <v>0</v>
      </c>
      <c r="FZ57" s="61">
        <v>0</v>
      </c>
      <c r="GA57" s="61">
        <v>0</v>
      </c>
      <c r="GB57" s="61">
        <v>0</v>
      </c>
      <c r="GC57" s="61">
        <v>0</v>
      </c>
      <c r="GD57" s="61">
        <v>0</v>
      </c>
      <c r="GE57" s="61">
        <v>0</v>
      </c>
      <c r="GF57" s="61">
        <v>0</v>
      </c>
      <c r="GG57" s="61">
        <v>0.88739726027397259</v>
      </c>
      <c r="GH57" s="64"/>
      <c r="GI57" s="64"/>
      <c r="GJ57" s="64"/>
      <c r="GK57" s="64"/>
      <c r="GL57" s="64"/>
      <c r="GM57" s="64"/>
      <c r="GN57" s="64"/>
      <c r="GO57" s="64"/>
      <c r="GP57" s="64"/>
      <c r="GQ57" s="64"/>
      <c r="GR57" s="64"/>
      <c r="GS57" s="64"/>
      <c r="GT57" s="64"/>
      <c r="GU57" s="64"/>
      <c r="GV57" s="64"/>
      <c r="GW57" s="64"/>
      <c r="GX57" s="64"/>
      <c r="GY57" s="64"/>
      <c r="GZ57" s="64"/>
      <c r="HA57" s="64"/>
      <c r="HB57" s="64"/>
      <c r="HC57" s="64"/>
      <c r="HD57" s="64"/>
      <c r="HE57" s="64"/>
      <c r="HF57" s="64"/>
      <c r="HG57" s="64"/>
      <c r="HH57" s="64"/>
      <c r="HI57" s="64"/>
      <c r="HJ57" s="64"/>
      <c r="HK57" s="64"/>
      <c r="HL57" s="64"/>
      <c r="HM57" s="61">
        <v>0.92115000000000002</v>
      </c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>
        <v>0.84</v>
      </c>
      <c r="IT57" s="61">
        <v>0.78</v>
      </c>
      <c r="IU57" s="61">
        <v>0.85</v>
      </c>
      <c r="IV57" s="61">
        <v>0.9</v>
      </c>
      <c r="IW57" s="303">
        <v>0.95</v>
      </c>
      <c r="IX57" s="61">
        <f>IS57</f>
        <v>0.84</v>
      </c>
    </row>
    <row r="58" spans="2:258" s="42" customFormat="1">
      <c r="B58" s="60" t="s">
        <v>71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80">
        <f>AH13/AH45</f>
        <v>1.6100243733794295</v>
      </c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63">
        <f>BK13/BK45</f>
        <v>0.95282476569407626</v>
      </c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>
        <f>CQ13/CQ45</f>
        <v>1.0499863757791628</v>
      </c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>
        <f>DV13/DV45</f>
        <v>0.93894078859060404</v>
      </c>
      <c r="DW58" s="63">
        <f t="shared" ref="DW58:FA58" si="86">DW45/DW13</f>
        <v>0</v>
      </c>
      <c r="DX58" s="63">
        <f t="shared" si="86"/>
        <v>0</v>
      </c>
      <c r="DY58" s="63" t="e">
        <f t="shared" si="86"/>
        <v>#DIV/0!</v>
      </c>
      <c r="DZ58" s="63">
        <f t="shared" si="86"/>
        <v>0</v>
      </c>
      <c r="EA58" s="63">
        <f t="shared" si="86"/>
        <v>0</v>
      </c>
      <c r="EB58" s="63">
        <f t="shared" si="86"/>
        <v>0</v>
      </c>
      <c r="EC58" s="63">
        <f t="shared" si="86"/>
        <v>0</v>
      </c>
      <c r="ED58" s="63">
        <f t="shared" si="86"/>
        <v>0</v>
      </c>
      <c r="EE58" s="63">
        <f t="shared" si="86"/>
        <v>0</v>
      </c>
      <c r="EF58" s="63" t="e">
        <f t="shared" si="86"/>
        <v>#DIV/0!</v>
      </c>
      <c r="EG58" s="63">
        <f t="shared" si="86"/>
        <v>0</v>
      </c>
      <c r="EH58" s="63">
        <f t="shared" si="86"/>
        <v>0</v>
      </c>
      <c r="EI58" s="63">
        <f t="shared" si="86"/>
        <v>0</v>
      </c>
      <c r="EJ58" s="63">
        <f t="shared" si="86"/>
        <v>0</v>
      </c>
      <c r="EK58" s="63">
        <f t="shared" si="86"/>
        <v>0</v>
      </c>
      <c r="EL58" s="63">
        <f t="shared" si="86"/>
        <v>0</v>
      </c>
      <c r="EM58" s="63" t="e">
        <f t="shared" si="86"/>
        <v>#DIV/0!</v>
      </c>
      <c r="EN58" s="63">
        <f t="shared" si="86"/>
        <v>0</v>
      </c>
      <c r="EO58" s="63">
        <f t="shared" si="86"/>
        <v>0</v>
      </c>
      <c r="EP58" s="63">
        <f t="shared" si="86"/>
        <v>0</v>
      </c>
      <c r="EQ58" s="63">
        <f t="shared" si="86"/>
        <v>0</v>
      </c>
      <c r="ER58" s="63">
        <f t="shared" si="86"/>
        <v>0</v>
      </c>
      <c r="ES58" s="63">
        <f t="shared" si="86"/>
        <v>0</v>
      </c>
      <c r="ET58" s="63" t="e">
        <f t="shared" si="86"/>
        <v>#DIV/0!</v>
      </c>
      <c r="EU58" s="63">
        <f t="shared" si="86"/>
        <v>0</v>
      </c>
      <c r="EV58" s="63">
        <f t="shared" si="86"/>
        <v>0</v>
      </c>
      <c r="EW58" s="63">
        <f t="shared" si="86"/>
        <v>0</v>
      </c>
      <c r="EX58" s="63">
        <f t="shared" si="86"/>
        <v>0</v>
      </c>
      <c r="EY58" s="63">
        <f t="shared" si="86"/>
        <v>0</v>
      </c>
      <c r="EZ58" s="63">
        <f t="shared" si="86"/>
        <v>0</v>
      </c>
      <c r="FA58" s="63" t="e">
        <f t="shared" si="86"/>
        <v>#DIV/0!</v>
      </c>
      <c r="FB58" s="63">
        <f>FB13/FB45</f>
        <v>0.99243553379658866</v>
      </c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221"/>
      <c r="FZ58" s="221"/>
      <c r="GA58" s="221"/>
      <c r="GB58" s="221"/>
      <c r="GC58" s="221"/>
      <c r="GD58" s="221"/>
      <c r="GE58" s="221"/>
      <c r="GF58" s="221"/>
      <c r="GG58" s="63">
        <f>GG13/GG45</f>
        <v>1.195242457676591</v>
      </c>
      <c r="GH58" s="63">
        <f t="shared" ref="GH58:IS58" si="87">GH13/GH45</f>
        <v>6.4766068424004494E-2</v>
      </c>
      <c r="GI58" s="63" t="e">
        <f t="shared" si="87"/>
        <v>#DIV/0!</v>
      </c>
      <c r="GJ58" s="63" t="e">
        <f t="shared" si="87"/>
        <v>#DIV/0!</v>
      </c>
      <c r="GK58" s="63" t="e">
        <f t="shared" si="87"/>
        <v>#DIV/0!</v>
      </c>
      <c r="GL58" s="63" t="e">
        <f t="shared" si="87"/>
        <v>#DIV/0!</v>
      </c>
      <c r="GM58" s="63" t="e">
        <f t="shared" si="87"/>
        <v>#DIV/0!</v>
      </c>
      <c r="GN58" s="63" t="e">
        <f t="shared" si="87"/>
        <v>#DIV/0!</v>
      </c>
      <c r="GO58" s="63" t="e">
        <f t="shared" si="87"/>
        <v>#DIV/0!</v>
      </c>
      <c r="GP58" s="63" t="e">
        <f t="shared" si="87"/>
        <v>#DIV/0!</v>
      </c>
      <c r="GQ58" s="63" t="e">
        <f t="shared" si="87"/>
        <v>#DIV/0!</v>
      </c>
      <c r="GR58" s="63" t="e">
        <f t="shared" si="87"/>
        <v>#DIV/0!</v>
      </c>
      <c r="GS58" s="63" t="e">
        <f t="shared" si="87"/>
        <v>#DIV/0!</v>
      </c>
      <c r="GT58" s="63" t="e">
        <f t="shared" si="87"/>
        <v>#DIV/0!</v>
      </c>
      <c r="GU58" s="63" t="e">
        <f t="shared" si="87"/>
        <v>#DIV/0!</v>
      </c>
      <c r="GV58" s="63" t="e">
        <f t="shared" si="87"/>
        <v>#DIV/0!</v>
      </c>
      <c r="GW58" s="63" t="e">
        <f t="shared" si="87"/>
        <v>#DIV/0!</v>
      </c>
      <c r="GX58" s="63" t="e">
        <f t="shared" si="87"/>
        <v>#DIV/0!</v>
      </c>
      <c r="GY58" s="63" t="e">
        <f t="shared" si="87"/>
        <v>#DIV/0!</v>
      </c>
      <c r="GZ58" s="63" t="e">
        <f t="shared" si="87"/>
        <v>#DIV/0!</v>
      </c>
      <c r="HA58" s="63" t="e">
        <f t="shared" si="87"/>
        <v>#DIV/0!</v>
      </c>
      <c r="HB58" s="63" t="e">
        <f t="shared" si="87"/>
        <v>#DIV/0!</v>
      </c>
      <c r="HC58" s="63" t="e">
        <f t="shared" si="87"/>
        <v>#DIV/0!</v>
      </c>
      <c r="HD58" s="63" t="e">
        <f t="shared" si="87"/>
        <v>#DIV/0!</v>
      </c>
      <c r="HE58" s="63" t="e">
        <f t="shared" si="87"/>
        <v>#DIV/0!</v>
      </c>
      <c r="HF58" s="63" t="e">
        <f t="shared" si="87"/>
        <v>#DIV/0!</v>
      </c>
      <c r="HG58" s="63" t="e">
        <f t="shared" si="87"/>
        <v>#DIV/0!</v>
      </c>
      <c r="HH58" s="63" t="e">
        <f t="shared" si="87"/>
        <v>#DIV/0!</v>
      </c>
      <c r="HI58" s="63" t="e">
        <f t="shared" si="87"/>
        <v>#DIV/0!</v>
      </c>
      <c r="HJ58" s="63" t="e">
        <f t="shared" si="87"/>
        <v>#DIV/0!</v>
      </c>
      <c r="HK58" s="63" t="e">
        <f t="shared" si="87"/>
        <v>#DIV/0!</v>
      </c>
      <c r="HL58" s="63" t="e">
        <f t="shared" si="87"/>
        <v>#DIV/0!</v>
      </c>
      <c r="HM58" s="63">
        <f t="shared" si="87"/>
        <v>1.5815535588576253</v>
      </c>
      <c r="HN58" s="63" t="e">
        <f t="shared" si="87"/>
        <v>#DIV/0!</v>
      </c>
      <c r="HO58" s="63" t="e">
        <f t="shared" si="87"/>
        <v>#DIV/0!</v>
      </c>
      <c r="HP58" s="63" t="e">
        <f t="shared" si="87"/>
        <v>#DIV/0!</v>
      </c>
      <c r="HQ58" s="63" t="e">
        <f t="shared" si="87"/>
        <v>#DIV/0!</v>
      </c>
      <c r="HR58" s="63" t="e">
        <f t="shared" si="87"/>
        <v>#DIV/0!</v>
      </c>
      <c r="HS58" s="63" t="e">
        <f t="shared" si="87"/>
        <v>#DIV/0!</v>
      </c>
      <c r="HT58" s="63" t="e">
        <f t="shared" si="87"/>
        <v>#DIV/0!</v>
      </c>
      <c r="HU58" s="63" t="e">
        <f t="shared" si="87"/>
        <v>#DIV/0!</v>
      </c>
      <c r="HV58" s="63" t="e">
        <f t="shared" si="87"/>
        <v>#DIV/0!</v>
      </c>
      <c r="HW58" s="63" t="e">
        <f t="shared" si="87"/>
        <v>#DIV/0!</v>
      </c>
      <c r="HX58" s="63" t="e">
        <f t="shared" si="87"/>
        <v>#DIV/0!</v>
      </c>
      <c r="HY58" s="63" t="e">
        <f t="shared" si="87"/>
        <v>#DIV/0!</v>
      </c>
      <c r="HZ58" s="63" t="e">
        <f t="shared" si="87"/>
        <v>#DIV/0!</v>
      </c>
      <c r="IA58" s="63" t="e">
        <f t="shared" si="87"/>
        <v>#DIV/0!</v>
      </c>
      <c r="IB58" s="63" t="e">
        <f t="shared" si="87"/>
        <v>#DIV/0!</v>
      </c>
      <c r="IC58" s="63" t="e">
        <f t="shared" si="87"/>
        <v>#DIV/0!</v>
      </c>
      <c r="ID58" s="63" t="e">
        <f t="shared" si="87"/>
        <v>#DIV/0!</v>
      </c>
      <c r="IE58" s="63" t="e">
        <f t="shared" si="87"/>
        <v>#DIV/0!</v>
      </c>
      <c r="IF58" s="63" t="e">
        <f t="shared" si="87"/>
        <v>#DIV/0!</v>
      </c>
      <c r="IG58" s="63" t="e">
        <f t="shared" si="87"/>
        <v>#DIV/0!</v>
      </c>
      <c r="IH58" s="63" t="e">
        <f t="shared" si="87"/>
        <v>#DIV/0!</v>
      </c>
      <c r="II58" s="63" t="e">
        <f t="shared" si="87"/>
        <v>#DIV/0!</v>
      </c>
      <c r="IJ58" s="63" t="e">
        <f t="shared" si="87"/>
        <v>#DIV/0!</v>
      </c>
      <c r="IK58" s="63" t="e">
        <f t="shared" si="87"/>
        <v>#DIV/0!</v>
      </c>
      <c r="IL58" s="63" t="e">
        <f t="shared" si="87"/>
        <v>#DIV/0!</v>
      </c>
      <c r="IM58" s="63" t="e">
        <f t="shared" si="87"/>
        <v>#DIV/0!</v>
      </c>
      <c r="IN58" s="63" t="e">
        <f t="shared" si="87"/>
        <v>#DIV/0!</v>
      </c>
      <c r="IO58" s="63" t="e">
        <f t="shared" si="87"/>
        <v>#DIV/0!</v>
      </c>
      <c r="IP58" s="63" t="e">
        <f t="shared" si="87"/>
        <v>#DIV/0!</v>
      </c>
      <c r="IQ58" s="63" t="e">
        <f t="shared" si="87"/>
        <v>#DIV/0!</v>
      </c>
      <c r="IR58" s="63" t="e">
        <f t="shared" si="87"/>
        <v>#DIV/0!</v>
      </c>
      <c r="IS58" s="63">
        <f t="shared" si="87"/>
        <v>0.9416628669369369</v>
      </c>
      <c r="IT58" s="80"/>
      <c r="IU58" s="80"/>
      <c r="IV58" s="80"/>
      <c r="IW58" s="80"/>
      <c r="IX58" s="63"/>
    </row>
    <row r="59" spans="2:258">
      <c r="B59" s="78" t="s">
        <v>77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128">
        <v>0.20019133110303364</v>
      </c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8">
        <v>0.22462742383210318</v>
      </c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>
        <v>0.19274454246223038</v>
      </c>
      <c r="CR59" s="128"/>
      <c r="CS59" s="128"/>
      <c r="CT59" s="128"/>
      <c r="CU59" s="128"/>
      <c r="CV59" s="128"/>
      <c r="CW59" s="128"/>
      <c r="CX59" s="128"/>
      <c r="CY59" s="128"/>
      <c r="CZ59" s="128"/>
      <c r="DA59" s="128"/>
      <c r="DB59" s="128"/>
      <c r="DC59" s="128"/>
      <c r="DD59" s="128"/>
      <c r="DE59" s="128"/>
      <c r="DF59" s="128"/>
      <c r="DG59" s="128"/>
      <c r="DH59" s="128"/>
      <c r="DI59" s="128"/>
      <c r="DJ59" s="128"/>
      <c r="DK59" s="128"/>
      <c r="DL59" s="128"/>
      <c r="DM59" s="128"/>
      <c r="DN59" s="128"/>
      <c r="DO59" s="128"/>
      <c r="DP59" s="128"/>
      <c r="DQ59" s="128"/>
      <c r="DR59" s="128"/>
      <c r="DS59" s="128"/>
      <c r="DT59" s="128"/>
      <c r="DU59" s="128"/>
      <c r="DV59" s="128">
        <v>0.27270886119268556</v>
      </c>
      <c r="DW59" s="128"/>
      <c r="DX59" s="128"/>
      <c r="DY59" s="128"/>
      <c r="DZ59" s="128"/>
      <c r="EA59" s="128"/>
      <c r="EB59" s="128"/>
      <c r="EC59" s="128"/>
      <c r="ED59" s="128"/>
      <c r="EE59" s="128"/>
      <c r="EF59" s="128"/>
      <c r="EG59" s="128"/>
      <c r="EH59" s="128"/>
      <c r="EI59" s="128"/>
      <c r="EJ59" s="128"/>
      <c r="EK59" s="128"/>
      <c r="EL59" s="128"/>
      <c r="EM59" s="128"/>
      <c r="EN59" s="128"/>
      <c r="EO59" s="128"/>
      <c r="EP59" s="128"/>
      <c r="EQ59" s="128"/>
      <c r="ER59" s="128"/>
      <c r="ES59" s="128"/>
      <c r="ET59" s="128"/>
      <c r="EU59" s="128"/>
      <c r="EV59" s="128"/>
      <c r="EW59" s="128"/>
      <c r="EX59" s="128"/>
      <c r="EY59" s="128"/>
      <c r="EZ59" s="128"/>
      <c r="FA59" s="128"/>
      <c r="FB59" s="128">
        <v>0.21300252862859079</v>
      </c>
      <c r="FC59" s="128"/>
      <c r="FD59" s="128"/>
      <c r="FE59" s="128"/>
      <c r="FF59" s="128"/>
      <c r="FG59" s="128"/>
      <c r="FH59" s="128"/>
      <c r="FI59" s="128"/>
      <c r="FJ59" s="128"/>
      <c r="FK59" s="128"/>
      <c r="FL59" s="128"/>
      <c r="FM59" s="128"/>
      <c r="FN59" s="128"/>
      <c r="FO59" s="128"/>
      <c r="FP59" s="128"/>
      <c r="FQ59" s="128"/>
      <c r="FR59" s="128"/>
      <c r="FS59" s="128"/>
      <c r="FT59" s="128"/>
      <c r="FU59" s="128"/>
      <c r="FV59" s="128"/>
      <c r="FW59" s="128"/>
      <c r="FX59" s="128"/>
      <c r="FY59" s="128"/>
      <c r="FZ59" s="128"/>
      <c r="GA59" s="128"/>
      <c r="GB59" s="128"/>
      <c r="GC59" s="128"/>
      <c r="GD59" s="128"/>
      <c r="GE59" s="128"/>
      <c r="GF59" s="128"/>
      <c r="GG59" s="128">
        <v>0.2407975754127103</v>
      </c>
      <c r="GH59" s="128"/>
      <c r="GI59" s="128"/>
      <c r="GJ59" s="128"/>
      <c r="GK59" s="128"/>
      <c r="GL59" s="128"/>
      <c r="GM59" s="128"/>
      <c r="GN59" s="128"/>
      <c r="GO59" s="128"/>
      <c r="GP59" s="128"/>
      <c r="GQ59" s="128"/>
      <c r="GR59" s="128"/>
      <c r="GS59" s="128"/>
      <c r="GT59" s="128"/>
      <c r="GU59" s="128"/>
      <c r="GV59" s="128"/>
      <c r="GW59" s="128"/>
      <c r="GX59" s="128"/>
      <c r="GY59" s="128"/>
      <c r="GZ59" s="128"/>
      <c r="HA59" s="128"/>
      <c r="HB59" s="128"/>
      <c r="HC59" s="128"/>
      <c r="HD59" s="128"/>
      <c r="HE59" s="128"/>
      <c r="HF59" s="128"/>
      <c r="HG59" s="128"/>
      <c r="HH59" s="128"/>
      <c r="HI59" s="128"/>
      <c r="HJ59" s="128"/>
      <c r="HK59" s="128"/>
      <c r="HL59" s="128"/>
      <c r="HM59" s="127">
        <v>0.23782609686677575</v>
      </c>
      <c r="HN59" s="127"/>
      <c r="HO59" s="127"/>
      <c r="HP59" s="127"/>
      <c r="HQ59" s="127"/>
      <c r="HR59" s="127"/>
      <c r="HS59" s="127"/>
      <c r="HT59" s="127"/>
      <c r="HU59" s="127"/>
      <c r="HV59" s="127"/>
      <c r="HW59" s="127"/>
      <c r="HX59" s="127"/>
      <c r="HY59" s="127"/>
      <c r="HZ59" s="127"/>
      <c r="IA59" s="127"/>
      <c r="IB59" s="127"/>
      <c r="IC59" s="127"/>
      <c r="ID59" s="127"/>
      <c r="IE59" s="127"/>
      <c r="IF59" s="127"/>
      <c r="IG59" s="127"/>
      <c r="IH59" s="127"/>
      <c r="II59" s="127"/>
      <c r="IJ59" s="127"/>
      <c r="IK59" s="127"/>
      <c r="IL59" s="127"/>
      <c r="IM59" s="127"/>
      <c r="IN59" s="127"/>
      <c r="IO59" s="127"/>
      <c r="IP59" s="127"/>
      <c r="IQ59" s="127"/>
      <c r="IR59" s="127"/>
      <c r="IS59" s="127">
        <v>0.25278379399582901</v>
      </c>
      <c r="IT59" s="127">
        <v>0.17353036475489844</v>
      </c>
      <c r="IU59" s="127">
        <v>0.17834008141091331</v>
      </c>
      <c r="IV59" s="127">
        <v>0.16306083992517231</v>
      </c>
      <c r="IW59" s="127"/>
      <c r="IX59" s="128"/>
    </row>
    <row r="60" spans="2:258">
      <c r="IX60" s="50"/>
    </row>
    <row r="61" spans="2:258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62" t="s">
        <v>210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173.67400000000001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0</v>
      </c>
      <c r="BV61" s="62">
        <v>0</v>
      </c>
      <c r="BW61" s="62">
        <v>0</v>
      </c>
      <c r="BX61" s="62">
        <v>0</v>
      </c>
      <c r="BY61" s="62">
        <v>0</v>
      </c>
      <c r="BZ61" s="62">
        <v>0</v>
      </c>
      <c r="CA61" s="62">
        <v>0</v>
      </c>
      <c r="CB61" s="62">
        <v>0</v>
      </c>
      <c r="CC61" s="62">
        <v>0</v>
      </c>
      <c r="CD61" s="62">
        <v>0</v>
      </c>
      <c r="CE61" s="62">
        <v>0</v>
      </c>
      <c r="CF61" s="62">
        <v>0</v>
      </c>
      <c r="CG61" s="62">
        <v>0</v>
      </c>
      <c r="CH61" s="62">
        <v>0</v>
      </c>
      <c r="CI61" s="62">
        <v>0</v>
      </c>
      <c r="CJ61" s="62">
        <v>0</v>
      </c>
      <c r="CK61" s="62">
        <v>0</v>
      </c>
      <c r="CL61" s="62">
        <v>0</v>
      </c>
      <c r="CM61" s="62">
        <v>0</v>
      </c>
      <c r="CN61" s="62">
        <v>0</v>
      </c>
      <c r="CO61" s="62">
        <v>0</v>
      </c>
      <c r="CP61" s="62">
        <v>0</v>
      </c>
      <c r="CQ61" s="62">
        <v>239.85300000000001</v>
      </c>
      <c r="CR61" s="62">
        <v>0</v>
      </c>
      <c r="CS61" s="62">
        <v>0</v>
      </c>
      <c r="CT61" s="62">
        <v>0</v>
      </c>
      <c r="CU61" s="62">
        <v>0</v>
      </c>
      <c r="CV61" s="62">
        <v>0</v>
      </c>
      <c r="CW61" s="62">
        <v>0</v>
      </c>
      <c r="CX61" s="62">
        <v>0</v>
      </c>
      <c r="CY61" s="62">
        <v>0</v>
      </c>
      <c r="CZ61" s="62">
        <v>0</v>
      </c>
      <c r="DA61" s="62">
        <v>0</v>
      </c>
      <c r="DB61" s="62">
        <v>0</v>
      </c>
      <c r="DC61" s="62">
        <v>0</v>
      </c>
      <c r="DD61" s="62">
        <v>0</v>
      </c>
      <c r="DE61" s="62">
        <v>0</v>
      </c>
      <c r="DF61" s="62">
        <v>0</v>
      </c>
      <c r="DG61" s="62">
        <v>0</v>
      </c>
      <c r="DH61" s="62">
        <v>0</v>
      </c>
      <c r="DI61" s="62">
        <v>0</v>
      </c>
      <c r="DJ61" s="62">
        <v>0</v>
      </c>
      <c r="DK61" s="62">
        <v>0</v>
      </c>
      <c r="DL61" s="62">
        <v>0</v>
      </c>
      <c r="DM61" s="62">
        <v>0</v>
      </c>
      <c r="DN61" s="62">
        <v>0</v>
      </c>
      <c r="DO61" s="62">
        <v>0</v>
      </c>
      <c r="DP61" s="62">
        <v>0</v>
      </c>
      <c r="DQ61" s="62">
        <v>0</v>
      </c>
      <c r="DR61" s="62">
        <v>0</v>
      </c>
      <c r="DS61" s="62">
        <v>0</v>
      </c>
      <c r="DT61" s="62">
        <v>0</v>
      </c>
      <c r="DU61" s="62">
        <v>0</v>
      </c>
      <c r="DV61" s="137">
        <v>304.57600000000002</v>
      </c>
      <c r="DW61" s="138">
        <v>0</v>
      </c>
      <c r="DX61" s="138">
        <v>0</v>
      </c>
      <c r="DY61" s="138">
        <v>0</v>
      </c>
      <c r="DZ61" s="138">
        <v>0</v>
      </c>
      <c r="EA61" s="138">
        <v>0</v>
      </c>
      <c r="EB61" s="138">
        <v>0</v>
      </c>
      <c r="EC61" s="138">
        <v>0</v>
      </c>
      <c r="ED61" s="138">
        <v>0</v>
      </c>
      <c r="EE61" s="138">
        <v>0</v>
      </c>
      <c r="EF61" s="138">
        <v>0</v>
      </c>
      <c r="EG61" s="138">
        <v>0</v>
      </c>
      <c r="EH61" s="138">
        <v>0</v>
      </c>
      <c r="EI61" s="138">
        <v>0</v>
      </c>
      <c r="EJ61" s="138">
        <v>0</v>
      </c>
      <c r="EK61" s="138">
        <v>0</v>
      </c>
      <c r="EL61" s="138">
        <v>0</v>
      </c>
      <c r="EM61" s="138">
        <v>0</v>
      </c>
      <c r="EN61" s="138">
        <v>0</v>
      </c>
      <c r="EO61" s="138">
        <v>0</v>
      </c>
      <c r="EP61" s="138">
        <v>0</v>
      </c>
      <c r="EQ61" s="138">
        <v>0</v>
      </c>
      <c r="ER61" s="138">
        <v>0</v>
      </c>
      <c r="ES61" s="138">
        <v>0</v>
      </c>
      <c r="ET61" s="138">
        <v>0</v>
      </c>
      <c r="EU61" s="138">
        <v>0</v>
      </c>
      <c r="EV61" s="138">
        <v>0</v>
      </c>
      <c r="EW61" s="138">
        <v>0</v>
      </c>
      <c r="EX61" s="138">
        <v>0</v>
      </c>
      <c r="EY61" s="138">
        <v>0</v>
      </c>
      <c r="EZ61" s="138">
        <v>0</v>
      </c>
      <c r="FA61" s="138">
        <v>0</v>
      </c>
      <c r="FB61" s="137">
        <v>275.625</v>
      </c>
      <c r="FC61" s="62">
        <v>0</v>
      </c>
      <c r="FD61" s="62">
        <v>0</v>
      </c>
      <c r="FE61" s="62">
        <v>0</v>
      </c>
      <c r="FF61" s="62">
        <v>0</v>
      </c>
      <c r="FG61" s="62">
        <v>0</v>
      </c>
      <c r="FH61" s="62">
        <v>0</v>
      </c>
      <c r="FI61" s="62">
        <v>0</v>
      </c>
      <c r="FJ61" s="62">
        <v>0</v>
      </c>
      <c r="FK61" s="62">
        <v>0</v>
      </c>
      <c r="FL61" s="62">
        <v>0</v>
      </c>
      <c r="FM61" s="62">
        <v>0</v>
      </c>
      <c r="FN61" s="62">
        <v>0</v>
      </c>
      <c r="FO61" s="62">
        <v>0</v>
      </c>
      <c r="FP61" s="62">
        <v>0</v>
      </c>
      <c r="FQ61" s="62">
        <v>0</v>
      </c>
      <c r="FR61" s="62">
        <v>0</v>
      </c>
      <c r="FS61" s="62">
        <v>0</v>
      </c>
      <c r="FT61" s="62">
        <v>0</v>
      </c>
      <c r="FU61" s="62">
        <v>0</v>
      </c>
      <c r="FV61" s="62">
        <v>0</v>
      </c>
      <c r="FW61" s="62">
        <v>0</v>
      </c>
      <c r="FX61" s="62">
        <v>0</v>
      </c>
      <c r="FY61" s="62">
        <v>0</v>
      </c>
      <c r="FZ61" s="62">
        <v>0</v>
      </c>
      <c r="GA61" s="62">
        <v>0</v>
      </c>
      <c r="GB61" s="62">
        <v>0</v>
      </c>
      <c r="GC61" s="62">
        <v>0</v>
      </c>
      <c r="GD61" s="62">
        <v>0</v>
      </c>
      <c r="GE61" s="62">
        <v>0</v>
      </c>
      <c r="GF61" s="62">
        <v>0</v>
      </c>
      <c r="GG61" s="62">
        <v>170.35599999999999</v>
      </c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>
        <v>611.69600000000003</v>
      </c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>
        <v>281.71699999999998</v>
      </c>
      <c r="IT61" s="304">
        <v>359.24799999999999</v>
      </c>
      <c r="IU61" s="304">
        <v>510.12200000000001</v>
      </c>
      <c r="IV61" s="304">
        <v>369.46899999999999</v>
      </c>
      <c r="IW61" s="45"/>
      <c r="IX61" s="50">
        <f>SUM(AH61,BK61,CQ61,DV61,FB61,GG61,HM61,IS61)</f>
        <v>2057.4970000000003</v>
      </c>
    </row>
    <row r="62" spans="2:258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62">
        <v>378.02800000000002</v>
      </c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174.54400000000001</v>
      </c>
      <c r="BL62" s="62">
        <v>0</v>
      </c>
      <c r="BM62" s="62">
        <v>0</v>
      </c>
      <c r="BN62" s="62">
        <v>0</v>
      </c>
      <c r="BO62" s="62">
        <v>0</v>
      </c>
      <c r="BP62" s="62">
        <v>0</v>
      </c>
      <c r="BQ62" s="62">
        <v>0</v>
      </c>
      <c r="BR62" s="62">
        <v>0</v>
      </c>
      <c r="BS62" s="62">
        <v>0</v>
      </c>
      <c r="BT62" s="62">
        <v>0</v>
      </c>
      <c r="BU62" s="62">
        <v>0</v>
      </c>
      <c r="BV62" s="62">
        <v>0</v>
      </c>
      <c r="BW62" s="62">
        <v>0</v>
      </c>
      <c r="BX62" s="62">
        <v>0</v>
      </c>
      <c r="BY62" s="62">
        <v>0</v>
      </c>
      <c r="BZ62" s="62">
        <v>0</v>
      </c>
      <c r="CA62" s="62">
        <v>0</v>
      </c>
      <c r="CB62" s="62">
        <v>0</v>
      </c>
      <c r="CC62" s="62">
        <v>0</v>
      </c>
      <c r="CD62" s="62">
        <v>0</v>
      </c>
      <c r="CE62" s="62">
        <v>0</v>
      </c>
      <c r="CF62" s="62">
        <v>0</v>
      </c>
      <c r="CG62" s="62">
        <v>0</v>
      </c>
      <c r="CH62" s="62">
        <v>0</v>
      </c>
      <c r="CI62" s="62">
        <v>0</v>
      </c>
      <c r="CJ62" s="62">
        <v>0</v>
      </c>
      <c r="CK62" s="62">
        <v>0</v>
      </c>
      <c r="CL62" s="62">
        <v>0</v>
      </c>
      <c r="CM62" s="62">
        <v>0</v>
      </c>
      <c r="CN62" s="62">
        <v>0</v>
      </c>
      <c r="CO62" s="62">
        <v>0</v>
      </c>
      <c r="CP62" s="62">
        <v>0</v>
      </c>
      <c r="CQ62" s="62">
        <v>240.96899999999999</v>
      </c>
      <c r="CR62" s="62">
        <v>0</v>
      </c>
      <c r="CS62" s="62">
        <v>0</v>
      </c>
      <c r="CT62" s="62">
        <v>0</v>
      </c>
      <c r="CU62" s="62">
        <v>0</v>
      </c>
      <c r="CV62" s="62">
        <v>0</v>
      </c>
      <c r="CW62" s="62">
        <v>0</v>
      </c>
      <c r="CX62" s="62">
        <v>0</v>
      </c>
      <c r="CY62" s="62">
        <v>0</v>
      </c>
      <c r="CZ62" s="62">
        <v>0</v>
      </c>
      <c r="DA62" s="62">
        <v>0</v>
      </c>
      <c r="DB62" s="62">
        <v>0</v>
      </c>
      <c r="DC62" s="62">
        <v>0</v>
      </c>
      <c r="DD62" s="62">
        <v>0</v>
      </c>
      <c r="DE62" s="62">
        <v>0</v>
      </c>
      <c r="DF62" s="62">
        <v>0</v>
      </c>
      <c r="DG62" s="62">
        <v>0</v>
      </c>
      <c r="DH62" s="62">
        <v>0</v>
      </c>
      <c r="DI62" s="62">
        <v>0</v>
      </c>
      <c r="DJ62" s="62">
        <v>0</v>
      </c>
      <c r="DK62" s="62">
        <v>0</v>
      </c>
      <c r="DL62" s="62">
        <v>0</v>
      </c>
      <c r="DM62" s="62">
        <v>0</v>
      </c>
      <c r="DN62" s="62">
        <v>0</v>
      </c>
      <c r="DO62" s="62">
        <v>0</v>
      </c>
      <c r="DP62" s="62">
        <v>0</v>
      </c>
      <c r="DQ62" s="62">
        <v>0</v>
      </c>
      <c r="DR62" s="62">
        <v>0</v>
      </c>
      <c r="DS62" s="62">
        <v>0</v>
      </c>
      <c r="DT62" s="62">
        <v>0</v>
      </c>
      <c r="DU62" s="62">
        <v>0</v>
      </c>
      <c r="DV62" s="137">
        <v>305.82100000000003</v>
      </c>
      <c r="DW62" s="138">
        <v>0</v>
      </c>
      <c r="DX62" s="138">
        <v>0</v>
      </c>
      <c r="DY62" s="138">
        <v>0</v>
      </c>
      <c r="DZ62" s="138">
        <v>0</v>
      </c>
      <c r="EA62" s="138">
        <v>0</v>
      </c>
      <c r="EB62" s="138">
        <v>0</v>
      </c>
      <c r="EC62" s="138">
        <v>0</v>
      </c>
      <c r="ED62" s="138">
        <v>0</v>
      </c>
      <c r="EE62" s="138">
        <v>0</v>
      </c>
      <c r="EF62" s="138">
        <v>0</v>
      </c>
      <c r="EG62" s="138">
        <v>0</v>
      </c>
      <c r="EH62" s="138">
        <v>0</v>
      </c>
      <c r="EI62" s="138">
        <v>0</v>
      </c>
      <c r="EJ62" s="138">
        <v>0</v>
      </c>
      <c r="EK62" s="138">
        <v>0</v>
      </c>
      <c r="EL62" s="138">
        <v>0</v>
      </c>
      <c r="EM62" s="138">
        <v>0</v>
      </c>
      <c r="EN62" s="138">
        <v>0</v>
      </c>
      <c r="EO62" s="138">
        <v>0</v>
      </c>
      <c r="EP62" s="138">
        <v>0</v>
      </c>
      <c r="EQ62" s="138">
        <v>0</v>
      </c>
      <c r="ER62" s="138">
        <v>0</v>
      </c>
      <c r="ES62" s="138">
        <v>0</v>
      </c>
      <c r="ET62" s="138">
        <v>0</v>
      </c>
      <c r="EU62" s="138">
        <v>0</v>
      </c>
      <c r="EV62" s="138">
        <v>0</v>
      </c>
      <c r="EW62" s="138">
        <v>0</v>
      </c>
      <c r="EX62" s="138">
        <v>0</v>
      </c>
      <c r="EY62" s="138">
        <v>0</v>
      </c>
      <c r="EZ62" s="138">
        <v>0</v>
      </c>
      <c r="FA62" s="138">
        <v>0</v>
      </c>
      <c r="FB62" s="137">
        <v>276.26</v>
      </c>
      <c r="FC62" s="62">
        <v>0</v>
      </c>
      <c r="FD62" s="62">
        <v>0</v>
      </c>
      <c r="FE62" s="62">
        <v>0</v>
      </c>
      <c r="FF62" s="62">
        <v>0</v>
      </c>
      <c r="FG62" s="62">
        <v>0</v>
      </c>
      <c r="FH62" s="62">
        <v>0</v>
      </c>
      <c r="FI62" s="62">
        <v>0</v>
      </c>
      <c r="FJ62" s="62">
        <v>0</v>
      </c>
      <c r="FK62" s="62">
        <v>0</v>
      </c>
      <c r="FL62" s="62">
        <v>0</v>
      </c>
      <c r="FM62" s="62">
        <v>0</v>
      </c>
      <c r="FN62" s="62">
        <v>0</v>
      </c>
      <c r="FO62" s="62">
        <v>0</v>
      </c>
      <c r="FP62" s="62">
        <v>0</v>
      </c>
      <c r="FQ62" s="62">
        <v>0</v>
      </c>
      <c r="FR62" s="62">
        <v>0</v>
      </c>
      <c r="FS62" s="62">
        <v>0</v>
      </c>
      <c r="FT62" s="62">
        <v>0</v>
      </c>
      <c r="FU62" s="62">
        <v>0</v>
      </c>
      <c r="FV62" s="62">
        <v>0</v>
      </c>
      <c r="FW62" s="62">
        <v>0</v>
      </c>
      <c r="FX62" s="62">
        <v>0</v>
      </c>
      <c r="FY62" s="62">
        <v>0</v>
      </c>
      <c r="FZ62" s="62">
        <v>0</v>
      </c>
      <c r="GA62" s="62">
        <v>0</v>
      </c>
      <c r="GB62" s="62">
        <v>0</v>
      </c>
      <c r="GC62" s="62">
        <v>0</v>
      </c>
      <c r="GD62" s="62">
        <v>0</v>
      </c>
      <c r="GE62" s="62">
        <v>0</v>
      </c>
      <c r="GF62" s="62">
        <v>0</v>
      </c>
      <c r="GG62" s="62">
        <v>170.65799999999999</v>
      </c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>
        <v>617.15899999999999</v>
      </c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>
        <v>284.47800000000001</v>
      </c>
      <c r="IT62" s="304">
        <v>360.92399999999998</v>
      </c>
      <c r="IU62" s="304">
        <v>510.887</v>
      </c>
      <c r="IV62" s="304">
        <v>369.96699999999998</v>
      </c>
      <c r="IW62" s="45"/>
      <c r="IX62" s="50">
        <f>SUM(AH62,BK62,CQ62,DV62,FB62,GG62,HM62,IS62)</f>
        <v>2447.9169999999999</v>
      </c>
    </row>
    <row r="63" spans="2:258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62">
        <v>371.73099999999999</v>
      </c>
      <c r="AI63" s="62">
        <v>0</v>
      </c>
      <c r="AJ63" s="62">
        <v>0</v>
      </c>
      <c r="AK63" s="62">
        <v>0</v>
      </c>
      <c r="AL63" s="62">
        <v>0</v>
      </c>
      <c r="AM63" s="62">
        <v>0</v>
      </c>
      <c r="AN63" s="62">
        <v>0</v>
      </c>
      <c r="AO63" s="62">
        <v>0</v>
      </c>
      <c r="AP63" s="62">
        <v>0</v>
      </c>
      <c r="AQ63" s="62">
        <v>0</v>
      </c>
      <c r="AR63" s="62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173.66499999999999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0</v>
      </c>
      <c r="BV63" s="62">
        <v>0</v>
      </c>
      <c r="BW63" s="62">
        <v>0</v>
      </c>
      <c r="BX63" s="62">
        <v>0</v>
      </c>
      <c r="BY63" s="62">
        <v>0</v>
      </c>
      <c r="BZ63" s="62">
        <v>0</v>
      </c>
      <c r="CA63" s="62">
        <v>0</v>
      </c>
      <c r="CB63" s="62">
        <v>0</v>
      </c>
      <c r="CC63" s="62">
        <v>0</v>
      </c>
      <c r="CD63" s="62">
        <v>0</v>
      </c>
      <c r="CE63" s="62">
        <v>0</v>
      </c>
      <c r="CF63" s="62">
        <v>0</v>
      </c>
      <c r="CG63" s="62">
        <v>0</v>
      </c>
      <c r="CH63" s="62">
        <v>0</v>
      </c>
      <c r="CI63" s="62">
        <v>0</v>
      </c>
      <c r="CJ63" s="62">
        <v>0</v>
      </c>
      <c r="CK63" s="62">
        <v>0</v>
      </c>
      <c r="CL63" s="62">
        <v>0</v>
      </c>
      <c r="CM63" s="62">
        <v>0</v>
      </c>
      <c r="CN63" s="62">
        <v>0</v>
      </c>
      <c r="CO63" s="62">
        <v>0</v>
      </c>
      <c r="CP63" s="62">
        <v>0</v>
      </c>
      <c r="CQ63" s="62">
        <v>239.845</v>
      </c>
      <c r="CR63" s="62">
        <v>0</v>
      </c>
      <c r="CS63" s="62">
        <v>0</v>
      </c>
      <c r="CT63" s="62">
        <v>0</v>
      </c>
      <c r="CU63" s="62">
        <v>0</v>
      </c>
      <c r="CV63" s="62">
        <v>0</v>
      </c>
      <c r="CW63" s="62">
        <v>0</v>
      </c>
      <c r="CX63" s="62">
        <v>0</v>
      </c>
      <c r="CY63" s="62">
        <v>0</v>
      </c>
      <c r="CZ63" s="62">
        <v>0</v>
      </c>
      <c r="DA63" s="62">
        <v>0</v>
      </c>
      <c r="DB63" s="62">
        <v>0</v>
      </c>
      <c r="DC63" s="62">
        <v>0</v>
      </c>
      <c r="DD63" s="62">
        <v>0</v>
      </c>
      <c r="DE63" s="62">
        <v>0</v>
      </c>
      <c r="DF63" s="62">
        <v>0</v>
      </c>
      <c r="DG63" s="62">
        <v>0</v>
      </c>
      <c r="DH63" s="62">
        <v>0</v>
      </c>
      <c r="DI63" s="62">
        <v>0</v>
      </c>
      <c r="DJ63" s="62">
        <v>0</v>
      </c>
      <c r="DK63" s="62">
        <v>0</v>
      </c>
      <c r="DL63" s="62">
        <v>0</v>
      </c>
      <c r="DM63" s="62">
        <v>0</v>
      </c>
      <c r="DN63" s="62">
        <v>0</v>
      </c>
      <c r="DO63" s="62">
        <v>0</v>
      </c>
      <c r="DP63" s="62">
        <v>0</v>
      </c>
      <c r="DQ63" s="62">
        <v>0</v>
      </c>
      <c r="DR63" s="62">
        <v>0</v>
      </c>
      <c r="DS63" s="62">
        <v>0</v>
      </c>
      <c r="DT63" s="62">
        <v>0</v>
      </c>
      <c r="DU63" s="62">
        <v>0</v>
      </c>
      <c r="DV63" s="139">
        <v>304.07499999999999</v>
      </c>
      <c r="DW63" s="138">
        <v>0</v>
      </c>
      <c r="DX63" s="138">
        <v>0</v>
      </c>
      <c r="DY63" s="138">
        <v>0</v>
      </c>
      <c r="DZ63" s="138">
        <v>0</v>
      </c>
      <c r="EA63" s="138">
        <v>0</v>
      </c>
      <c r="EB63" s="138">
        <v>0</v>
      </c>
      <c r="EC63" s="138">
        <v>0</v>
      </c>
      <c r="ED63" s="138">
        <v>0</v>
      </c>
      <c r="EE63" s="138">
        <v>0</v>
      </c>
      <c r="EF63" s="138">
        <v>0</v>
      </c>
      <c r="EG63" s="138">
        <v>0</v>
      </c>
      <c r="EH63" s="138">
        <v>0</v>
      </c>
      <c r="EI63" s="138">
        <v>0</v>
      </c>
      <c r="EJ63" s="138">
        <v>0</v>
      </c>
      <c r="EK63" s="138">
        <v>0</v>
      </c>
      <c r="EL63" s="138">
        <v>0</v>
      </c>
      <c r="EM63" s="138">
        <v>0</v>
      </c>
      <c r="EN63" s="138">
        <v>0</v>
      </c>
      <c r="EO63" s="138">
        <v>0</v>
      </c>
      <c r="EP63" s="138">
        <v>0</v>
      </c>
      <c r="EQ63" s="138">
        <v>0</v>
      </c>
      <c r="ER63" s="138">
        <v>0</v>
      </c>
      <c r="ES63" s="138">
        <v>0</v>
      </c>
      <c r="ET63" s="138">
        <v>0</v>
      </c>
      <c r="EU63" s="138">
        <v>0</v>
      </c>
      <c r="EV63" s="138">
        <v>0</v>
      </c>
      <c r="EW63" s="138">
        <v>0</v>
      </c>
      <c r="EX63" s="138">
        <v>0</v>
      </c>
      <c r="EY63" s="138">
        <v>0</v>
      </c>
      <c r="EZ63" s="138">
        <v>0</v>
      </c>
      <c r="FA63" s="138">
        <v>0</v>
      </c>
      <c r="FB63" s="139">
        <v>269.166</v>
      </c>
      <c r="FC63" s="62">
        <v>0</v>
      </c>
      <c r="FD63" s="62">
        <v>0</v>
      </c>
      <c r="FE63" s="62">
        <v>0</v>
      </c>
      <c r="FF63" s="62">
        <v>0</v>
      </c>
      <c r="FG63" s="62">
        <v>0</v>
      </c>
      <c r="FH63" s="62">
        <v>0</v>
      </c>
      <c r="FI63" s="62">
        <v>0</v>
      </c>
      <c r="FJ63" s="62">
        <v>0</v>
      </c>
      <c r="FK63" s="62">
        <v>0</v>
      </c>
      <c r="FL63" s="62">
        <v>0</v>
      </c>
      <c r="FM63" s="62">
        <v>0</v>
      </c>
      <c r="FN63" s="62">
        <v>0</v>
      </c>
      <c r="FO63" s="62">
        <v>0</v>
      </c>
      <c r="FP63" s="62">
        <v>0</v>
      </c>
      <c r="FQ63" s="62">
        <v>0</v>
      </c>
      <c r="FR63" s="62">
        <v>0</v>
      </c>
      <c r="FS63" s="62">
        <v>0</v>
      </c>
      <c r="FT63" s="62">
        <v>0</v>
      </c>
      <c r="FU63" s="62">
        <v>0</v>
      </c>
      <c r="FV63" s="62">
        <v>0</v>
      </c>
      <c r="FW63" s="62">
        <v>0</v>
      </c>
      <c r="FX63" s="62">
        <v>0</v>
      </c>
      <c r="FY63" s="62">
        <v>0</v>
      </c>
      <c r="FZ63" s="62">
        <v>0</v>
      </c>
      <c r="GA63" s="62">
        <v>0</v>
      </c>
      <c r="GB63" s="62">
        <v>0</v>
      </c>
      <c r="GC63" s="62">
        <v>0</v>
      </c>
      <c r="GD63" s="62">
        <v>0</v>
      </c>
      <c r="GE63" s="62">
        <v>0</v>
      </c>
      <c r="GF63" s="62">
        <v>0</v>
      </c>
      <c r="GG63" s="62">
        <v>169.364</v>
      </c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>
        <v>617.04899999999998</v>
      </c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>
        <v>277.762</v>
      </c>
      <c r="IT63" s="304">
        <v>355.041</v>
      </c>
      <c r="IU63" s="304">
        <v>508.90499999999997</v>
      </c>
      <c r="IV63" s="304">
        <v>369.04700000000003</v>
      </c>
      <c r="IW63" s="45"/>
      <c r="IX63" s="50">
        <f>SUM(AH63,BK63,CQ63,DV63,FB63,GG63,HM63,IS63)</f>
        <v>2422.6570000000002</v>
      </c>
    </row>
    <row r="64" spans="2:258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293">
        <v>3065.0784437109041</v>
      </c>
      <c r="AI64" s="293">
        <v>0</v>
      </c>
      <c r="AJ64" s="293">
        <v>0</v>
      </c>
      <c r="AK64" s="293">
        <v>0</v>
      </c>
      <c r="AL64" s="293">
        <v>0</v>
      </c>
      <c r="AM64" s="293">
        <v>0</v>
      </c>
      <c r="AN64" s="293">
        <v>0</v>
      </c>
      <c r="AO64" s="293">
        <v>0</v>
      </c>
      <c r="AP64" s="293">
        <v>0</v>
      </c>
      <c r="AQ64" s="293">
        <v>0</v>
      </c>
      <c r="AR64" s="293">
        <v>0</v>
      </c>
      <c r="AS64" s="293">
        <v>0</v>
      </c>
      <c r="AT64" s="293">
        <v>0</v>
      </c>
      <c r="AU64" s="293">
        <v>0</v>
      </c>
      <c r="AV64" s="293">
        <v>0</v>
      </c>
      <c r="AW64" s="293">
        <v>0</v>
      </c>
      <c r="AX64" s="293">
        <v>0</v>
      </c>
      <c r="AY64" s="293">
        <v>0</v>
      </c>
      <c r="AZ64" s="293">
        <v>0</v>
      </c>
      <c r="BA64" s="293">
        <v>0</v>
      </c>
      <c r="BB64" s="293">
        <v>0</v>
      </c>
      <c r="BC64" s="293">
        <v>0</v>
      </c>
      <c r="BD64" s="293">
        <v>0</v>
      </c>
      <c r="BE64" s="293">
        <v>0</v>
      </c>
      <c r="BF64" s="293">
        <v>0</v>
      </c>
      <c r="BG64" s="293">
        <v>0</v>
      </c>
      <c r="BH64" s="293">
        <v>0</v>
      </c>
      <c r="BI64" s="293">
        <v>0</v>
      </c>
      <c r="BJ64" s="293">
        <v>0</v>
      </c>
      <c r="BK64" s="293">
        <v>1529.4857160064373</v>
      </c>
      <c r="BL64" s="293">
        <v>0</v>
      </c>
      <c r="BM64" s="293">
        <v>0</v>
      </c>
      <c r="BN64" s="293">
        <v>0</v>
      </c>
      <c r="BO64" s="293">
        <v>0</v>
      </c>
      <c r="BP64" s="293">
        <v>0</v>
      </c>
      <c r="BQ64" s="293">
        <v>0</v>
      </c>
      <c r="BR64" s="293">
        <v>0</v>
      </c>
      <c r="BS64" s="293">
        <v>0</v>
      </c>
      <c r="BT64" s="293">
        <v>0</v>
      </c>
      <c r="BU64" s="293">
        <v>0</v>
      </c>
      <c r="BV64" s="293">
        <v>0</v>
      </c>
      <c r="BW64" s="293">
        <v>0</v>
      </c>
      <c r="BX64" s="293">
        <v>0</v>
      </c>
      <c r="BY64" s="293">
        <v>0</v>
      </c>
      <c r="BZ64" s="293">
        <v>0</v>
      </c>
      <c r="CA64" s="293">
        <v>0</v>
      </c>
      <c r="CB64" s="293">
        <v>0</v>
      </c>
      <c r="CC64" s="293">
        <v>0</v>
      </c>
      <c r="CD64" s="293">
        <v>0</v>
      </c>
      <c r="CE64" s="293">
        <v>0</v>
      </c>
      <c r="CF64" s="293">
        <v>0</v>
      </c>
      <c r="CG64" s="293">
        <v>0</v>
      </c>
      <c r="CH64" s="293">
        <v>0</v>
      </c>
      <c r="CI64" s="293">
        <v>0</v>
      </c>
      <c r="CJ64" s="293">
        <v>0</v>
      </c>
      <c r="CK64" s="293">
        <v>0</v>
      </c>
      <c r="CL64" s="293">
        <v>0</v>
      </c>
      <c r="CM64" s="293">
        <v>0</v>
      </c>
      <c r="CN64" s="293">
        <v>0</v>
      </c>
      <c r="CO64" s="293">
        <v>0</v>
      </c>
      <c r="CP64" s="293">
        <v>0</v>
      </c>
      <c r="CQ64" s="293">
        <v>2240.8152051551647</v>
      </c>
      <c r="CR64" s="293">
        <v>0</v>
      </c>
      <c r="CS64" s="293">
        <v>0</v>
      </c>
      <c r="CT64" s="293">
        <v>0</v>
      </c>
      <c r="CU64" s="293">
        <v>0</v>
      </c>
      <c r="CV64" s="293">
        <v>0</v>
      </c>
      <c r="CW64" s="293">
        <v>0</v>
      </c>
      <c r="CX64" s="293">
        <v>0</v>
      </c>
      <c r="CY64" s="293">
        <v>0</v>
      </c>
      <c r="CZ64" s="293">
        <v>0</v>
      </c>
      <c r="DA64" s="293">
        <v>0</v>
      </c>
      <c r="DB64" s="293">
        <v>0</v>
      </c>
      <c r="DC64" s="293">
        <v>0</v>
      </c>
      <c r="DD64" s="293">
        <v>0</v>
      </c>
      <c r="DE64" s="293">
        <v>0</v>
      </c>
      <c r="DF64" s="293">
        <v>0</v>
      </c>
      <c r="DG64" s="293">
        <v>0</v>
      </c>
      <c r="DH64" s="293">
        <v>0</v>
      </c>
      <c r="DI64" s="293">
        <v>0</v>
      </c>
      <c r="DJ64" s="293">
        <v>0</v>
      </c>
      <c r="DK64" s="293">
        <v>0</v>
      </c>
      <c r="DL64" s="293">
        <v>0</v>
      </c>
      <c r="DM64" s="293">
        <v>0</v>
      </c>
      <c r="DN64" s="293">
        <v>0</v>
      </c>
      <c r="DO64" s="293">
        <v>0</v>
      </c>
      <c r="DP64" s="293">
        <v>0</v>
      </c>
      <c r="DQ64" s="293">
        <v>0</v>
      </c>
      <c r="DR64" s="293">
        <v>0</v>
      </c>
      <c r="DS64" s="293">
        <v>0</v>
      </c>
      <c r="DT64" s="293">
        <v>0</v>
      </c>
      <c r="DU64" s="293">
        <v>0</v>
      </c>
      <c r="DV64" s="293">
        <v>2993.158793953271</v>
      </c>
      <c r="DW64" s="293">
        <v>0</v>
      </c>
      <c r="DX64" s="293">
        <v>0</v>
      </c>
      <c r="DY64" s="293">
        <v>0</v>
      </c>
      <c r="DZ64" s="293">
        <v>0</v>
      </c>
      <c r="EA64" s="293">
        <v>0</v>
      </c>
      <c r="EB64" s="293">
        <v>0</v>
      </c>
      <c r="EC64" s="293">
        <v>0</v>
      </c>
      <c r="ED64" s="293">
        <v>0</v>
      </c>
      <c r="EE64" s="293">
        <v>0</v>
      </c>
      <c r="EF64" s="293">
        <v>0</v>
      </c>
      <c r="EG64" s="293">
        <v>0</v>
      </c>
      <c r="EH64" s="293">
        <v>0</v>
      </c>
      <c r="EI64" s="293">
        <v>0</v>
      </c>
      <c r="EJ64" s="293">
        <v>0</v>
      </c>
      <c r="EK64" s="293">
        <v>0</v>
      </c>
      <c r="EL64" s="293">
        <v>0</v>
      </c>
      <c r="EM64" s="293">
        <v>0</v>
      </c>
      <c r="EN64" s="293">
        <v>0</v>
      </c>
      <c r="EO64" s="293">
        <v>0</v>
      </c>
      <c r="EP64" s="293">
        <v>0</v>
      </c>
      <c r="EQ64" s="293">
        <v>0</v>
      </c>
      <c r="ER64" s="293">
        <v>0</v>
      </c>
      <c r="ES64" s="293">
        <v>0</v>
      </c>
      <c r="ET64" s="293">
        <v>0</v>
      </c>
      <c r="EU64" s="293">
        <v>0</v>
      </c>
      <c r="EV64" s="293">
        <v>0</v>
      </c>
      <c r="EW64" s="293">
        <v>0</v>
      </c>
      <c r="EX64" s="293">
        <v>0</v>
      </c>
      <c r="EY64" s="293">
        <v>0</v>
      </c>
      <c r="EZ64" s="293">
        <v>0</v>
      </c>
      <c r="FA64" s="293">
        <v>0</v>
      </c>
      <c r="FB64" s="293">
        <v>2497.4260158251514</v>
      </c>
      <c r="FC64" s="293">
        <v>0</v>
      </c>
      <c r="FD64" s="293">
        <v>0</v>
      </c>
      <c r="FE64" s="293">
        <v>0</v>
      </c>
      <c r="FF64" s="293">
        <v>0</v>
      </c>
      <c r="FG64" s="293">
        <v>0</v>
      </c>
      <c r="FH64" s="293">
        <v>0</v>
      </c>
      <c r="FI64" s="293">
        <v>0</v>
      </c>
      <c r="FJ64" s="293">
        <v>0</v>
      </c>
      <c r="FK64" s="293">
        <v>0</v>
      </c>
      <c r="FL64" s="293">
        <v>0</v>
      </c>
      <c r="FM64" s="293">
        <v>0</v>
      </c>
      <c r="FN64" s="293">
        <v>0</v>
      </c>
      <c r="FO64" s="293">
        <v>0</v>
      </c>
      <c r="FP64" s="293">
        <v>0</v>
      </c>
      <c r="FQ64" s="293">
        <v>0</v>
      </c>
      <c r="FR64" s="293">
        <v>0</v>
      </c>
      <c r="FS64" s="293">
        <v>0</v>
      </c>
      <c r="FT64" s="293">
        <v>0</v>
      </c>
      <c r="FU64" s="293">
        <v>0</v>
      </c>
      <c r="FV64" s="293">
        <v>0</v>
      </c>
      <c r="FW64" s="293">
        <v>0</v>
      </c>
      <c r="FX64" s="293">
        <v>0</v>
      </c>
      <c r="FY64" s="293">
        <v>0</v>
      </c>
      <c r="FZ64" s="293">
        <v>0</v>
      </c>
      <c r="GA64" s="293">
        <v>0</v>
      </c>
      <c r="GB64" s="293">
        <v>0</v>
      </c>
      <c r="GC64" s="293">
        <v>0</v>
      </c>
      <c r="GD64" s="293">
        <v>0</v>
      </c>
      <c r="GE64" s="293">
        <v>0</v>
      </c>
      <c r="GF64" s="293">
        <v>0</v>
      </c>
      <c r="GG64" s="293">
        <v>1584.9085603688245</v>
      </c>
      <c r="GH64" s="293"/>
      <c r="GI64" s="293"/>
      <c r="GJ64" s="293"/>
      <c r="GK64" s="293"/>
      <c r="GL64" s="293"/>
      <c r="GM64" s="293"/>
      <c r="GN64" s="293"/>
      <c r="GO64" s="293"/>
      <c r="GP64" s="293"/>
      <c r="GQ64" s="293"/>
      <c r="GR64" s="293"/>
      <c r="GS64" s="293"/>
      <c r="GT64" s="293"/>
      <c r="GU64" s="293"/>
      <c r="GV64" s="293"/>
      <c r="GW64" s="293"/>
      <c r="GX64" s="293"/>
      <c r="GY64" s="293"/>
      <c r="GZ64" s="293"/>
      <c r="HA64" s="293"/>
      <c r="HB64" s="293"/>
      <c r="HC64" s="293"/>
      <c r="HD64" s="293"/>
      <c r="HE64" s="293"/>
      <c r="HF64" s="293"/>
      <c r="HG64" s="293"/>
      <c r="HH64" s="293"/>
      <c r="HI64" s="293"/>
      <c r="HJ64" s="293"/>
      <c r="HK64" s="293"/>
      <c r="HL64" s="293"/>
      <c r="HM64" s="293">
        <v>6250.7063699999999</v>
      </c>
      <c r="HN64" s="293"/>
      <c r="HO64" s="293"/>
      <c r="HP64" s="293"/>
      <c r="HQ64" s="293"/>
      <c r="HR64" s="293"/>
      <c r="HS64" s="293"/>
      <c r="HT64" s="293"/>
      <c r="HU64" s="293"/>
      <c r="HV64" s="293"/>
      <c r="HW64" s="293"/>
      <c r="HX64" s="293"/>
      <c r="HY64" s="293"/>
      <c r="HZ64" s="293"/>
      <c r="IA64" s="293"/>
      <c r="IB64" s="293"/>
      <c r="IC64" s="293"/>
      <c r="ID64" s="293"/>
      <c r="IE64" s="293"/>
      <c r="IF64" s="293"/>
      <c r="IG64" s="293"/>
      <c r="IH64" s="293"/>
      <c r="II64" s="293"/>
      <c r="IJ64" s="293"/>
      <c r="IK64" s="293"/>
      <c r="IL64" s="293"/>
      <c r="IM64" s="293"/>
      <c r="IN64" s="293"/>
      <c r="IO64" s="293"/>
      <c r="IP64" s="293"/>
      <c r="IQ64" s="293"/>
      <c r="IR64" s="293"/>
      <c r="IS64" s="293">
        <v>2738.7333199999998</v>
      </c>
      <c r="IT64" s="293">
        <v>4459.3149599999997</v>
      </c>
      <c r="IU64" s="293">
        <v>6005.0789999999997</v>
      </c>
      <c r="IV64" s="293">
        <v>4339.9927200000002</v>
      </c>
      <c r="IW64" s="293"/>
      <c r="IX64" s="50">
        <f>SUM(AH64,BK64,CQ64,DV64,FB64,GG64,HM64,IS64)</f>
        <v>22900.312425019751</v>
      </c>
    </row>
    <row r="65" spans="2:258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 t="str">
        <f t="shared" ref="AH65:CS65" si="88">IFERROR(AH63/AH61,"-")</f>
        <v>-</v>
      </c>
      <c r="AI65" s="44" t="str">
        <f t="shared" si="88"/>
        <v>-</v>
      </c>
      <c r="AJ65" s="44" t="str">
        <f t="shared" si="88"/>
        <v>-</v>
      </c>
      <c r="AK65" s="44" t="str">
        <f t="shared" si="88"/>
        <v>-</v>
      </c>
      <c r="AL65" s="44" t="str">
        <f t="shared" si="88"/>
        <v>-</v>
      </c>
      <c r="AM65" s="44" t="str">
        <f t="shared" si="88"/>
        <v>-</v>
      </c>
      <c r="AN65" s="44" t="str">
        <f t="shared" si="88"/>
        <v>-</v>
      </c>
      <c r="AO65" s="44" t="str">
        <f t="shared" si="88"/>
        <v>-</v>
      </c>
      <c r="AP65" s="44" t="str">
        <f t="shared" si="88"/>
        <v>-</v>
      </c>
      <c r="AQ65" s="44" t="str">
        <f t="shared" si="88"/>
        <v>-</v>
      </c>
      <c r="AR65" s="44" t="str">
        <f t="shared" si="88"/>
        <v>-</v>
      </c>
      <c r="AS65" s="44" t="str">
        <f t="shared" si="88"/>
        <v>-</v>
      </c>
      <c r="AT65" s="44" t="str">
        <f t="shared" si="88"/>
        <v>-</v>
      </c>
      <c r="AU65" s="44" t="str">
        <f t="shared" si="88"/>
        <v>-</v>
      </c>
      <c r="AV65" s="44" t="str">
        <f t="shared" si="88"/>
        <v>-</v>
      </c>
      <c r="AW65" s="44" t="str">
        <f t="shared" si="88"/>
        <v>-</v>
      </c>
      <c r="AX65" s="44" t="str">
        <f t="shared" si="88"/>
        <v>-</v>
      </c>
      <c r="AY65" s="44" t="str">
        <f t="shared" si="88"/>
        <v>-</v>
      </c>
      <c r="AZ65" s="44" t="str">
        <f t="shared" si="88"/>
        <v>-</v>
      </c>
      <c r="BA65" s="44" t="str">
        <f t="shared" si="88"/>
        <v>-</v>
      </c>
      <c r="BB65" s="44" t="str">
        <f t="shared" si="88"/>
        <v>-</v>
      </c>
      <c r="BC65" s="44" t="str">
        <f t="shared" si="88"/>
        <v>-</v>
      </c>
      <c r="BD65" s="44" t="str">
        <f t="shared" si="88"/>
        <v>-</v>
      </c>
      <c r="BE65" s="44" t="str">
        <f t="shared" si="88"/>
        <v>-</v>
      </c>
      <c r="BF65" s="44" t="str">
        <f t="shared" si="88"/>
        <v>-</v>
      </c>
      <c r="BG65" s="44" t="str">
        <f t="shared" si="88"/>
        <v>-</v>
      </c>
      <c r="BH65" s="44" t="str">
        <f t="shared" si="88"/>
        <v>-</v>
      </c>
      <c r="BI65" s="44" t="str">
        <f t="shared" si="88"/>
        <v>-</v>
      </c>
      <c r="BJ65" s="44" t="str">
        <f t="shared" si="88"/>
        <v>-</v>
      </c>
      <c r="BK65" s="44">
        <f t="shared" si="88"/>
        <v>0.9999481787717216</v>
      </c>
      <c r="BL65" s="44" t="str">
        <f t="shared" si="88"/>
        <v>-</v>
      </c>
      <c r="BM65" s="44" t="str">
        <f t="shared" si="88"/>
        <v>-</v>
      </c>
      <c r="BN65" s="44" t="str">
        <f t="shared" si="88"/>
        <v>-</v>
      </c>
      <c r="BO65" s="44" t="str">
        <f t="shared" si="88"/>
        <v>-</v>
      </c>
      <c r="BP65" s="44" t="str">
        <f t="shared" si="88"/>
        <v>-</v>
      </c>
      <c r="BQ65" s="44" t="str">
        <f t="shared" si="88"/>
        <v>-</v>
      </c>
      <c r="BR65" s="44" t="str">
        <f t="shared" si="88"/>
        <v>-</v>
      </c>
      <c r="BS65" s="44" t="str">
        <f t="shared" si="88"/>
        <v>-</v>
      </c>
      <c r="BT65" s="44" t="str">
        <f t="shared" si="88"/>
        <v>-</v>
      </c>
      <c r="BU65" s="44" t="str">
        <f t="shared" si="88"/>
        <v>-</v>
      </c>
      <c r="BV65" s="44" t="str">
        <f t="shared" si="88"/>
        <v>-</v>
      </c>
      <c r="BW65" s="44" t="str">
        <f t="shared" si="88"/>
        <v>-</v>
      </c>
      <c r="BX65" s="44" t="str">
        <f t="shared" si="88"/>
        <v>-</v>
      </c>
      <c r="BY65" s="44" t="str">
        <f t="shared" si="88"/>
        <v>-</v>
      </c>
      <c r="BZ65" s="44" t="str">
        <f t="shared" si="88"/>
        <v>-</v>
      </c>
      <c r="CA65" s="44" t="str">
        <f t="shared" si="88"/>
        <v>-</v>
      </c>
      <c r="CB65" s="44" t="str">
        <f t="shared" si="88"/>
        <v>-</v>
      </c>
      <c r="CC65" s="44" t="str">
        <f t="shared" si="88"/>
        <v>-</v>
      </c>
      <c r="CD65" s="44" t="str">
        <f t="shared" si="88"/>
        <v>-</v>
      </c>
      <c r="CE65" s="44" t="str">
        <f t="shared" si="88"/>
        <v>-</v>
      </c>
      <c r="CF65" s="44" t="str">
        <f t="shared" si="88"/>
        <v>-</v>
      </c>
      <c r="CG65" s="44" t="str">
        <f t="shared" si="88"/>
        <v>-</v>
      </c>
      <c r="CH65" s="44" t="str">
        <f t="shared" si="88"/>
        <v>-</v>
      </c>
      <c r="CI65" s="44" t="str">
        <f t="shared" si="88"/>
        <v>-</v>
      </c>
      <c r="CJ65" s="44" t="str">
        <f t="shared" si="88"/>
        <v>-</v>
      </c>
      <c r="CK65" s="44" t="str">
        <f t="shared" si="88"/>
        <v>-</v>
      </c>
      <c r="CL65" s="44" t="str">
        <f t="shared" si="88"/>
        <v>-</v>
      </c>
      <c r="CM65" s="44" t="str">
        <f t="shared" si="88"/>
        <v>-</v>
      </c>
      <c r="CN65" s="44" t="str">
        <f t="shared" si="88"/>
        <v>-</v>
      </c>
      <c r="CO65" s="44" t="str">
        <f t="shared" si="88"/>
        <v>-</v>
      </c>
      <c r="CP65" s="44" t="str">
        <f t="shared" si="88"/>
        <v>-</v>
      </c>
      <c r="CQ65" s="44">
        <f t="shared" si="88"/>
        <v>0.9999666462374871</v>
      </c>
      <c r="CR65" s="44" t="str">
        <f t="shared" si="88"/>
        <v>-</v>
      </c>
      <c r="CS65" s="44" t="str">
        <f t="shared" si="88"/>
        <v>-</v>
      </c>
      <c r="CT65" s="44" t="str">
        <f t="shared" ref="CT65:FA65" si="89">IFERROR(CT63/CT61,"-")</f>
        <v>-</v>
      </c>
      <c r="CU65" s="44" t="str">
        <f t="shared" si="89"/>
        <v>-</v>
      </c>
      <c r="CV65" s="44" t="str">
        <f t="shared" si="89"/>
        <v>-</v>
      </c>
      <c r="CW65" s="44" t="str">
        <f t="shared" si="89"/>
        <v>-</v>
      </c>
      <c r="CX65" s="44" t="str">
        <f t="shared" si="89"/>
        <v>-</v>
      </c>
      <c r="CY65" s="44" t="str">
        <f t="shared" si="89"/>
        <v>-</v>
      </c>
      <c r="CZ65" s="44" t="str">
        <f t="shared" si="89"/>
        <v>-</v>
      </c>
      <c r="DA65" s="44" t="str">
        <f t="shared" si="89"/>
        <v>-</v>
      </c>
      <c r="DB65" s="44" t="str">
        <f t="shared" si="89"/>
        <v>-</v>
      </c>
      <c r="DC65" s="44" t="str">
        <f t="shared" si="89"/>
        <v>-</v>
      </c>
      <c r="DD65" s="44" t="str">
        <f t="shared" si="89"/>
        <v>-</v>
      </c>
      <c r="DE65" s="44" t="str">
        <f t="shared" si="89"/>
        <v>-</v>
      </c>
      <c r="DF65" s="44" t="str">
        <f t="shared" si="89"/>
        <v>-</v>
      </c>
      <c r="DG65" s="44" t="str">
        <f t="shared" si="89"/>
        <v>-</v>
      </c>
      <c r="DH65" s="44" t="str">
        <f t="shared" si="89"/>
        <v>-</v>
      </c>
      <c r="DI65" s="44" t="str">
        <f t="shared" si="89"/>
        <v>-</v>
      </c>
      <c r="DJ65" s="44" t="str">
        <f t="shared" si="89"/>
        <v>-</v>
      </c>
      <c r="DK65" s="44" t="str">
        <f t="shared" si="89"/>
        <v>-</v>
      </c>
      <c r="DL65" s="44" t="str">
        <f t="shared" si="89"/>
        <v>-</v>
      </c>
      <c r="DM65" s="44" t="str">
        <f t="shared" si="89"/>
        <v>-</v>
      </c>
      <c r="DN65" s="44" t="str">
        <f t="shared" si="89"/>
        <v>-</v>
      </c>
      <c r="DO65" s="44" t="str">
        <f t="shared" si="89"/>
        <v>-</v>
      </c>
      <c r="DP65" s="44" t="str">
        <f t="shared" si="89"/>
        <v>-</v>
      </c>
      <c r="DQ65" s="44" t="str">
        <f t="shared" si="89"/>
        <v>-</v>
      </c>
      <c r="DR65" s="44" t="str">
        <f t="shared" si="89"/>
        <v>-</v>
      </c>
      <c r="DS65" s="44" t="str">
        <f t="shared" si="89"/>
        <v>-</v>
      </c>
      <c r="DT65" s="44" t="str">
        <f t="shared" si="89"/>
        <v>-</v>
      </c>
      <c r="DU65" s="44" t="str">
        <f t="shared" si="89"/>
        <v>-</v>
      </c>
      <c r="DV65" s="44">
        <f t="shared" si="89"/>
        <v>0.99835509035511649</v>
      </c>
      <c r="DW65" s="44" t="str">
        <f t="shared" si="89"/>
        <v>-</v>
      </c>
      <c r="DX65" s="44" t="str">
        <f t="shared" si="89"/>
        <v>-</v>
      </c>
      <c r="DY65" s="44" t="str">
        <f t="shared" si="89"/>
        <v>-</v>
      </c>
      <c r="DZ65" s="44" t="str">
        <f t="shared" si="89"/>
        <v>-</v>
      </c>
      <c r="EA65" s="44" t="str">
        <f t="shared" si="89"/>
        <v>-</v>
      </c>
      <c r="EB65" s="44" t="str">
        <f t="shared" si="89"/>
        <v>-</v>
      </c>
      <c r="EC65" s="44" t="str">
        <f t="shared" si="89"/>
        <v>-</v>
      </c>
      <c r="ED65" s="44" t="str">
        <f t="shared" si="89"/>
        <v>-</v>
      </c>
      <c r="EE65" s="44" t="str">
        <f t="shared" si="89"/>
        <v>-</v>
      </c>
      <c r="EF65" s="44" t="str">
        <f t="shared" si="89"/>
        <v>-</v>
      </c>
      <c r="EG65" s="44" t="str">
        <f t="shared" si="89"/>
        <v>-</v>
      </c>
      <c r="EH65" s="44" t="str">
        <f t="shared" si="89"/>
        <v>-</v>
      </c>
      <c r="EI65" s="44" t="str">
        <f t="shared" si="89"/>
        <v>-</v>
      </c>
      <c r="EJ65" s="44" t="str">
        <f t="shared" si="89"/>
        <v>-</v>
      </c>
      <c r="EK65" s="44" t="str">
        <f t="shared" si="89"/>
        <v>-</v>
      </c>
      <c r="EL65" s="44" t="str">
        <f t="shared" si="89"/>
        <v>-</v>
      </c>
      <c r="EM65" s="44" t="str">
        <f t="shared" si="89"/>
        <v>-</v>
      </c>
      <c r="EN65" s="44" t="str">
        <f t="shared" si="89"/>
        <v>-</v>
      </c>
      <c r="EO65" s="44" t="str">
        <f t="shared" si="89"/>
        <v>-</v>
      </c>
      <c r="EP65" s="44" t="str">
        <f t="shared" si="89"/>
        <v>-</v>
      </c>
      <c r="EQ65" s="44" t="str">
        <f t="shared" si="89"/>
        <v>-</v>
      </c>
      <c r="ER65" s="44" t="str">
        <f t="shared" si="89"/>
        <v>-</v>
      </c>
      <c r="ES65" s="44" t="str">
        <f t="shared" si="89"/>
        <v>-</v>
      </c>
      <c r="ET65" s="44" t="str">
        <f t="shared" si="89"/>
        <v>-</v>
      </c>
      <c r="EU65" s="44" t="str">
        <f t="shared" si="89"/>
        <v>-</v>
      </c>
      <c r="EV65" s="44" t="str">
        <f t="shared" si="89"/>
        <v>-</v>
      </c>
      <c r="EW65" s="44" t="str">
        <f t="shared" si="89"/>
        <v>-</v>
      </c>
      <c r="EX65" s="44" t="str">
        <f t="shared" si="89"/>
        <v>-</v>
      </c>
      <c r="EY65" s="44" t="str">
        <f t="shared" si="89"/>
        <v>-</v>
      </c>
      <c r="EZ65" s="44" t="str">
        <f t="shared" si="89"/>
        <v>-</v>
      </c>
      <c r="FA65" s="44" t="str">
        <f t="shared" si="89"/>
        <v>-</v>
      </c>
      <c r="FB65" s="44">
        <f>IFERROR(FB63/FB61,"-")</f>
        <v>0.97656598639455783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4">
        <f>IFERROR(GG63/GG61,"-")</f>
        <v>0.99417690013853344</v>
      </c>
      <c r="GH65" s="44" t="str">
        <f t="shared" ref="GH65:HM65" si="90">IFERROR(GH63/GH61,"-")</f>
        <v>-</v>
      </c>
      <c r="GI65" s="44" t="str">
        <f t="shared" si="90"/>
        <v>-</v>
      </c>
      <c r="GJ65" s="44" t="str">
        <f t="shared" si="90"/>
        <v>-</v>
      </c>
      <c r="GK65" s="44" t="str">
        <f t="shared" si="90"/>
        <v>-</v>
      </c>
      <c r="GL65" s="44" t="str">
        <f t="shared" si="90"/>
        <v>-</v>
      </c>
      <c r="GM65" s="44" t="str">
        <f t="shared" si="90"/>
        <v>-</v>
      </c>
      <c r="GN65" s="44" t="str">
        <f t="shared" si="90"/>
        <v>-</v>
      </c>
      <c r="GO65" s="44" t="str">
        <f t="shared" si="90"/>
        <v>-</v>
      </c>
      <c r="GP65" s="44" t="str">
        <f t="shared" si="90"/>
        <v>-</v>
      </c>
      <c r="GQ65" s="44" t="str">
        <f t="shared" si="90"/>
        <v>-</v>
      </c>
      <c r="GR65" s="44" t="str">
        <f t="shared" si="90"/>
        <v>-</v>
      </c>
      <c r="GS65" s="44" t="str">
        <f t="shared" si="90"/>
        <v>-</v>
      </c>
      <c r="GT65" s="44" t="str">
        <f t="shared" si="90"/>
        <v>-</v>
      </c>
      <c r="GU65" s="44" t="str">
        <f t="shared" si="90"/>
        <v>-</v>
      </c>
      <c r="GV65" s="44" t="str">
        <f t="shared" si="90"/>
        <v>-</v>
      </c>
      <c r="GW65" s="44" t="str">
        <f t="shared" si="90"/>
        <v>-</v>
      </c>
      <c r="GX65" s="44" t="str">
        <f t="shared" si="90"/>
        <v>-</v>
      </c>
      <c r="GY65" s="44" t="str">
        <f t="shared" si="90"/>
        <v>-</v>
      </c>
      <c r="GZ65" s="44" t="str">
        <f t="shared" si="90"/>
        <v>-</v>
      </c>
      <c r="HA65" s="44" t="str">
        <f t="shared" si="90"/>
        <v>-</v>
      </c>
      <c r="HB65" s="44" t="str">
        <f t="shared" si="90"/>
        <v>-</v>
      </c>
      <c r="HC65" s="44" t="str">
        <f t="shared" si="90"/>
        <v>-</v>
      </c>
      <c r="HD65" s="44" t="str">
        <f t="shared" si="90"/>
        <v>-</v>
      </c>
      <c r="HE65" s="44" t="str">
        <f t="shared" si="90"/>
        <v>-</v>
      </c>
      <c r="HF65" s="44" t="str">
        <f t="shared" si="90"/>
        <v>-</v>
      </c>
      <c r="HG65" s="44" t="str">
        <f t="shared" si="90"/>
        <v>-</v>
      </c>
      <c r="HH65" s="44" t="str">
        <f t="shared" si="90"/>
        <v>-</v>
      </c>
      <c r="HI65" s="44" t="str">
        <f t="shared" si="90"/>
        <v>-</v>
      </c>
      <c r="HJ65" s="44" t="str">
        <f t="shared" si="90"/>
        <v>-</v>
      </c>
      <c r="HK65" s="44" t="str">
        <f t="shared" si="90"/>
        <v>-</v>
      </c>
      <c r="HL65" s="44" t="str">
        <f t="shared" si="90"/>
        <v>-</v>
      </c>
      <c r="HM65" s="44">
        <f t="shared" si="90"/>
        <v>1.0087510789673302</v>
      </c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>
        <f t="shared" ref="IS65:IT65" si="91">IFERROR(IS63/IS61,"-")</f>
        <v>0.98596108861020104</v>
      </c>
      <c r="IT65" s="287">
        <f t="shared" si="91"/>
        <v>0.98828942680265441</v>
      </c>
      <c r="IU65" s="287">
        <f t="shared" ref="IU65" si="92">IFERROR(IU63/IU61,"-")</f>
        <v>0.9976142961879706</v>
      </c>
      <c r="IV65" s="287">
        <f t="shared" ref="IV65" si="93">IFERROR(IV63/IV61,"-")</f>
        <v>0.99885782027720871</v>
      </c>
      <c r="IW65" s="45"/>
      <c r="IX65" s="44">
        <f>IFERROR(IX63/IX61,"-")</f>
        <v>1.1774777800405054</v>
      </c>
    </row>
    <row r="66" spans="2:258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 t="str">
        <f t="shared" ref="AH66:CS66" si="94">IFERROR(AH62/AH61,"-")</f>
        <v>-</v>
      </c>
      <c r="AI66" s="44" t="str">
        <f t="shared" si="94"/>
        <v>-</v>
      </c>
      <c r="AJ66" s="44" t="str">
        <f t="shared" si="94"/>
        <v>-</v>
      </c>
      <c r="AK66" s="44" t="str">
        <f t="shared" si="94"/>
        <v>-</v>
      </c>
      <c r="AL66" s="44" t="str">
        <f t="shared" si="94"/>
        <v>-</v>
      </c>
      <c r="AM66" s="44" t="str">
        <f t="shared" si="94"/>
        <v>-</v>
      </c>
      <c r="AN66" s="44" t="str">
        <f t="shared" si="94"/>
        <v>-</v>
      </c>
      <c r="AO66" s="44" t="str">
        <f t="shared" si="94"/>
        <v>-</v>
      </c>
      <c r="AP66" s="44" t="str">
        <f t="shared" si="94"/>
        <v>-</v>
      </c>
      <c r="AQ66" s="44" t="str">
        <f t="shared" si="94"/>
        <v>-</v>
      </c>
      <c r="AR66" s="44" t="str">
        <f t="shared" si="94"/>
        <v>-</v>
      </c>
      <c r="AS66" s="44" t="str">
        <f t="shared" si="94"/>
        <v>-</v>
      </c>
      <c r="AT66" s="44" t="str">
        <f t="shared" si="94"/>
        <v>-</v>
      </c>
      <c r="AU66" s="44" t="str">
        <f t="shared" si="94"/>
        <v>-</v>
      </c>
      <c r="AV66" s="44" t="str">
        <f t="shared" si="94"/>
        <v>-</v>
      </c>
      <c r="AW66" s="44" t="str">
        <f t="shared" si="94"/>
        <v>-</v>
      </c>
      <c r="AX66" s="44" t="str">
        <f t="shared" si="94"/>
        <v>-</v>
      </c>
      <c r="AY66" s="44" t="str">
        <f t="shared" si="94"/>
        <v>-</v>
      </c>
      <c r="AZ66" s="44" t="str">
        <f t="shared" si="94"/>
        <v>-</v>
      </c>
      <c r="BA66" s="44" t="str">
        <f t="shared" si="94"/>
        <v>-</v>
      </c>
      <c r="BB66" s="44" t="str">
        <f t="shared" si="94"/>
        <v>-</v>
      </c>
      <c r="BC66" s="44" t="str">
        <f t="shared" si="94"/>
        <v>-</v>
      </c>
      <c r="BD66" s="44" t="str">
        <f t="shared" si="94"/>
        <v>-</v>
      </c>
      <c r="BE66" s="44" t="str">
        <f t="shared" si="94"/>
        <v>-</v>
      </c>
      <c r="BF66" s="44" t="str">
        <f t="shared" si="94"/>
        <v>-</v>
      </c>
      <c r="BG66" s="44" t="str">
        <f t="shared" si="94"/>
        <v>-</v>
      </c>
      <c r="BH66" s="44" t="str">
        <f t="shared" si="94"/>
        <v>-</v>
      </c>
      <c r="BI66" s="44" t="str">
        <f t="shared" si="94"/>
        <v>-</v>
      </c>
      <c r="BJ66" s="44" t="str">
        <f t="shared" si="94"/>
        <v>-</v>
      </c>
      <c r="BK66" s="44">
        <f t="shared" si="94"/>
        <v>1.0050093854002327</v>
      </c>
      <c r="BL66" s="44" t="str">
        <f t="shared" si="94"/>
        <v>-</v>
      </c>
      <c r="BM66" s="44" t="str">
        <f t="shared" si="94"/>
        <v>-</v>
      </c>
      <c r="BN66" s="44" t="str">
        <f t="shared" si="94"/>
        <v>-</v>
      </c>
      <c r="BO66" s="44" t="str">
        <f t="shared" si="94"/>
        <v>-</v>
      </c>
      <c r="BP66" s="44" t="str">
        <f t="shared" si="94"/>
        <v>-</v>
      </c>
      <c r="BQ66" s="44" t="str">
        <f t="shared" si="94"/>
        <v>-</v>
      </c>
      <c r="BR66" s="44" t="str">
        <f t="shared" si="94"/>
        <v>-</v>
      </c>
      <c r="BS66" s="44" t="str">
        <f t="shared" si="94"/>
        <v>-</v>
      </c>
      <c r="BT66" s="44" t="str">
        <f t="shared" si="94"/>
        <v>-</v>
      </c>
      <c r="BU66" s="44" t="str">
        <f t="shared" si="94"/>
        <v>-</v>
      </c>
      <c r="BV66" s="44" t="str">
        <f t="shared" si="94"/>
        <v>-</v>
      </c>
      <c r="BW66" s="44" t="str">
        <f t="shared" si="94"/>
        <v>-</v>
      </c>
      <c r="BX66" s="44" t="str">
        <f t="shared" si="94"/>
        <v>-</v>
      </c>
      <c r="BY66" s="44" t="str">
        <f t="shared" si="94"/>
        <v>-</v>
      </c>
      <c r="BZ66" s="44" t="str">
        <f t="shared" si="94"/>
        <v>-</v>
      </c>
      <c r="CA66" s="44" t="str">
        <f t="shared" si="94"/>
        <v>-</v>
      </c>
      <c r="CB66" s="44" t="str">
        <f t="shared" si="94"/>
        <v>-</v>
      </c>
      <c r="CC66" s="44" t="str">
        <f t="shared" si="94"/>
        <v>-</v>
      </c>
      <c r="CD66" s="44" t="str">
        <f t="shared" si="94"/>
        <v>-</v>
      </c>
      <c r="CE66" s="44" t="str">
        <f t="shared" si="94"/>
        <v>-</v>
      </c>
      <c r="CF66" s="44" t="str">
        <f t="shared" si="94"/>
        <v>-</v>
      </c>
      <c r="CG66" s="44" t="str">
        <f t="shared" si="94"/>
        <v>-</v>
      </c>
      <c r="CH66" s="44" t="str">
        <f t="shared" si="94"/>
        <v>-</v>
      </c>
      <c r="CI66" s="44" t="str">
        <f t="shared" si="94"/>
        <v>-</v>
      </c>
      <c r="CJ66" s="44" t="str">
        <f t="shared" si="94"/>
        <v>-</v>
      </c>
      <c r="CK66" s="44" t="str">
        <f t="shared" si="94"/>
        <v>-</v>
      </c>
      <c r="CL66" s="44" t="str">
        <f t="shared" si="94"/>
        <v>-</v>
      </c>
      <c r="CM66" s="44" t="str">
        <f t="shared" si="94"/>
        <v>-</v>
      </c>
      <c r="CN66" s="44" t="str">
        <f t="shared" si="94"/>
        <v>-</v>
      </c>
      <c r="CO66" s="44" t="str">
        <f t="shared" si="94"/>
        <v>-</v>
      </c>
      <c r="CP66" s="44" t="str">
        <f t="shared" si="94"/>
        <v>-</v>
      </c>
      <c r="CQ66" s="44">
        <f t="shared" si="94"/>
        <v>1.0046528498705456</v>
      </c>
      <c r="CR66" s="44" t="str">
        <f t="shared" si="94"/>
        <v>-</v>
      </c>
      <c r="CS66" s="44" t="str">
        <f t="shared" si="94"/>
        <v>-</v>
      </c>
      <c r="CT66" s="44" t="str">
        <f t="shared" ref="CT66:FA66" si="95">IFERROR(CT62/CT61,"-")</f>
        <v>-</v>
      </c>
      <c r="CU66" s="44" t="str">
        <f t="shared" si="95"/>
        <v>-</v>
      </c>
      <c r="CV66" s="44" t="str">
        <f t="shared" si="95"/>
        <v>-</v>
      </c>
      <c r="CW66" s="44" t="str">
        <f t="shared" si="95"/>
        <v>-</v>
      </c>
      <c r="CX66" s="44" t="str">
        <f t="shared" si="95"/>
        <v>-</v>
      </c>
      <c r="CY66" s="44" t="str">
        <f t="shared" si="95"/>
        <v>-</v>
      </c>
      <c r="CZ66" s="44" t="str">
        <f t="shared" si="95"/>
        <v>-</v>
      </c>
      <c r="DA66" s="44" t="str">
        <f t="shared" si="95"/>
        <v>-</v>
      </c>
      <c r="DB66" s="44" t="str">
        <f t="shared" si="95"/>
        <v>-</v>
      </c>
      <c r="DC66" s="44" t="str">
        <f t="shared" si="95"/>
        <v>-</v>
      </c>
      <c r="DD66" s="44" t="str">
        <f t="shared" si="95"/>
        <v>-</v>
      </c>
      <c r="DE66" s="44" t="str">
        <f t="shared" si="95"/>
        <v>-</v>
      </c>
      <c r="DF66" s="44" t="str">
        <f t="shared" si="95"/>
        <v>-</v>
      </c>
      <c r="DG66" s="44" t="str">
        <f t="shared" si="95"/>
        <v>-</v>
      </c>
      <c r="DH66" s="44" t="str">
        <f t="shared" si="95"/>
        <v>-</v>
      </c>
      <c r="DI66" s="44" t="str">
        <f t="shared" si="95"/>
        <v>-</v>
      </c>
      <c r="DJ66" s="44" t="str">
        <f t="shared" si="95"/>
        <v>-</v>
      </c>
      <c r="DK66" s="44" t="str">
        <f t="shared" si="95"/>
        <v>-</v>
      </c>
      <c r="DL66" s="44" t="str">
        <f t="shared" si="95"/>
        <v>-</v>
      </c>
      <c r="DM66" s="44" t="str">
        <f t="shared" si="95"/>
        <v>-</v>
      </c>
      <c r="DN66" s="44" t="str">
        <f t="shared" si="95"/>
        <v>-</v>
      </c>
      <c r="DO66" s="44" t="str">
        <f t="shared" si="95"/>
        <v>-</v>
      </c>
      <c r="DP66" s="44" t="str">
        <f t="shared" si="95"/>
        <v>-</v>
      </c>
      <c r="DQ66" s="44" t="str">
        <f t="shared" si="95"/>
        <v>-</v>
      </c>
      <c r="DR66" s="44" t="str">
        <f t="shared" si="95"/>
        <v>-</v>
      </c>
      <c r="DS66" s="44" t="str">
        <f t="shared" si="95"/>
        <v>-</v>
      </c>
      <c r="DT66" s="44" t="str">
        <f t="shared" si="95"/>
        <v>-</v>
      </c>
      <c r="DU66" s="44" t="str">
        <f t="shared" si="95"/>
        <v>-</v>
      </c>
      <c r="DV66" s="44">
        <f t="shared" si="95"/>
        <v>1.0040876497163269</v>
      </c>
      <c r="DW66" s="44" t="str">
        <f t="shared" si="95"/>
        <v>-</v>
      </c>
      <c r="DX66" s="44" t="str">
        <f t="shared" si="95"/>
        <v>-</v>
      </c>
      <c r="DY66" s="44" t="str">
        <f t="shared" si="95"/>
        <v>-</v>
      </c>
      <c r="DZ66" s="44" t="str">
        <f t="shared" si="95"/>
        <v>-</v>
      </c>
      <c r="EA66" s="44" t="str">
        <f t="shared" si="95"/>
        <v>-</v>
      </c>
      <c r="EB66" s="44" t="str">
        <f t="shared" si="95"/>
        <v>-</v>
      </c>
      <c r="EC66" s="44" t="str">
        <f t="shared" si="95"/>
        <v>-</v>
      </c>
      <c r="ED66" s="44" t="str">
        <f t="shared" si="95"/>
        <v>-</v>
      </c>
      <c r="EE66" s="44" t="str">
        <f t="shared" si="95"/>
        <v>-</v>
      </c>
      <c r="EF66" s="44" t="str">
        <f t="shared" si="95"/>
        <v>-</v>
      </c>
      <c r="EG66" s="44" t="str">
        <f t="shared" si="95"/>
        <v>-</v>
      </c>
      <c r="EH66" s="44" t="str">
        <f t="shared" si="95"/>
        <v>-</v>
      </c>
      <c r="EI66" s="44" t="str">
        <f t="shared" si="95"/>
        <v>-</v>
      </c>
      <c r="EJ66" s="44" t="str">
        <f t="shared" si="95"/>
        <v>-</v>
      </c>
      <c r="EK66" s="44" t="str">
        <f t="shared" si="95"/>
        <v>-</v>
      </c>
      <c r="EL66" s="44" t="str">
        <f t="shared" si="95"/>
        <v>-</v>
      </c>
      <c r="EM66" s="44" t="str">
        <f t="shared" si="95"/>
        <v>-</v>
      </c>
      <c r="EN66" s="44" t="str">
        <f t="shared" si="95"/>
        <v>-</v>
      </c>
      <c r="EO66" s="44" t="str">
        <f t="shared" si="95"/>
        <v>-</v>
      </c>
      <c r="EP66" s="44" t="str">
        <f t="shared" si="95"/>
        <v>-</v>
      </c>
      <c r="EQ66" s="44" t="str">
        <f t="shared" si="95"/>
        <v>-</v>
      </c>
      <c r="ER66" s="44" t="str">
        <f t="shared" si="95"/>
        <v>-</v>
      </c>
      <c r="ES66" s="44" t="str">
        <f t="shared" si="95"/>
        <v>-</v>
      </c>
      <c r="ET66" s="44" t="str">
        <f t="shared" si="95"/>
        <v>-</v>
      </c>
      <c r="EU66" s="44" t="str">
        <f t="shared" si="95"/>
        <v>-</v>
      </c>
      <c r="EV66" s="44" t="str">
        <f t="shared" si="95"/>
        <v>-</v>
      </c>
      <c r="EW66" s="44" t="str">
        <f t="shared" si="95"/>
        <v>-</v>
      </c>
      <c r="EX66" s="44" t="str">
        <f t="shared" si="95"/>
        <v>-</v>
      </c>
      <c r="EY66" s="44" t="str">
        <f t="shared" si="95"/>
        <v>-</v>
      </c>
      <c r="EZ66" s="44" t="str">
        <f t="shared" si="95"/>
        <v>-</v>
      </c>
      <c r="FA66" s="44" t="str">
        <f t="shared" si="95"/>
        <v>-</v>
      </c>
      <c r="FB66" s="44">
        <f>IFERROR(FB62/FB61,"-")</f>
        <v>1.0023038548752834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4">
        <f>IFERROR(GG62/GG61,"-")</f>
        <v>1.0017727582239544</v>
      </c>
      <c r="GH66" s="44" t="str">
        <f t="shared" ref="GH66:HM66" si="96">IFERROR(GH62/GH61,"-")</f>
        <v>-</v>
      </c>
      <c r="GI66" s="44" t="str">
        <f t="shared" si="96"/>
        <v>-</v>
      </c>
      <c r="GJ66" s="44" t="str">
        <f t="shared" si="96"/>
        <v>-</v>
      </c>
      <c r="GK66" s="44" t="str">
        <f t="shared" si="96"/>
        <v>-</v>
      </c>
      <c r="GL66" s="44" t="str">
        <f t="shared" si="96"/>
        <v>-</v>
      </c>
      <c r="GM66" s="44" t="str">
        <f t="shared" si="96"/>
        <v>-</v>
      </c>
      <c r="GN66" s="44" t="str">
        <f t="shared" si="96"/>
        <v>-</v>
      </c>
      <c r="GO66" s="44" t="str">
        <f t="shared" si="96"/>
        <v>-</v>
      </c>
      <c r="GP66" s="44" t="str">
        <f t="shared" si="96"/>
        <v>-</v>
      </c>
      <c r="GQ66" s="44" t="str">
        <f t="shared" si="96"/>
        <v>-</v>
      </c>
      <c r="GR66" s="44" t="str">
        <f t="shared" si="96"/>
        <v>-</v>
      </c>
      <c r="GS66" s="44" t="str">
        <f t="shared" si="96"/>
        <v>-</v>
      </c>
      <c r="GT66" s="44" t="str">
        <f t="shared" si="96"/>
        <v>-</v>
      </c>
      <c r="GU66" s="44" t="str">
        <f t="shared" si="96"/>
        <v>-</v>
      </c>
      <c r="GV66" s="44" t="str">
        <f t="shared" si="96"/>
        <v>-</v>
      </c>
      <c r="GW66" s="44" t="str">
        <f t="shared" si="96"/>
        <v>-</v>
      </c>
      <c r="GX66" s="44" t="str">
        <f t="shared" si="96"/>
        <v>-</v>
      </c>
      <c r="GY66" s="44" t="str">
        <f t="shared" si="96"/>
        <v>-</v>
      </c>
      <c r="GZ66" s="44" t="str">
        <f t="shared" si="96"/>
        <v>-</v>
      </c>
      <c r="HA66" s="44" t="str">
        <f t="shared" si="96"/>
        <v>-</v>
      </c>
      <c r="HB66" s="44" t="str">
        <f t="shared" si="96"/>
        <v>-</v>
      </c>
      <c r="HC66" s="44" t="str">
        <f t="shared" si="96"/>
        <v>-</v>
      </c>
      <c r="HD66" s="44" t="str">
        <f t="shared" si="96"/>
        <v>-</v>
      </c>
      <c r="HE66" s="44" t="str">
        <f t="shared" si="96"/>
        <v>-</v>
      </c>
      <c r="HF66" s="44" t="str">
        <f t="shared" si="96"/>
        <v>-</v>
      </c>
      <c r="HG66" s="44" t="str">
        <f t="shared" si="96"/>
        <v>-</v>
      </c>
      <c r="HH66" s="44" t="str">
        <f t="shared" si="96"/>
        <v>-</v>
      </c>
      <c r="HI66" s="44" t="str">
        <f t="shared" si="96"/>
        <v>-</v>
      </c>
      <c r="HJ66" s="44" t="str">
        <f t="shared" si="96"/>
        <v>-</v>
      </c>
      <c r="HK66" s="44" t="str">
        <f t="shared" si="96"/>
        <v>-</v>
      </c>
      <c r="HL66" s="44" t="str">
        <f t="shared" si="96"/>
        <v>-</v>
      </c>
      <c r="HM66" s="44">
        <f t="shared" si="96"/>
        <v>1.0089309068556929</v>
      </c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>
        <f t="shared" ref="IS66:IT66" si="97">IFERROR(IS62/IS61,"-")</f>
        <v>1.0098006155113111</v>
      </c>
      <c r="IT66" s="287">
        <f t="shared" si="97"/>
        <v>1.0046653008506659</v>
      </c>
      <c r="IU66" s="287">
        <f t="shared" ref="IU66" si="98">IFERROR(IU62/IU61,"-")</f>
        <v>1.0014996412622863</v>
      </c>
      <c r="IV66" s="287">
        <f t="shared" ref="IV66" si="99">IFERROR(IV62/IV61,"-")</f>
        <v>1.0013478803363747</v>
      </c>
      <c r="IW66" s="45"/>
      <c r="IX66" s="44">
        <f>IFERROR(IX62/IX61,"-")</f>
        <v>1.1897548331783714</v>
      </c>
    </row>
    <row r="67" spans="2:258">
      <c r="B67" s="88" t="s">
        <v>85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0">
        <f t="shared" ref="AH67:CS67" si="100">IFERROR(AH63/AH62,"-")</f>
        <v>0.98334250372988241</v>
      </c>
      <c r="AI67" s="90" t="str">
        <f t="shared" si="100"/>
        <v>-</v>
      </c>
      <c r="AJ67" s="90" t="str">
        <f t="shared" si="100"/>
        <v>-</v>
      </c>
      <c r="AK67" s="90" t="str">
        <f t="shared" si="100"/>
        <v>-</v>
      </c>
      <c r="AL67" s="90" t="str">
        <f t="shared" si="100"/>
        <v>-</v>
      </c>
      <c r="AM67" s="90" t="str">
        <f t="shared" si="100"/>
        <v>-</v>
      </c>
      <c r="AN67" s="90" t="str">
        <f t="shared" si="100"/>
        <v>-</v>
      </c>
      <c r="AO67" s="90" t="str">
        <f t="shared" si="100"/>
        <v>-</v>
      </c>
      <c r="AP67" s="90" t="str">
        <f t="shared" si="100"/>
        <v>-</v>
      </c>
      <c r="AQ67" s="90" t="str">
        <f t="shared" si="100"/>
        <v>-</v>
      </c>
      <c r="AR67" s="90" t="str">
        <f t="shared" si="100"/>
        <v>-</v>
      </c>
      <c r="AS67" s="90" t="str">
        <f t="shared" si="100"/>
        <v>-</v>
      </c>
      <c r="AT67" s="90" t="str">
        <f t="shared" si="100"/>
        <v>-</v>
      </c>
      <c r="AU67" s="90" t="str">
        <f t="shared" si="100"/>
        <v>-</v>
      </c>
      <c r="AV67" s="90" t="str">
        <f t="shared" si="100"/>
        <v>-</v>
      </c>
      <c r="AW67" s="90" t="str">
        <f t="shared" si="100"/>
        <v>-</v>
      </c>
      <c r="AX67" s="90" t="str">
        <f t="shared" si="100"/>
        <v>-</v>
      </c>
      <c r="AY67" s="90" t="str">
        <f t="shared" si="100"/>
        <v>-</v>
      </c>
      <c r="AZ67" s="90" t="str">
        <f t="shared" si="100"/>
        <v>-</v>
      </c>
      <c r="BA67" s="90" t="str">
        <f t="shared" si="100"/>
        <v>-</v>
      </c>
      <c r="BB67" s="90" t="str">
        <f t="shared" si="100"/>
        <v>-</v>
      </c>
      <c r="BC67" s="90" t="str">
        <f t="shared" si="100"/>
        <v>-</v>
      </c>
      <c r="BD67" s="90" t="str">
        <f t="shared" si="100"/>
        <v>-</v>
      </c>
      <c r="BE67" s="90" t="str">
        <f t="shared" si="100"/>
        <v>-</v>
      </c>
      <c r="BF67" s="90" t="str">
        <f t="shared" si="100"/>
        <v>-</v>
      </c>
      <c r="BG67" s="90" t="str">
        <f t="shared" si="100"/>
        <v>-</v>
      </c>
      <c r="BH67" s="90" t="str">
        <f t="shared" si="100"/>
        <v>-</v>
      </c>
      <c r="BI67" s="90" t="str">
        <f t="shared" si="100"/>
        <v>-</v>
      </c>
      <c r="BJ67" s="90" t="str">
        <f t="shared" si="100"/>
        <v>-</v>
      </c>
      <c r="BK67" s="90">
        <f t="shared" si="100"/>
        <v>0.9949640205335043</v>
      </c>
      <c r="BL67" s="90" t="str">
        <f t="shared" si="100"/>
        <v>-</v>
      </c>
      <c r="BM67" s="90" t="str">
        <f t="shared" si="100"/>
        <v>-</v>
      </c>
      <c r="BN67" s="90" t="str">
        <f t="shared" si="100"/>
        <v>-</v>
      </c>
      <c r="BO67" s="90" t="str">
        <f t="shared" si="100"/>
        <v>-</v>
      </c>
      <c r="BP67" s="90" t="str">
        <f t="shared" si="100"/>
        <v>-</v>
      </c>
      <c r="BQ67" s="90" t="str">
        <f t="shared" si="100"/>
        <v>-</v>
      </c>
      <c r="BR67" s="90" t="str">
        <f t="shared" si="100"/>
        <v>-</v>
      </c>
      <c r="BS67" s="90" t="str">
        <f t="shared" si="100"/>
        <v>-</v>
      </c>
      <c r="BT67" s="90" t="str">
        <f t="shared" si="100"/>
        <v>-</v>
      </c>
      <c r="BU67" s="90" t="str">
        <f t="shared" si="100"/>
        <v>-</v>
      </c>
      <c r="BV67" s="90" t="str">
        <f t="shared" si="100"/>
        <v>-</v>
      </c>
      <c r="BW67" s="90" t="str">
        <f t="shared" si="100"/>
        <v>-</v>
      </c>
      <c r="BX67" s="90" t="str">
        <f t="shared" si="100"/>
        <v>-</v>
      </c>
      <c r="BY67" s="90" t="str">
        <f t="shared" si="100"/>
        <v>-</v>
      </c>
      <c r="BZ67" s="90" t="str">
        <f t="shared" si="100"/>
        <v>-</v>
      </c>
      <c r="CA67" s="90" t="str">
        <f t="shared" si="100"/>
        <v>-</v>
      </c>
      <c r="CB67" s="90" t="str">
        <f t="shared" si="100"/>
        <v>-</v>
      </c>
      <c r="CC67" s="90" t="str">
        <f t="shared" si="100"/>
        <v>-</v>
      </c>
      <c r="CD67" s="90" t="str">
        <f t="shared" si="100"/>
        <v>-</v>
      </c>
      <c r="CE67" s="90" t="str">
        <f t="shared" si="100"/>
        <v>-</v>
      </c>
      <c r="CF67" s="90" t="str">
        <f t="shared" si="100"/>
        <v>-</v>
      </c>
      <c r="CG67" s="90" t="str">
        <f t="shared" si="100"/>
        <v>-</v>
      </c>
      <c r="CH67" s="90" t="str">
        <f t="shared" si="100"/>
        <v>-</v>
      </c>
      <c r="CI67" s="90" t="str">
        <f t="shared" si="100"/>
        <v>-</v>
      </c>
      <c r="CJ67" s="90" t="str">
        <f t="shared" si="100"/>
        <v>-</v>
      </c>
      <c r="CK67" s="90" t="str">
        <f t="shared" si="100"/>
        <v>-</v>
      </c>
      <c r="CL67" s="90" t="str">
        <f t="shared" si="100"/>
        <v>-</v>
      </c>
      <c r="CM67" s="90" t="str">
        <f t="shared" si="100"/>
        <v>-</v>
      </c>
      <c r="CN67" s="90" t="str">
        <f t="shared" si="100"/>
        <v>-</v>
      </c>
      <c r="CO67" s="90" t="str">
        <f t="shared" si="100"/>
        <v>-</v>
      </c>
      <c r="CP67" s="90" t="str">
        <f t="shared" si="100"/>
        <v>-</v>
      </c>
      <c r="CQ67" s="90">
        <f t="shared" si="100"/>
        <v>0.99533549958708378</v>
      </c>
      <c r="CR67" s="90" t="str">
        <f t="shared" si="100"/>
        <v>-</v>
      </c>
      <c r="CS67" s="90" t="str">
        <f t="shared" si="100"/>
        <v>-</v>
      </c>
      <c r="CT67" s="90" t="str">
        <f t="shared" ref="CT67:FA67" si="101">IFERROR(CT63/CT62,"-")</f>
        <v>-</v>
      </c>
      <c r="CU67" s="90" t="str">
        <f t="shared" si="101"/>
        <v>-</v>
      </c>
      <c r="CV67" s="90" t="str">
        <f t="shared" si="101"/>
        <v>-</v>
      </c>
      <c r="CW67" s="90" t="str">
        <f t="shared" si="101"/>
        <v>-</v>
      </c>
      <c r="CX67" s="90" t="str">
        <f t="shared" si="101"/>
        <v>-</v>
      </c>
      <c r="CY67" s="90" t="str">
        <f t="shared" si="101"/>
        <v>-</v>
      </c>
      <c r="CZ67" s="90" t="str">
        <f t="shared" si="101"/>
        <v>-</v>
      </c>
      <c r="DA67" s="90" t="str">
        <f t="shared" si="101"/>
        <v>-</v>
      </c>
      <c r="DB67" s="90" t="str">
        <f t="shared" si="101"/>
        <v>-</v>
      </c>
      <c r="DC67" s="90" t="str">
        <f t="shared" si="101"/>
        <v>-</v>
      </c>
      <c r="DD67" s="90" t="str">
        <f t="shared" si="101"/>
        <v>-</v>
      </c>
      <c r="DE67" s="90" t="str">
        <f t="shared" si="101"/>
        <v>-</v>
      </c>
      <c r="DF67" s="90" t="str">
        <f t="shared" si="101"/>
        <v>-</v>
      </c>
      <c r="DG67" s="90" t="str">
        <f t="shared" si="101"/>
        <v>-</v>
      </c>
      <c r="DH67" s="90" t="str">
        <f t="shared" si="101"/>
        <v>-</v>
      </c>
      <c r="DI67" s="90" t="str">
        <f t="shared" si="101"/>
        <v>-</v>
      </c>
      <c r="DJ67" s="90" t="str">
        <f t="shared" si="101"/>
        <v>-</v>
      </c>
      <c r="DK67" s="90" t="str">
        <f t="shared" si="101"/>
        <v>-</v>
      </c>
      <c r="DL67" s="90" t="str">
        <f t="shared" si="101"/>
        <v>-</v>
      </c>
      <c r="DM67" s="90" t="str">
        <f t="shared" si="101"/>
        <v>-</v>
      </c>
      <c r="DN67" s="90" t="str">
        <f t="shared" si="101"/>
        <v>-</v>
      </c>
      <c r="DO67" s="90" t="str">
        <f t="shared" si="101"/>
        <v>-</v>
      </c>
      <c r="DP67" s="90" t="str">
        <f t="shared" si="101"/>
        <v>-</v>
      </c>
      <c r="DQ67" s="90" t="str">
        <f t="shared" si="101"/>
        <v>-</v>
      </c>
      <c r="DR67" s="90" t="str">
        <f t="shared" si="101"/>
        <v>-</v>
      </c>
      <c r="DS67" s="90" t="str">
        <f t="shared" si="101"/>
        <v>-</v>
      </c>
      <c r="DT67" s="90" t="str">
        <f t="shared" si="101"/>
        <v>-</v>
      </c>
      <c r="DU67" s="90" t="str">
        <f t="shared" si="101"/>
        <v>-</v>
      </c>
      <c r="DV67" s="90">
        <f t="shared" si="101"/>
        <v>0.99429077793872878</v>
      </c>
      <c r="DW67" s="90" t="str">
        <f t="shared" si="101"/>
        <v>-</v>
      </c>
      <c r="DX67" s="90" t="str">
        <f t="shared" si="101"/>
        <v>-</v>
      </c>
      <c r="DY67" s="90" t="str">
        <f t="shared" si="101"/>
        <v>-</v>
      </c>
      <c r="DZ67" s="90" t="str">
        <f t="shared" si="101"/>
        <v>-</v>
      </c>
      <c r="EA67" s="90" t="str">
        <f t="shared" si="101"/>
        <v>-</v>
      </c>
      <c r="EB67" s="90" t="str">
        <f t="shared" si="101"/>
        <v>-</v>
      </c>
      <c r="EC67" s="90" t="str">
        <f t="shared" si="101"/>
        <v>-</v>
      </c>
      <c r="ED67" s="90" t="str">
        <f t="shared" si="101"/>
        <v>-</v>
      </c>
      <c r="EE67" s="90" t="str">
        <f t="shared" si="101"/>
        <v>-</v>
      </c>
      <c r="EF67" s="90" t="str">
        <f t="shared" si="101"/>
        <v>-</v>
      </c>
      <c r="EG67" s="90" t="str">
        <f t="shared" si="101"/>
        <v>-</v>
      </c>
      <c r="EH67" s="90" t="str">
        <f t="shared" si="101"/>
        <v>-</v>
      </c>
      <c r="EI67" s="90" t="str">
        <f t="shared" si="101"/>
        <v>-</v>
      </c>
      <c r="EJ67" s="90" t="str">
        <f t="shared" si="101"/>
        <v>-</v>
      </c>
      <c r="EK67" s="90" t="str">
        <f t="shared" si="101"/>
        <v>-</v>
      </c>
      <c r="EL67" s="90" t="str">
        <f t="shared" si="101"/>
        <v>-</v>
      </c>
      <c r="EM67" s="90" t="str">
        <f t="shared" si="101"/>
        <v>-</v>
      </c>
      <c r="EN67" s="90" t="str">
        <f t="shared" si="101"/>
        <v>-</v>
      </c>
      <c r="EO67" s="90" t="str">
        <f t="shared" si="101"/>
        <v>-</v>
      </c>
      <c r="EP67" s="90" t="str">
        <f t="shared" si="101"/>
        <v>-</v>
      </c>
      <c r="EQ67" s="90" t="str">
        <f t="shared" si="101"/>
        <v>-</v>
      </c>
      <c r="ER67" s="90" t="str">
        <f t="shared" si="101"/>
        <v>-</v>
      </c>
      <c r="ES67" s="90" t="str">
        <f t="shared" si="101"/>
        <v>-</v>
      </c>
      <c r="ET67" s="90" t="str">
        <f t="shared" si="101"/>
        <v>-</v>
      </c>
      <c r="EU67" s="90" t="str">
        <f t="shared" si="101"/>
        <v>-</v>
      </c>
      <c r="EV67" s="90" t="str">
        <f t="shared" si="101"/>
        <v>-</v>
      </c>
      <c r="EW67" s="90" t="str">
        <f t="shared" si="101"/>
        <v>-</v>
      </c>
      <c r="EX67" s="90" t="str">
        <f t="shared" si="101"/>
        <v>-</v>
      </c>
      <c r="EY67" s="90" t="str">
        <f t="shared" si="101"/>
        <v>-</v>
      </c>
      <c r="EZ67" s="90" t="str">
        <f t="shared" si="101"/>
        <v>-</v>
      </c>
      <c r="FA67" s="90" t="str">
        <f t="shared" si="101"/>
        <v>-</v>
      </c>
      <c r="FB67" s="90">
        <f>IFERROR(FB63/FB62,"-")</f>
        <v>0.97432129153695801</v>
      </c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90">
        <f>IFERROR(GG63/GG62,"-")</f>
        <v>0.99241758370542266</v>
      </c>
      <c r="GH67" s="90" t="str">
        <f t="shared" ref="GH67:HM67" si="102">IFERROR(GH63/GH62,"-")</f>
        <v>-</v>
      </c>
      <c r="GI67" s="90" t="str">
        <f t="shared" si="102"/>
        <v>-</v>
      </c>
      <c r="GJ67" s="90" t="str">
        <f t="shared" si="102"/>
        <v>-</v>
      </c>
      <c r="GK67" s="90" t="str">
        <f t="shared" si="102"/>
        <v>-</v>
      </c>
      <c r="GL67" s="90" t="str">
        <f t="shared" si="102"/>
        <v>-</v>
      </c>
      <c r="GM67" s="90" t="str">
        <f t="shared" si="102"/>
        <v>-</v>
      </c>
      <c r="GN67" s="90" t="str">
        <f t="shared" si="102"/>
        <v>-</v>
      </c>
      <c r="GO67" s="90" t="str">
        <f t="shared" si="102"/>
        <v>-</v>
      </c>
      <c r="GP67" s="90" t="str">
        <f t="shared" si="102"/>
        <v>-</v>
      </c>
      <c r="GQ67" s="90" t="str">
        <f t="shared" si="102"/>
        <v>-</v>
      </c>
      <c r="GR67" s="90" t="str">
        <f t="shared" si="102"/>
        <v>-</v>
      </c>
      <c r="GS67" s="90" t="str">
        <f t="shared" si="102"/>
        <v>-</v>
      </c>
      <c r="GT67" s="90" t="str">
        <f t="shared" si="102"/>
        <v>-</v>
      </c>
      <c r="GU67" s="90" t="str">
        <f t="shared" si="102"/>
        <v>-</v>
      </c>
      <c r="GV67" s="90" t="str">
        <f t="shared" si="102"/>
        <v>-</v>
      </c>
      <c r="GW67" s="90" t="str">
        <f t="shared" si="102"/>
        <v>-</v>
      </c>
      <c r="GX67" s="90" t="str">
        <f t="shared" si="102"/>
        <v>-</v>
      </c>
      <c r="GY67" s="90" t="str">
        <f t="shared" si="102"/>
        <v>-</v>
      </c>
      <c r="GZ67" s="90" t="str">
        <f t="shared" si="102"/>
        <v>-</v>
      </c>
      <c r="HA67" s="90" t="str">
        <f t="shared" si="102"/>
        <v>-</v>
      </c>
      <c r="HB67" s="90" t="str">
        <f t="shared" si="102"/>
        <v>-</v>
      </c>
      <c r="HC67" s="90" t="str">
        <f t="shared" si="102"/>
        <v>-</v>
      </c>
      <c r="HD67" s="90" t="str">
        <f t="shared" si="102"/>
        <v>-</v>
      </c>
      <c r="HE67" s="90" t="str">
        <f t="shared" si="102"/>
        <v>-</v>
      </c>
      <c r="HF67" s="90" t="str">
        <f t="shared" si="102"/>
        <v>-</v>
      </c>
      <c r="HG67" s="90" t="str">
        <f t="shared" si="102"/>
        <v>-</v>
      </c>
      <c r="HH67" s="90" t="str">
        <f t="shared" si="102"/>
        <v>-</v>
      </c>
      <c r="HI67" s="90" t="str">
        <f t="shared" si="102"/>
        <v>-</v>
      </c>
      <c r="HJ67" s="90" t="str">
        <f t="shared" si="102"/>
        <v>-</v>
      </c>
      <c r="HK67" s="90" t="str">
        <f t="shared" si="102"/>
        <v>-</v>
      </c>
      <c r="HL67" s="90" t="str">
        <f t="shared" si="102"/>
        <v>-</v>
      </c>
      <c r="HM67" s="90">
        <f t="shared" si="102"/>
        <v>0.99982176392145294</v>
      </c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>
        <f t="shared" ref="IS67:IT67" si="103">IFERROR(IS63/IS62,"-")</f>
        <v>0.97639184752423736</v>
      </c>
      <c r="IT67" s="329">
        <f t="shared" si="103"/>
        <v>0.98370016956478379</v>
      </c>
      <c r="IU67" s="329">
        <f t="shared" ref="IU67" si="104">IFERROR(IU63/IU62,"-")</f>
        <v>0.99612047282471461</v>
      </c>
      <c r="IV67" s="329">
        <f t="shared" ref="IV67" si="105">IFERROR(IV63/IV62,"-")</f>
        <v>0.99751329172601888</v>
      </c>
      <c r="IW67" s="89"/>
      <c r="IX67" s="90">
        <f>IFERROR(IX63/IX62,"-")</f>
        <v>0.98968102268173319</v>
      </c>
    </row>
    <row r="68" spans="2:258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1">
        <f t="shared" ref="AH68:CP68" si="106">1-AH67</f>
        <v>1.6657496270117589E-2</v>
      </c>
      <c r="AI68" s="91" t="e">
        <f t="shared" si="106"/>
        <v>#VALUE!</v>
      </c>
      <c r="AJ68" s="91" t="e">
        <f t="shared" si="106"/>
        <v>#VALUE!</v>
      </c>
      <c r="AK68" s="91" t="e">
        <f t="shared" si="106"/>
        <v>#VALUE!</v>
      </c>
      <c r="AL68" s="91" t="e">
        <f t="shared" si="106"/>
        <v>#VALUE!</v>
      </c>
      <c r="AM68" s="91" t="e">
        <f t="shared" si="106"/>
        <v>#VALUE!</v>
      </c>
      <c r="AN68" s="91" t="e">
        <f t="shared" si="106"/>
        <v>#VALUE!</v>
      </c>
      <c r="AO68" s="91" t="e">
        <f t="shared" si="106"/>
        <v>#VALUE!</v>
      </c>
      <c r="AP68" s="91" t="e">
        <f t="shared" si="106"/>
        <v>#VALUE!</v>
      </c>
      <c r="AQ68" s="91" t="e">
        <f t="shared" si="106"/>
        <v>#VALUE!</v>
      </c>
      <c r="AR68" s="91" t="e">
        <f t="shared" si="106"/>
        <v>#VALUE!</v>
      </c>
      <c r="AS68" s="91" t="e">
        <f t="shared" si="106"/>
        <v>#VALUE!</v>
      </c>
      <c r="AT68" s="91" t="e">
        <f t="shared" si="106"/>
        <v>#VALUE!</v>
      </c>
      <c r="AU68" s="91" t="e">
        <f t="shared" si="106"/>
        <v>#VALUE!</v>
      </c>
      <c r="AV68" s="91" t="e">
        <f t="shared" si="106"/>
        <v>#VALUE!</v>
      </c>
      <c r="AW68" s="91" t="e">
        <f t="shared" si="106"/>
        <v>#VALUE!</v>
      </c>
      <c r="AX68" s="91" t="e">
        <f t="shared" si="106"/>
        <v>#VALUE!</v>
      </c>
      <c r="AY68" s="91" t="e">
        <f t="shared" si="106"/>
        <v>#VALUE!</v>
      </c>
      <c r="AZ68" s="91" t="e">
        <f t="shared" si="106"/>
        <v>#VALUE!</v>
      </c>
      <c r="BA68" s="91" t="e">
        <f t="shared" si="106"/>
        <v>#VALUE!</v>
      </c>
      <c r="BB68" s="91" t="e">
        <f t="shared" si="106"/>
        <v>#VALUE!</v>
      </c>
      <c r="BC68" s="91" t="e">
        <f t="shared" si="106"/>
        <v>#VALUE!</v>
      </c>
      <c r="BD68" s="91" t="e">
        <f t="shared" si="106"/>
        <v>#VALUE!</v>
      </c>
      <c r="BE68" s="91" t="e">
        <f t="shared" si="106"/>
        <v>#VALUE!</v>
      </c>
      <c r="BF68" s="91" t="e">
        <f t="shared" si="106"/>
        <v>#VALUE!</v>
      </c>
      <c r="BG68" s="91" t="e">
        <f t="shared" si="106"/>
        <v>#VALUE!</v>
      </c>
      <c r="BH68" s="91" t="e">
        <f t="shared" si="106"/>
        <v>#VALUE!</v>
      </c>
      <c r="BI68" s="91" t="e">
        <f t="shared" si="106"/>
        <v>#VALUE!</v>
      </c>
      <c r="BJ68" s="91" t="e">
        <f t="shared" si="106"/>
        <v>#VALUE!</v>
      </c>
      <c r="BK68" s="91">
        <f t="shared" si="106"/>
        <v>5.0359794664956992E-3</v>
      </c>
      <c r="BL68" s="91" t="e">
        <f t="shared" si="106"/>
        <v>#VALUE!</v>
      </c>
      <c r="BM68" s="91" t="e">
        <f t="shared" si="106"/>
        <v>#VALUE!</v>
      </c>
      <c r="BN68" s="91" t="e">
        <f t="shared" si="106"/>
        <v>#VALUE!</v>
      </c>
      <c r="BO68" s="91" t="e">
        <f t="shared" si="106"/>
        <v>#VALUE!</v>
      </c>
      <c r="BP68" s="91" t="e">
        <f t="shared" si="106"/>
        <v>#VALUE!</v>
      </c>
      <c r="BQ68" s="91" t="e">
        <f t="shared" si="106"/>
        <v>#VALUE!</v>
      </c>
      <c r="BR68" s="91" t="e">
        <f t="shared" si="106"/>
        <v>#VALUE!</v>
      </c>
      <c r="BS68" s="91" t="e">
        <f t="shared" si="106"/>
        <v>#VALUE!</v>
      </c>
      <c r="BT68" s="91" t="e">
        <f t="shared" si="106"/>
        <v>#VALUE!</v>
      </c>
      <c r="BU68" s="91" t="e">
        <f t="shared" si="106"/>
        <v>#VALUE!</v>
      </c>
      <c r="BV68" s="91" t="e">
        <f t="shared" si="106"/>
        <v>#VALUE!</v>
      </c>
      <c r="BW68" s="91" t="e">
        <f t="shared" si="106"/>
        <v>#VALUE!</v>
      </c>
      <c r="BX68" s="91" t="e">
        <f t="shared" si="106"/>
        <v>#VALUE!</v>
      </c>
      <c r="BY68" s="91" t="e">
        <f t="shared" si="106"/>
        <v>#VALUE!</v>
      </c>
      <c r="BZ68" s="91" t="e">
        <f t="shared" si="106"/>
        <v>#VALUE!</v>
      </c>
      <c r="CA68" s="91" t="e">
        <f t="shared" si="106"/>
        <v>#VALUE!</v>
      </c>
      <c r="CB68" s="91" t="e">
        <f t="shared" si="106"/>
        <v>#VALUE!</v>
      </c>
      <c r="CC68" s="91" t="e">
        <f t="shared" si="106"/>
        <v>#VALUE!</v>
      </c>
      <c r="CD68" s="91" t="e">
        <f t="shared" si="106"/>
        <v>#VALUE!</v>
      </c>
      <c r="CE68" s="91" t="e">
        <f t="shared" si="106"/>
        <v>#VALUE!</v>
      </c>
      <c r="CF68" s="91" t="e">
        <f t="shared" si="106"/>
        <v>#VALUE!</v>
      </c>
      <c r="CG68" s="91" t="e">
        <f t="shared" si="106"/>
        <v>#VALUE!</v>
      </c>
      <c r="CH68" s="91" t="e">
        <f t="shared" si="106"/>
        <v>#VALUE!</v>
      </c>
      <c r="CI68" s="91" t="e">
        <f t="shared" si="106"/>
        <v>#VALUE!</v>
      </c>
      <c r="CJ68" s="91" t="e">
        <f t="shared" si="106"/>
        <v>#VALUE!</v>
      </c>
      <c r="CK68" s="91" t="e">
        <f t="shared" si="106"/>
        <v>#VALUE!</v>
      </c>
      <c r="CL68" s="91" t="e">
        <f t="shared" si="106"/>
        <v>#VALUE!</v>
      </c>
      <c r="CM68" s="91" t="e">
        <f t="shared" si="106"/>
        <v>#VALUE!</v>
      </c>
      <c r="CN68" s="91" t="e">
        <f t="shared" si="106"/>
        <v>#VALUE!</v>
      </c>
      <c r="CO68" s="91" t="e">
        <f t="shared" si="106"/>
        <v>#VALUE!</v>
      </c>
      <c r="CP68" s="91" t="e">
        <f t="shared" si="106"/>
        <v>#VALUE!</v>
      </c>
      <c r="CQ68" s="91">
        <f>1-CQ67</f>
        <v>4.6645004129162171E-3</v>
      </c>
      <c r="CR68" s="91" t="e">
        <f t="shared" ref="CR68:FB68" si="107">1-CR67</f>
        <v>#VALUE!</v>
      </c>
      <c r="CS68" s="91" t="e">
        <f t="shared" si="107"/>
        <v>#VALUE!</v>
      </c>
      <c r="CT68" s="91" t="e">
        <f t="shared" si="107"/>
        <v>#VALUE!</v>
      </c>
      <c r="CU68" s="91" t="e">
        <f t="shared" si="107"/>
        <v>#VALUE!</v>
      </c>
      <c r="CV68" s="91" t="e">
        <f t="shared" si="107"/>
        <v>#VALUE!</v>
      </c>
      <c r="CW68" s="91" t="e">
        <f t="shared" si="107"/>
        <v>#VALUE!</v>
      </c>
      <c r="CX68" s="91" t="e">
        <f t="shared" si="107"/>
        <v>#VALUE!</v>
      </c>
      <c r="CY68" s="91" t="e">
        <f t="shared" si="107"/>
        <v>#VALUE!</v>
      </c>
      <c r="CZ68" s="91" t="e">
        <f t="shared" si="107"/>
        <v>#VALUE!</v>
      </c>
      <c r="DA68" s="91" t="e">
        <f t="shared" si="107"/>
        <v>#VALUE!</v>
      </c>
      <c r="DB68" s="91" t="e">
        <f t="shared" si="107"/>
        <v>#VALUE!</v>
      </c>
      <c r="DC68" s="91" t="e">
        <f t="shared" si="107"/>
        <v>#VALUE!</v>
      </c>
      <c r="DD68" s="91" t="e">
        <f t="shared" si="107"/>
        <v>#VALUE!</v>
      </c>
      <c r="DE68" s="91" t="e">
        <f t="shared" si="107"/>
        <v>#VALUE!</v>
      </c>
      <c r="DF68" s="91" t="e">
        <f t="shared" si="107"/>
        <v>#VALUE!</v>
      </c>
      <c r="DG68" s="91" t="e">
        <f t="shared" si="107"/>
        <v>#VALUE!</v>
      </c>
      <c r="DH68" s="91" t="e">
        <f t="shared" si="107"/>
        <v>#VALUE!</v>
      </c>
      <c r="DI68" s="91" t="e">
        <f t="shared" si="107"/>
        <v>#VALUE!</v>
      </c>
      <c r="DJ68" s="91" t="e">
        <f t="shared" si="107"/>
        <v>#VALUE!</v>
      </c>
      <c r="DK68" s="91" t="e">
        <f t="shared" si="107"/>
        <v>#VALUE!</v>
      </c>
      <c r="DL68" s="91" t="e">
        <f t="shared" si="107"/>
        <v>#VALUE!</v>
      </c>
      <c r="DM68" s="91" t="e">
        <f t="shared" si="107"/>
        <v>#VALUE!</v>
      </c>
      <c r="DN68" s="91" t="e">
        <f t="shared" si="107"/>
        <v>#VALUE!</v>
      </c>
      <c r="DO68" s="91" t="e">
        <f t="shared" si="107"/>
        <v>#VALUE!</v>
      </c>
      <c r="DP68" s="91" t="e">
        <f t="shared" si="107"/>
        <v>#VALUE!</v>
      </c>
      <c r="DQ68" s="91" t="e">
        <f t="shared" si="107"/>
        <v>#VALUE!</v>
      </c>
      <c r="DR68" s="91" t="e">
        <f t="shared" si="107"/>
        <v>#VALUE!</v>
      </c>
      <c r="DS68" s="91" t="e">
        <f t="shared" si="107"/>
        <v>#VALUE!</v>
      </c>
      <c r="DT68" s="91" t="e">
        <f t="shared" si="107"/>
        <v>#VALUE!</v>
      </c>
      <c r="DU68" s="91" t="e">
        <f t="shared" si="107"/>
        <v>#VALUE!</v>
      </c>
      <c r="DV68" s="91">
        <f t="shared" si="107"/>
        <v>5.7092220612712241E-3</v>
      </c>
      <c r="DW68" s="91" t="e">
        <f t="shared" si="107"/>
        <v>#VALUE!</v>
      </c>
      <c r="DX68" s="91" t="e">
        <f t="shared" si="107"/>
        <v>#VALUE!</v>
      </c>
      <c r="DY68" s="91" t="e">
        <f t="shared" si="107"/>
        <v>#VALUE!</v>
      </c>
      <c r="DZ68" s="91" t="e">
        <f t="shared" si="107"/>
        <v>#VALUE!</v>
      </c>
      <c r="EA68" s="91" t="e">
        <f t="shared" si="107"/>
        <v>#VALUE!</v>
      </c>
      <c r="EB68" s="91" t="e">
        <f t="shared" si="107"/>
        <v>#VALUE!</v>
      </c>
      <c r="EC68" s="91" t="e">
        <f t="shared" si="107"/>
        <v>#VALUE!</v>
      </c>
      <c r="ED68" s="91" t="e">
        <f t="shared" si="107"/>
        <v>#VALUE!</v>
      </c>
      <c r="EE68" s="91" t="e">
        <f t="shared" si="107"/>
        <v>#VALUE!</v>
      </c>
      <c r="EF68" s="91" t="e">
        <f t="shared" si="107"/>
        <v>#VALUE!</v>
      </c>
      <c r="EG68" s="91" t="e">
        <f t="shared" si="107"/>
        <v>#VALUE!</v>
      </c>
      <c r="EH68" s="91" t="e">
        <f t="shared" si="107"/>
        <v>#VALUE!</v>
      </c>
      <c r="EI68" s="91" t="e">
        <f t="shared" si="107"/>
        <v>#VALUE!</v>
      </c>
      <c r="EJ68" s="91" t="e">
        <f t="shared" si="107"/>
        <v>#VALUE!</v>
      </c>
      <c r="EK68" s="91" t="e">
        <f t="shared" si="107"/>
        <v>#VALUE!</v>
      </c>
      <c r="EL68" s="91" t="e">
        <f t="shared" si="107"/>
        <v>#VALUE!</v>
      </c>
      <c r="EM68" s="91" t="e">
        <f t="shared" si="107"/>
        <v>#VALUE!</v>
      </c>
      <c r="EN68" s="91" t="e">
        <f t="shared" si="107"/>
        <v>#VALUE!</v>
      </c>
      <c r="EO68" s="91" t="e">
        <f t="shared" si="107"/>
        <v>#VALUE!</v>
      </c>
      <c r="EP68" s="91" t="e">
        <f t="shared" si="107"/>
        <v>#VALUE!</v>
      </c>
      <c r="EQ68" s="91" t="e">
        <f t="shared" si="107"/>
        <v>#VALUE!</v>
      </c>
      <c r="ER68" s="91" t="e">
        <f t="shared" si="107"/>
        <v>#VALUE!</v>
      </c>
      <c r="ES68" s="91" t="e">
        <f t="shared" si="107"/>
        <v>#VALUE!</v>
      </c>
      <c r="ET68" s="91" t="e">
        <f t="shared" si="107"/>
        <v>#VALUE!</v>
      </c>
      <c r="EU68" s="91" t="e">
        <f t="shared" si="107"/>
        <v>#VALUE!</v>
      </c>
      <c r="EV68" s="91" t="e">
        <f t="shared" si="107"/>
        <v>#VALUE!</v>
      </c>
      <c r="EW68" s="91" t="e">
        <f t="shared" si="107"/>
        <v>#VALUE!</v>
      </c>
      <c r="EX68" s="91" t="e">
        <f t="shared" si="107"/>
        <v>#VALUE!</v>
      </c>
      <c r="EY68" s="91" t="e">
        <f t="shared" si="107"/>
        <v>#VALUE!</v>
      </c>
      <c r="EZ68" s="91" t="e">
        <f t="shared" si="107"/>
        <v>#VALUE!</v>
      </c>
      <c r="FA68" s="91" t="e">
        <f t="shared" si="107"/>
        <v>#VALUE!</v>
      </c>
      <c r="FB68" s="91">
        <f t="shared" si="107"/>
        <v>2.5678708463041988E-2</v>
      </c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91">
        <f>1-GG67</f>
        <v>7.5824162945773432E-3</v>
      </c>
      <c r="GH68" s="91" t="e">
        <f t="shared" ref="GH68:HM68" si="108">1-GH67</f>
        <v>#VALUE!</v>
      </c>
      <c r="GI68" s="91" t="e">
        <f t="shared" si="108"/>
        <v>#VALUE!</v>
      </c>
      <c r="GJ68" s="91" t="e">
        <f t="shared" si="108"/>
        <v>#VALUE!</v>
      </c>
      <c r="GK68" s="91" t="e">
        <f t="shared" si="108"/>
        <v>#VALUE!</v>
      </c>
      <c r="GL68" s="91" t="e">
        <f t="shared" si="108"/>
        <v>#VALUE!</v>
      </c>
      <c r="GM68" s="91" t="e">
        <f t="shared" si="108"/>
        <v>#VALUE!</v>
      </c>
      <c r="GN68" s="91" t="e">
        <f t="shared" si="108"/>
        <v>#VALUE!</v>
      </c>
      <c r="GO68" s="91" t="e">
        <f t="shared" si="108"/>
        <v>#VALUE!</v>
      </c>
      <c r="GP68" s="91" t="e">
        <f t="shared" si="108"/>
        <v>#VALUE!</v>
      </c>
      <c r="GQ68" s="91" t="e">
        <f t="shared" si="108"/>
        <v>#VALUE!</v>
      </c>
      <c r="GR68" s="91" t="e">
        <f t="shared" si="108"/>
        <v>#VALUE!</v>
      </c>
      <c r="GS68" s="91" t="e">
        <f t="shared" si="108"/>
        <v>#VALUE!</v>
      </c>
      <c r="GT68" s="91" t="e">
        <f t="shared" si="108"/>
        <v>#VALUE!</v>
      </c>
      <c r="GU68" s="91" t="e">
        <f t="shared" si="108"/>
        <v>#VALUE!</v>
      </c>
      <c r="GV68" s="91" t="e">
        <f t="shared" si="108"/>
        <v>#VALUE!</v>
      </c>
      <c r="GW68" s="91" t="e">
        <f t="shared" si="108"/>
        <v>#VALUE!</v>
      </c>
      <c r="GX68" s="91" t="e">
        <f t="shared" si="108"/>
        <v>#VALUE!</v>
      </c>
      <c r="GY68" s="91" t="e">
        <f t="shared" si="108"/>
        <v>#VALUE!</v>
      </c>
      <c r="GZ68" s="91" t="e">
        <f t="shared" si="108"/>
        <v>#VALUE!</v>
      </c>
      <c r="HA68" s="91" t="e">
        <f t="shared" si="108"/>
        <v>#VALUE!</v>
      </c>
      <c r="HB68" s="91" t="e">
        <f t="shared" si="108"/>
        <v>#VALUE!</v>
      </c>
      <c r="HC68" s="91" t="e">
        <f t="shared" si="108"/>
        <v>#VALUE!</v>
      </c>
      <c r="HD68" s="91" t="e">
        <f t="shared" si="108"/>
        <v>#VALUE!</v>
      </c>
      <c r="HE68" s="91" t="e">
        <f t="shared" si="108"/>
        <v>#VALUE!</v>
      </c>
      <c r="HF68" s="91" t="e">
        <f t="shared" si="108"/>
        <v>#VALUE!</v>
      </c>
      <c r="HG68" s="91" t="e">
        <f t="shared" si="108"/>
        <v>#VALUE!</v>
      </c>
      <c r="HH68" s="91" t="e">
        <f t="shared" si="108"/>
        <v>#VALUE!</v>
      </c>
      <c r="HI68" s="91" t="e">
        <f t="shared" si="108"/>
        <v>#VALUE!</v>
      </c>
      <c r="HJ68" s="91" t="e">
        <f t="shared" si="108"/>
        <v>#VALUE!</v>
      </c>
      <c r="HK68" s="91" t="e">
        <f t="shared" si="108"/>
        <v>#VALUE!</v>
      </c>
      <c r="HL68" s="91" t="e">
        <f t="shared" si="108"/>
        <v>#VALUE!</v>
      </c>
      <c r="HM68" s="91">
        <f t="shared" si="108"/>
        <v>1.7823607854705603E-4</v>
      </c>
      <c r="HN68" s="91"/>
      <c r="HO68" s="91"/>
      <c r="HP68" s="91"/>
      <c r="HQ68" s="91"/>
      <c r="HR68" s="91"/>
      <c r="HS68" s="91"/>
      <c r="HT68" s="91"/>
      <c r="HU68" s="91"/>
      <c r="HV68" s="91"/>
      <c r="HW68" s="91"/>
      <c r="HX68" s="91"/>
      <c r="HY68" s="91"/>
      <c r="HZ68" s="91"/>
      <c r="IA68" s="91"/>
      <c r="IB68" s="91"/>
      <c r="IC68" s="91"/>
      <c r="ID68" s="91"/>
      <c r="IE68" s="91"/>
      <c r="IF68" s="91"/>
      <c r="IG68" s="91"/>
      <c r="IH68" s="91"/>
      <c r="II68" s="91"/>
      <c r="IJ68" s="91"/>
      <c r="IK68" s="91"/>
      <c r="IL68" s="91"/>
      <c r="IM68" s="91"/>
      <c r="IN68" s="91"/>
      <c r="IO68" s="91"/>
      <c r="IP68" s="91"/>
      <c r="IQ68" s="91"/>
      <c r="IR68" s="91"/>
      <c r="IS68" s="91">
        <f t="shared" ref="IS68:IT68" si="109">1-IS67</f>
        <v>2.3608152475762645E-2</v>
      </c>
      <c r="IT68" s="330">
        <f t="shared" si="109"/>
        <v>1.6299830435216212E-2</v>
      </c>
      <c r="IU68" s="330">
        <f t="shared" ref="IU68" si="110">1-IU67</f>
        <v>3.879527175285391E-3</v>
      </c>
      <c r="IV68" s="330">
        <f t="shared" ref="IV68" si="111">1-IV67</f>
        <v>2.4867082739811197E-3</v>
      </c>
      <c r="IW68" s="79"/>
      <c r="IX68" s="91">
        <f>1-IX67</f>
        <v>1.0318977318266809E-2</v>
      </c>
    </row>
    <row r="69" spans="2:258"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IX69" s="42"/>
    </row>
  </sheetData>
  <pageMargins left="0.25" right="0.25" top="0.75" bottom="0.75" header="0.3" footer="0.3"/>
  <pageSetup scale="52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D19" zoomScale="70" zoomScaleNormal="70" workbookViewId="0">
      <selection activeCell="O13" sqref="O13"/>
    </sheetView>
  </sheetViews>
  <sheetFormatPr defaultRowHeight="15"/>
  <cols>
    <col min="1" max="1" width="21.85546875" customWidth="1"/>
    <col min="2" max="2" width="22.140625" customWidth="1"/>
    <col min="3" max="9" width="9" customWidth="1"/>
    <col min="10" max="10" width="9.7109375" bestFit="1" customWidth="1"/>
  </cols>
  <sheetData>
    <row r="2" spans="1:10">
      <c r="B2" s="16" t="s">
        <v>176</v>
      </c>
      <c r="C2" s="148" t="s">
        <v>72</v>
      </c>
      <c r="D2" s="148" t="s">
        <v>73</v>
      </c>
      <c r="E2" s="148" t="s">
        <v>74</v>
      </c>
      <c r="F2" s="148" t="s">
        <v>75</v>
      </c>
      <c r="G2" s="148" t="s">
        <v>76</v>
      </c>
      <c r="H2" s="148" t="s">
        <v>78</v>
      </c>
      <c r="I2" s="148" t="s">
        <v>79</v>
      </c>
      <c r="J2" s="104" t="s">
        <v>177</v>
      </c>
    </row>
    <row r="3" spans="1:10">
      <c r="A3" t="s">
        <v>153</v>
      </c>
      <c r="B3" t="s">
        <v>22</v>
      </c>
      <c r="C3" s="2">
        <f>STX!AH49</f>
        <v>0.45309734513274336</v>
      </c>
      <c r="D3" s="2">
        <f>STX!BK49</f>
        <v>0.45240253853127832</v>
      </c>
      <c r="E3" s="2">
        <f>STX!CQ49</f>
        <v>0.43938012762078393</v>
      </c>
      <c r="F3" s="2">
        <f>STX!DV49</f>
        <v>0.44863013698630139</v>
      </c>
      <c r="G3" s="2">
        <f>STX!FB49</f>
        <v>0.44758842443729902</v>
      </c>
      <c r="H3" s="2">
        <f>STX!GG49</f>
        <v>0.46227544910179641</v>
      </c>
      <c r="I3" s="2">
        <f>STX!HM49</f>
        <v>0.47413793103448276</v>
      </c>
      <c r="J3" s="2">
        <f>STX!HM49</f>
        <v>0.47413793103448276</v>
      </c>
    </row>
    <row r="4" spans="1:10">
      <c r="B4" t="s">
        <v>154</v>
      </c>
      <c r="C4" s="2">
        <f>VEST!AH50</f>
        <v>0.53356367226061208</v>
      </c>
      <c r="D4" s="2">
        <f>VEST!BK50</f>
        <v>0.56620125180548864</v>
      </c>
      <c r="E4" s="2">
        <f>VEST!CQ50</f>
        <v>0.55054066760695819</v>
      </c>
      <c r="F4" s="2">
        <f>VEST!DV50</f>
        <v>0.54309545875810938</v>
      </c>
      <c r="G4" s="2">
        <f>VEST!FB50</f>
        <v>0.5239121068504955</v>
      </c>
      <c r="H4" s="2">
        <f>VEST!GG50</f>
        <v>0.52736318407960203</v>
      </c>
      <c r="I4" s="2">
        <f>VEST!HM50</f>
        <v>0.48068320455469704</v>
      </c>
      <c r="J4" s="2">
        <f>VEST!HM50</f>
        <v>0.48068320455469704</v>
      </c>
    </row>
    <row r="5" spans="1:10">
      <c r="B5" t="s">
        <v>21</v>
      </c>
      <c r="C5" s="2">
        <f>'BS1&amp;2'!AH48</f>
        <v>0.49591749033089816</v>
      </c>
      <c r="D5" s="2">
        <f>'BS1&amp;2'!BK48</f>
        <v>0.49571367338191169</v>
      </c>
      <c r="E5" s="2">
        <f>'BS1&amp;2'!CQ48</f>
        <v>0.49926640117375815</v>
      </c>
      <c r="F5" s="2">
        <f>'BS1&amp;2'!DV48</f>
        <v>0.49817147501015846</v>
      </c>
      <c r="G5" s="2">
        <f>'BS1&amp;2'!FB48</f>
        <v>0.50999629766753052</v>
      </c>
      <c r="H5" s="2">
        <f>'BS1&amp;2'!GG48</f>
        <v>0.51148708815672306</v>
      </c>
      <c r="I5" s="2">
        <f>'BS1&amp;2'!HM48</f>
        <v>0.50821722043586992</v>
      </c>
      <c r="J5" s="2">
        <f>'BS1&amp;2'!HM48</f>
        <v>0.50821722043586992</v>
      </c>
    </row>
    <row r="6" spans="1:10">
      <c r="C6" s="2"/>
      <c r="D6" s="2"/>
      <c r="E6" s="2"/>
      <c r="F6" s="2"/>
      <c r="G6" s="2"/>
      <c r="H6" s="2"/>
      <c r="I6" s="2"/>
      <c r="J6" s="2"/>
    </row>
    <row r="7" spans="1:10">
      <c r="B7" s="16" t="s">
        <v>195</v>
      </c>
      <c r="C7" s="2"/>
      <c r="D7" s="2"/>
      <c r="E7" s="2"/>
      <c r="F7" s="2"/>
      <c r="G7" s="2"/>
      <c r="H7" s="2"/>
      <c r="I7" s="2"/>
      <c r="J7" s="104" t="s">
        <v>158</v>
      </c>
    </row>
    <row r="8" spans="1:10">
      <c r="A8" s="147" t="s">
        <v>207</v>
      </c>
      <c r="B8" t="s">
        <v>22</v>
      </c>
      <c r="C8" s="161">
        <f>STX!AH68</f>
        <v>1.6657496270117589E-2</v>
      </c>
      <c r="D8" s="161">
        <f>STX!BK68</f>
        <v>5.0359794664956992E-3</v>
      </c>
      <c r="E8" s="161">
        <f>STX!CQ68</f>
        <v>4.6645004129162171E-3</v>
      </c>
      <c r="F8" s="161">
        <f>STX!DV68</f>
        <v>5.7092220612712241E-3</v>
      </c>
      <c r="G8" s="161">
        <f>STX!FB68</f>
        <v>2.5678708463041988E-2</v>
      </c>
      <c r="H8" s="161">
        <f>STX!GG68</f>
        <v>7.5824162945773432E-3</v>
      </c>
      <c r="I8" s="161">
        <f>STX!HM68</f>
        <v>1.7823607854705603E-4</v>
      </c>
      <c r="J8" s="161">
        <f>STX!IX68</f>
        <v>1.0318977318266809E-2</v>
      </c>
    </row>
    <row r="9" spans="1:10">
      <c r="A9" s="147"/>
      <c r="C9" s="161">
        <f>STX!AH64</f>
        <v>3065.0784437109041</v>
      </c>
      <c r="D9" s="161">
        <f>STX!BK64</f>
        <v>1529.4857160064373</v>
      </c>
      <c r="E9" s="161">
        <f>STX!CQ64</f>
        <v>2240.8152051551647</v>
      </c>
      <c r="F9" s="161">
        <f>STX!DV64</f>
        <v>2993.158793953271</v>
      </c>
      <c r="G9" s="161">
        <f>STX!FB64</f>
        <v>2497.4260158251514</v>
      </c>
      <c r="H9" s="161">
        <f>STX!GG64</f>
        <v>1584.9085603688245</v>
      </c>
      <c r="I9" s="161">
        <f>STX!HM64</f>
        <v>6250.7063699999999</v>
      </c>
      <c r="J9" s="161">
        <f>STX!IX64</f>
        <v>22900.312425019751</v>
      </c>
    </row>
    <row r="10" spans="1:10">
      <c r="A10" s="147"/>
      <c r="C10" s="161"/>
      <c r="D10" s="161"/>
      <c r="E10" s="161"/>
      <c r="F10" s="161"/>
      <c r="G10" s="161"/>
      <c r="H10" s="161"/>
      <c r="I10" s="161"/>
      <c r="J10" s="161"/>
    </row>
    <row r="11" spans="1:10">
      <c r="A11" s="147"/>
      <c r="C11" s="161"/>
      <c r="D11" s="161"/>
      <c r="E11" s="161"/>
      <c r="F11" s="161"/>
      <c r="G11" s="161"/>
      <c r="H11" s="161"/>
      <c r="I11" s="161"/>
      <c r="J11" s="161"/>
    </row>
    <row r="12" spans="1:10">
      <c r="B12" t="s">
        <v>154</v>
      </c>
      <c r="C12" s="141">
        <f>VEST!AH70</f>
        <v>1.7059136894933324E-2</v>
      </c>
      <c r="D12" s="141">
        <f>VEST!BK70</f>
        <v>9.5090292158149792E-3</v>
      </c>
      <c r="E12" s="141">
        <f>VEST!CQ70</f>
        <v>9.9326929360255001E-4</v>
      </c>
      <c r="F12" s="141">
        <f>VEST!DV70</f>
        <v>9.0290705637086077E-4</v>
      </c>
      <c r="G12" s="141">
        <f>VEST!FB70</f>
        <v>1.1335752234143959E-3</v>
      </c>
      <c r="H12" s="141">
        <f>VEST!GG70</f>
        <v>1.2649224290083638E-2</v>
      </c>
      <c r="I12" s="141">
        <f>VEST!HM70</f>
        <v>1.58578799288005E-2</v>
      </c>
      <c r="J12" s="141">
        <f>VEST!IX70</f>
        <v>7.1071830337011699E-3</v>
      </c>
    </row>
    <row r="13" spans="1:10">
      <c r="C13" s="141">
        <f>VEST!AH66</f>
        <v>5369.2243933999989</v>
      </c>
      <c r="D13" s="141">
        <f>VEST!BK66</f>
        <v>6150.1512752999988</v>
      </c>
      <c r="E13" s="141">
        <f>VEST!CQ66</f>
        <v>11413.0873624</v>
      </c>
      <c r="F13" s="141">
        <f>VEST!DV66</f>
        <v>5318.084073</v>
      </c>
      <c r="G13" s="141">
        <f>VEST!FB66</f>
        <v>9141.8919519999999</v>
      </c>
      <c r="H13" s="141">
        <f>VEST!GG66</f>
        <v>8912.1603973999972</v>
      </c>
      <c r="I13" s="141">
        <f>VEST!HM66</f>
        <v>7809.6746661999996</v>
      </c>
      <c r="J13" s="141">
        <f>VEST!IX66</f>
        <v>64069.126036599991</v>
      </c>
    </row>
    <row r="14" spans="1:10">
      <c r="C14" s="141">
        <f>VEST!AH80</f>
        <v>1.4867273643325851E-2</v>
      </c>
      <c r="D14" s="141">
        <f>VEST!BK80</f>
        <v>6.8128130981957469E-2</v>
      </c>
      <c r="E14" s="141">
        <f>VEST!CQ80</f>
        <v>0</v>
      </c>
      <c r="F14" s="141">
        <f>VEST!DV80</f>
        <v>0</v>
      </c>
      <c r="G14" s="141">
        <f>VEST!FB80</f>
        <v>0</v>
      </c>
      <c r="H14" s="141">
        <f>VEST!GG80</f>
        <v>0</v>
      </c>
      <c r="I14" s="141">
        <f>VEST!HM80</f>
        <v>6.5007177875942013E-5</v>
      </c>
      <c r="J14" s="141">
        <f>VEST!IX80</f>
        <v>9.7850202300501232E-3</v>
      </c>
    </row>
    <row r="15" spans="1:10">
      <c r="C15" s="141">
        <f>VEST!AH76</f>
        <v>12966.547309399997</v>
      </c>
      <c r="D15" s="141">
        <f>VEST!BK76</f>
        <v>1459.0063683000001</v>
      </c>
      <c r="E15" s="141">
        <f>VEST!CQ76</f>
        <v>191.70686799999999</v>
      </c>
      <c r="F15" s="141">
        <f>VEST!DV76</f>
        <v>45.819070000000004</v>
      </c>
      <c r="G15" s="141">
        <f>VEST!FB76</f>
        <v>0</v>
      </c>
      <c r="H15" s="141">
        <f>VEST!GG76</f>
        <v>2460.12032</v>
      </c>
      <c r="I15" s="141">
        <f>VEST!HM76</f>
        <v>5596.7411700000002</v>
      </c>
      <c r="J15" s="141">
        <f>VEST!IX76</f>
        <v>29845.779416599995</v>
      </c>
    </row>
    <row r="16" spans="1:10">
      <c r="B16" t="s">
        <v>21</v>
      </c>
      <c r="C16" s="141">
        <f>'BS1&amp;2'!AH68</f>
        <v>1.2100058173356687E-2</v>
      </c>
      <c r="D16" s="141">
        <f>'BS1&amp;2'!BK68</f>
        <v>2.345546527671305E-2</v>
      </c>
      <c r="E16" s="141">
        <f>'BS1&amp;2'!CQ68</f>
        <v>2.8403361344537914E-2</v>
      </c>
      <c r="F16" s="141">
        <f>'BS1&amp;2'!DV68</f>
        <v>1.7417022674991789E-2</v>
      </c>
      <c r="G16" s="141">
        <f>'BS1&amp;2'!FB68</f>
        <v>2.9875421614378617E-2</v>
      </c>
      <c r="H16" s="141">
        <f>'BS1&amp;2'!GG68</f>
        <v>3.6034487719562969E-2</v>
      </c>
      <c r="I16" s="141">
        <f>'BS1&amp;2'!HM68</f>
        <v>2.8737415019581269E-2</v>
      </c>
      <c r="J16" s="141">
        <f>'BS1&amp;2'!IX68</f>
        <v>2.5079581796955686E-2</v>
      </c>
    </row>
    <row r="17" spans="3:10">
      <c r="C17" s="141">
        <f>'BS1&amp;2'!AH64</f>
        <v>9596.2999999999993</v>
      </c>
      <c r="D17" s="141">
        <f>'BS1&amp;2'!BK64</f>
        <v>10688.7</v>
      </c>
      <c r="E17" s="141">
        <f>'BS1&amp;2'!CQ64</f>
        <v>9952.2999999999993</v>
      </c>
      <c r="F17" s="141">
        <f>'BS1&amp;2'!DV64</f>
        <v>10234.5</v>
      </c>
      <c r="G17" s="141">
        <f>'BS1&amp;2'!FB64</f>
        <v>16788.8</v>
      </c>
      <c r="H17" s="141">
        <f>'BS1&amp;2'!GG64</f>
        <v>12748.6</v>
      </c>
      <c r="I17" s="141">
        <f>'BS1&amp;2'!HM64</f>
        <v>11888.43</v>
      </c>
      <c r="J17" s="141">
        <f>'BS1&amp;2'!IX64</f>
        <v>94287.279871000006</v>
      </c>
    </row>
    <row r="18" spans="3:10">
      <c r="C18" s="141">
        <f>'BS1&amp;2'!AH78</f>
        <v>0</v>
      </c>
      <c r="D18" s="141">
        <f>'BS1&amp;2'!BK78</f>
        <v>0</v>
      </c>
      <c r="E18" s="141">
        <f>'BS1&amp;2'!CQ78</f>
        <v>0</v>
      </c>
      <c r="F18" s="141">
        <f>'BS1&amp;2'!DV78</f>
        <v>0</v>
      </c>
      <c r="G18" s="141">
        <f>'BS1&amp;2'!FB78</f>
        <v>4.6478218616639033E-3</v>
      </c>
      <c r="H18" s="141">
        <f>'BS1&amp;2'!GG78</f>
        <v>0.10877160524574303</v>
      </c>
      <c r="I18" s="141">
        <f>'BS1&amp;2'!HM78</f>
        <v>2.8871112303670121E-2</v>
      </c>
      <c r="J18" s="141">
        <f>'BS1&amp;2'!IX78</f>
        <v>2.3908433146855756E-2</v>
      </c>
    </row>
    <row r="19" spans="3:10">
      <c r="C19" s="141">
        <f>'BS1&amp;2'!AH74</f>
        <v>991.94100000000003</v>
      </c>
      <c r="D19" s="141">
        <f>'BS1&amp;2'!BK74</f>
        <v>439.38799999999998</v>
      </c>
      <c r="E19" s="141">
        <f>'BS1&amp;2'!CQ74</f>
        <v>464.60950000000003</v>
      </c>
      <c r="F19" s="141">
        <f>'BS1&amp;2'!DV74</f>
        <v>309.75700000000001</v>
      </c>
      <c r="G19" s="141">
        <f>'BS1&amp;2'!FB74</f>
        <v>802.53099999999995</v>
      </c>
      <c r="H19" s="141">
        <f>'BS1&amp;2'!GG74</f>
        <v>1649.242</v>
      </c>
      <c r="I19" s="141">
        <f>'BS1&amp;2'!HM74</f>
        <v>4852.8176000000003</v>
      </c>
      <c r="J19" s="141">
        <f>'BS1&amp;2'!IX74</f>
        <v>18816.264869999999</v>
      </c>
    </row>
    <row r="22" spans="3:10">
      <c r="H22" t="s">
        <v>159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zoomScale="70" zoomScaleNormal="70" workbookViewId="0">
      <selection activeCell="B35" sqref="B35"/>
    </sheetView>
  </sheetViews>
  <sheetFormatPr defaultRowHeight="15" outlineLevelCol="1"/>
  <cols>
    <col min="1" max="1" width="13.42578125" customWidth="1"/>
    <col min="2" max="2" width="36.42578125" style="39" customWidth="1"/>
    <col min="3" max="33" width="0" hidden="1" customWidth="1" outlineLevel="1"/>
    <col min="34" max="34" width="9" collapsed="1"/>
    <col min="35" max="62" width="0" hidden="1" customWidth="1" outlineLevel="1"/>
    <col min="63" max="63" width="9" collapsed="1"/>
    <col min="64" max="94" width="0" hidden="1" customWidth="1" outlineLevel="1"/>
    <col min="95" max="95" width="9" collapsed="1"/>
    <col min="96" max="125" width="0" hidden="1" customWidth="1" outlineLevel="1"/>
    <col min="126" max="126" width="9" collapsed="1"/>
    <col min="127" max="157" width="0" hidden="1" customWidth="1" outlineLevel="1"/>
    <col min="158" max="158" width="9" collapsed="1"/>
    <col min="159" max="188" width="0" hidden="1" customWidth="1" outlineLevel="1"/>
    <col min="189" max="189" width="9" collapsed="1"/>
  </cols>
  <sheetData>
    <row r="1" spans="1:195" ht="16.5" thickBot="1">
      <c r="A1" s="14" t="s">
        <v>103</v>
      </c>
    </row>
    <row r="2" spans="1:195" ht="15.75">
      <c r="A2" s="14"/>
      <c r="B2" s="119" t="s">
        <v>104</v>
      </c>
      <c r="C2" s="116">
        <v>42005</v>
      </c>
      <c r="D2" s="116">
        <v>42006</v>
      </c>
      <c r="E2" s="116">
        <v>42007</v>
      </c>
      <c r="F2" s="116">
        <v>42008</v>
      </c>
      <c r="G2" s="116">
        <v>42009</v>
      </c>
      <c r="H2" s="116">
        <v>42010</v>
      </c>
      <c r="I2" s="116">
        <v>42011</v>
      </c>
      <c r="J2" s="116">
        <v>42012</v>
      </c>
      <c r="K2" s="116">
        <v>42013</v>
      </c>
      <c r="L2" s="116">
        <v>42014</v>
      </c>
      <c r="M2" s="116">
        <v>42015</v>
      </c>
      <c r="N2" s="116">
        <v>42016</v>
      </c>
      <c r="O2" s="116">
        <v>42017</v>
      </c>
      <c r="P2" s="116">
        <v>42018</v>
      </c>
      <c r="Q2" s="116">
        <v>42019</v>
      </c>
      <c r="R2" s="116">
        <v>42020</v>
      </c>
      <c r="S2" s="116">
        <v>42021</v>
      </c>
      <c r="T2" s="116">
        <v>42022</v>
      </c>
      <c r="U2" s="116">
        <v>42023</v>
      </c>
      <c r="V2" s="116">
        <v>42024</v>
      </c>
      <c r="W2" s="116">
        <v>42025</v>
      </c>
      <c r="X2" s="116">
        <v>42026</v>
      </c>
      <c r="Y2" s="116">
        <v>42027</v>
      </c>
      <c r="Z2" s="116">
        <v>42028</v>
      </c>
      <c r="AA2" s="116">
        <v>42029</v>
      </c>
      <c r="AB2" s="116">
        <v>42030</v>
      </c>
      <c r="AC2" s="116">
        <v>42031</v>
      </c>
      <c r="AD2" s="116">
        <v>42032</v>
      </c>
      <c r="AE2" s="116">
        <v>42033</v>
      </c>
      <c r="AF2" s="116">
        <v>42034</v>
      </c>
      <c r="AG2" s="116">
        <v>42035</v>
      </c>
      <c r="AH2" s="117" t="s">
        <v>72</v>
      </c>
      <c r="AI2" s="116">
        <v>42036</v>
      </c>
      <c r="AJ2" s="116">
        <v>42037</v>
      </c>
      <c r="AK2" s="116">
        <v>42038</v>
      </c>
      <c r="AL2" s="116">
        <v>42039</v>
      </c>
      <c r="AM2" s="116">
        <v>42040</v>
      </c>
      <c r="AN2" s="116">
        <v>42041</v>
      </c>
      <c r="AO2" s="116">
        <v>42042</v>
      </c>
      <c r="AP2" s="116">
        <v>42043</v>
      </c>
      <c r="AQ2" s="116">
        <v>42044</v>
      </c>
      <c r="AR2" s="116">
        <v>42045</v>
      </c>
      <c r="AS2" s="116">
        <v>42046</v>
      </c>
      <c r="AT2" s="116">
        <v>42047</v>
      </c>
      <c r="AU2" s="116">
        <v>42048</v>
      </c>
      <c r="AV2" s="116">
        <v>42049</v>
      </c>
      <c r="AW2" s="116">
        <v>42050</v>
      </c>
      <c r="AX2" s="116">
        <v>42051</v>
      </c>
      <c r="AY2" s="116">
        <v>42052</v>
      </c>
      <c r="AZ2" s="116">
        <v>42053</v>
      </c>
      <c r="BA2" s="116">
        <v>42054</v>
      </c>
      <c r="BB2" s="116">
        <v>42055</v>
      </c>
      <c r="BC2" s="116">
        <v>42056</v>
      </c>
      <c r="BD2" s="116">
        <v>42057</v>
      </c>
      <c r="BE2" s="116">
        <v>42058</v>
      </c>
      <c r="BF2" s="116">
        <v>42059</v>
      </c>
      <c r="BG2" s="116">
        <v>42060</v>
      </c>
      <c r="BH2" s="116">
        <v>42061</v>
      </c>
      <c r="BI2" s="116">
        <v>42062</v>
      </c>
      <c r="BJ2" s="116">
        <v>42063</v>
      </c>
      <c r="BK2" s="117" t="s">
        <v>73</v>
      </c>
      <c r="BL2" s="116">
        <v>42064</v>
      </c>
      <c r="BM2" s="116">
        <v>42065</v>
      </c>
      <c r="BN2" s="116">
        <v>42066</v>
      </c>
      <c r="BO2" s="116">
        <v>42067</v>
      </c>
      <c r="BP2" s="116">
        <v>42068</v>
      </c>
      <c r="BQ2" s="116">
        <v>42069</v>
      </c>
      <c r="BR2" s="116">
        <v>42070</v>
      </c>
      <c r="BS2" s="116">
        <v>42071</v>
      </c>
      <c r="BT2" s="116">
        <v>42072</v>
      </c>
      <c r="BU2" s="116">
        <v>42073</v>
      </c>
      <c r="BV2" s="116">
        <v>42074</v>
      </c>
      <c r="BW2" s="116">
        <v>42075</v>
      </c>
      <c r="BX2" s="116">
        <v>42076</v>
      </c>
      <c r="BY2" s="116">
        <v>42077</v>
      </c>
      <c r="BZ2" s="116">
        <v>42078</v>
      </c>
      <c r="CA2" s="116">
        <v>42079</v>
      </c>
      <c r="CB2" s="116">
        <v>42080</v>
      </c>
      <c r="CC2" s="116">
        <v>42081</v>
      </c>
      <c r="CD2" s="116">
        <v>42082</v>
      </c>
      <c r="CE2" s="116">
        <v>42083</v>
      </c>
      <c r="CF2" s="116">
        <v>42084</v>
      </c>
      <c r="CG2" s="116">
        <v>42085</v>
      </c>
      <c r="CH2" s="116">
        <v>42086</v>
      </c>
      <c r="CI2" s="116">
        <v>42087</v>
      </c>
      <c r="CJ2" s="116">
        <v>42088</v>
      </c>
      <c r="CK2" s="116">
        <v>42089</v>
      </c>
      <c r="CL2" s="116">
        <v>42090</v>
      </c>
      <c r="CM2" s="116">
        <v>42091</v>
      </c>
      <c r="CN2" s="116">
        <v>42092</v>
      </c>
      <c r="CO2" s="116">
        <v>42093</v>
      </c>
      <c r="CP2" s="116">
        <v>42094</v>
      </c>
      <c r="CQ2" s="117" t="s">
        <v>74</v>
      </c>
      <c r="CR2" s="116">
        <v>42095</v>
      </c>
      <c r="CS2" s="116">
        <v>42096</v>
      </c>
      <c r="CT2" s="116">
        <v>42097</v>
      </c>
      <c r="CU2" s="116">
        <v>42098</v>
      </c>
      <c r="CV2" s="116">
        <v>42099</v>
      </c>
      <c r="CW2" s="116">
        <v>42100</v>
      </c>
      <c r="CX2" s="116">
        <v>42101</v>
      </c>
      <c r="CY2" s="116">
        <v>42102</v>
      </c>
      <c r="CZ2" s="116">
        <v>42103</v>
      </c>
      <c r="DA2" s="116">
        <v>42104</v>
      </c>
      <c r="DB2" s="116">
        <v>42105</v>
      </c>
      <c r="DC2" s="116">
        <v>42106</v>
      </c>
      <c r="DD2" s="116">
        <v>42107</v>
      </c>
      <c r="DE2" s="116">
        <v>42108</v>
      </c>
      <c r="DF2" s="116">
        <v>42109</v>
      </c>
      <c r="DG2" s="116">
        <v>42110</v>
      </c>
      <c r="DH2" s="116">
        <v>42111</v>
      </c>
      <c r="DI2" s="116">
        <v>42112</v>
      </c>
      <c r="DJ2" s="116">
        <v>42113</v>
      </c>
      <c r="DK2" s="116">
        <v>42114</v>
      </c>
      <c r="DL2" s="116">
        <v>42115</v>
      </c>
      <c r="DM2" s="116">
        <v>42116</v>
      </c>
      <c r="DN2" s="116">
        <v>42117</v>
      </c>
      <c r="DO2" s="116">
        <v>42118</v>
      </c>
      <c r="DP2" s="116">
        <v>42119</v>
      </c>
      <c r="DQ2" s="116">
        <v>42120</v>
      </c>
      <c r="DR2" s="116">
        <v>42121</v>
      </c>
      <c r="DS2" s="116">
        <v>42122</v>
      </c>
      <c r="DT2" s="116">
        <v>42123</v>
      </c>
      <c r="DU2" s="116">
        <v>42124</v>
      </c>
      <c r="DV2" s="117" t="s">
        <v>75</v>
      </c>
      <c r="DW2" s="118">
        <v>42125</v>
      </c>
      <c r="DX2" s="118">
        <v>42126</v>
      </c>
      <c r="DY2" s="118">
        <v>42127</v>
      </c>
      <c r="DZ2" s="118">
        <v>42128</v>
      </c>
      <c r="EA2" s="118">
        <v>42129</v>
      </c>
      <c r="EB2" s="118">
        <v>42130</v>
      </c>
      <c r="EC2" s="118">
        <v>42131</v>
      </c>
      <c r="ED2" s="118">
        <v>42132</v>
      </c>
      <c r="EE2" s="118">
        <v>42133</v>
      </c>
      <c r="EF2" s="118">
        <v>42134</v>
      </c>
      <c r="EG2" s="118">
        <v>42135</v>
      </c>
      <c r="EH2" s="118">
        <v>42136</v>
      </c>
      <c r="EI2" s="118">
        <v>42137</v>
      </c>
      <c r="EJ2" s="118">
        <v>42138</v>
      </c>
      <c r="EK2" s="118">
        <v>42139</v>
      </c>
      <c r="EL2" s="118">
        <v>42140</v>
      </c>
      <c r="EM2" s="118">
        <v>42141</v>
      </c>
      <c r="EN2" s="118">
        <v>42142</v>
      </c>
      <c r="EO2" s="118">
        <v>42143</v>
      </c>
      <c r="EP2" s="118">
        <v>42144</v>
      </c>
      <c r="EQ2" s="118">
        <v>42145</v>
      </c>
      <c r="ER2" s="118">
        <v>42146</v>
      </c>
      <c r="ES2" s="118">
        <v>42147</v>
      </c>
      <c r="ET2" s="118">
        <v>42148</v>
      </c>
      <c r="EU2" s="118">
        <v>42149</v>
      </c>
      <c r="EV2" s="118">
        <v>42150</v>
      </c>
      <c r="EW2" s="118">
        <v>42151</v>
      </c>
      <c r="EX2" s="118">
        <v>42152</v>
      </c>
      <c r="EY2" s="118">
        <v>42153</v>
      </c>
      <c r="EZ2" s="118">
        <v>42154</v>
      </c>
      <c r="FA2" s="118">
        <v>42155</v>
      </c>
      <c r="FB2" s="117" t="s">
        <v>76</v>
      </c>
      <c r="FC2" s="118">
        <v>42156</v>
      </c>
      <c r="FD2" s="118">
        <v>42157</v>
      </c>
      <c r="FE2" s="118">
        <v>42158</v>
      </c>
      <c r="FF2" s="118">
        <v>42159</v>
      </c>
      <c r="FG2" s="118">
        <v>42160</v>
      </c>
      <c r="FH2" s="118">
        <v>42161</v>
      </c>
      <c r="FI2" s="118">
        <v>42162</v>
      </c>
      <c r="FJ2" s="118">
        <v>42163</v>
      </c>
      <c r="FK2" s="118">
        <v>42164</v>
      </c>
      <c r="FL2" s="118">
        <v>42165</v>
      </c>
      <c r="FM2" s="118">
        <v>42166</v>
      </c>
      <c r="FN2" s="118">
        <v>42167</v>
      </c>
      <c r="FO2" s="118">
        <v>42168</v>
      </c>
      <c r="FP2" s="118">
        <v>42169</v>
      </c>
      <c r="FQ2" s="118">
        <v>42170</v>
      </c>
      <c r="FR2" s="118">
        <v>42171</v>
      </c>
      <c r="FS2" s="118">
        <v>42172</v>
      </c>
      <c r="FT2" s="118">
        <v>42173</v>
      </c>
      <c r="FU2" s="118">
        <v>42174</v>
      </c>
      <c r="FV2" s="118">
        <v>42175</v>
      </c>
      <c r="FW2" s="118">
        <v>42176</v>
      </c>
      <c r="FX2" s="118">
        <v>42177</v>
      </c>
      <c r="FY2" s="118">
        <v>42178</v>
      </c>
      <c r="FZ2" s="118">
        <v>42179</v>
      </c>
      <c r="GA2" s="118">
        <v>42180</v>
      </c>
      <c r="GB2" s="118">
        <v>42181</v>
      </c>
      <c r="GC2" s="118">
        <v>42182</v>
      </c>
      <c r="GD2" s="118">
        <v>42183</v>
      </c>
      <c r="GE2" s="118">
        <v>42184</v>
      </c>
      <c r="GF2" s="118">
        <v>42185</v>
      </c>
      <c r="GG2" s="117" t="s">
        <v>78</v>
      </c>
      <c r="GH2" s="117" t="s">
        <v>79</v>
      </c>
      <c r="GI2" s="117" t="s">
        <v>80</v>
      </c>
      <c r="GJ2" s="117" t="s">
        <v>81</v>
      </c>
      <c r="GK2" s="117" t="s">
        <v>82</v>
      </c>
      <c r="GL2" s="117" t="s">
        <v>83</v>
      </c>
      <c r="GM2" s="117" t="s">
        <v>84</v>
      </c>
    </row>
    <row r="3" spans="1:195" ht="15.75" customHeight="1">
      <c r="A3" s="368" t="s">
        <v>22</v>
      </c>
      <c r="B3" s="57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7">
        <f>STX!AH34</f>
        <v>512</v>
      </c>
      <c r="AI3" s="47">
        <f>STX!AI34</f>
        <v>0</v>
      </c>
      <c r="AJ3" s="47">
        <f>STX!AJ34</f>
        <v>0</v>
      </c>
      <c r="AK3" s="47">
        <f>STX!AK34</f>
        <v>0</v>
      </c>
      <c r="AL3" s="47">
        <f>STX!AL34</f>
        <v>0</v>
      </c>
      <c r="AM3" s="47">
        <f>STX!AM34</f>
        <v>0</v>
      </c>
      <c r="AN3" s="47">
        <f>STX!AN34</f>
        <v>0</v>
      </c>
      <c r="AO3" s="47">
        <f>STX!AO34</f>
        <v>0</v>
      </c>
      <c r="AP3" s="47">
        <f>STX!AP34</f>
        <v>0</v>
      </c>
      <c r="AQ3" s="47">
        <f>STX!AQ34</f>
        <v>0</v>
      </c>
      <c r="AR3" s="47">
        <f>STX!AR34</f>
        <v>0</v>
      </c>
      <c r="AS3" s="47">
        <f>STX!AS34</f>
        <v>0</v>
      </c>
      <c r="AT3" s="47">
        <f>STX!AT34</f>
        <v>0</v>
      </c>
      <c r="AU3" s="47">
        <f>STX!AU34</f>
        <v>0</v>
      </c>
      <c r="AV3" s="47">
        <f>STX!AV34</f>
        <v>0</v>
      </c>
      <c r="AW3" s="47">
        <f>STX!AW34</f>
        <v>0</v>
      </c>
      <c r="AX3" s="47">
        <f>STX!AX34</f>
        <v>0</v>
      </c>
      <c r="AY3" s="47">
        <f>STX!AY34</f>
        <v>0</v>
      </c>
      <c r="AZ3" s="47">
        <f>STX!AZ34</f>
        <v>0</v>
      </c>
      <c r="BA3" s="47">
        <f>STX!BA34</f>
        <v>0</v>
      </c>
      <c r="BB3" s="47">
        <f>STX!BB34</f>
        <v>0</v>
      </c>
      <c r="BC3" s="47">
        <f>STX!BC34</f>
        <v>0</v>
      </c>
      <c r="BD3" s="47">
        <f>STX!BD34</f>
        <v>0</v>
      </c>
      <c r="BE3" s="47">
        <f>STX!BE34</f>
        <v>0</v>
      </c>
      <c r="BF3" s="47">
        <f>STX!BF34</f>
        <v>0</v>
      </c>
      <c r="BG3" s="47">
        <f>STX!BG34</f>
        <v>0</v>
      </c>
      <c r="BH3" s="47">
        <f>STX!BH34</f>
        <v>0</v>
      </c>
      <c r="BI3" s="47">
        <f>STX!BI34</f>
        <v>0</v>
      </c>
      <c r="BJ3" s="47">
        <f>STX!BJ34</f>
        <v>0</v>
      </c>
      <c r="BK3" s="47">
        <f>STX!BK34</f>
        <v>499</v>
      </c>
      <c r="BL3" s="47">
        <f>STX!BL34</f>
        <v>0</v>
      </c>
      <c r="BM3" s="47">
        <f>STX!BM34</f>
        <v>0</v>
      </c>
      <c r="BN3" s="47">
        <f>STX!BN34</f>
        <v>0</v>
      </c>
      <c r="BO3" s="47">
        <f>STX!BO34</f>
        <v>0</v>
      </c>
      <c r="BP3" s="47">
        <f>STX!BP34</f>
        <v>0</v>
      </c>
      <c r="BQ3" s="47">
        <f>STX!BQ34</f>
        <v>0</v>
      </c>
      <c r="BR3" s="47">
        <f>STX!BR34</f>
        <v>0</v>
      </c>
      <c r="BS3" s="47">
        <f>STX!BS34</f>
        <v>0</v>
      </c>
      <c r="BT3" s="47">
        <f>STX!BT34</f>
        <v>0</v>
      </c>
      <c r="BU3" s="47">
        <f>STX!BU34</f>
        <v>0</v>
      </c>
      <c r="BV3" s="47">
        <f>STX!BV34</f>
        <v>0</v>
      </c>
      <c r="BW3" s="47">
        <f>STX!BW34</f>
        <v>0</v>
      </c>
      <c r="BX3" s="47">
        <f>STX!BX34</f>
        <v>0</v>
      </c>
      <c r="BY3" s="47">
        <f>STX!BY34</f>
        <v>0</v>
      </c>
      <c r="BZ3" s="47">
        <f>STX!BZ34</f>
        <v>0</v>
      </c>
      <c r="CA3" s="47">
        <f>STX!CA34</f>
        <v>0</v>
      </c>
      <c r="CB3" s="47">
        <f>STX!CB34</f>
        <v>0</v>
      </c>
      <c r="CC3" s="47">
        <f>STX!CC34</f>
        <v>0</v>
      </c>
      <c r="CD3" s="47">
        <f>STX!CD34</f>
        <v>0</v>
      </c>
      <c r="CE3" s="47">
        <f>STX!CE34</f>
        <v>0</v>
      </c>
      <c r="CF3" s="47">
        <f>STX!CF34</f>
        <v>0</v>
      </c>
      <c r="CG3" s="47">
        <f>STX!CG34</f>
        <v>0</v>
      </c>
      <c r="CH3" s="47">
        <f>STX!CH34</f>
        <v>0</v>
      </c>
      <c r="CI3" s="47">
        <f>STX!CI34</f>
        <v>0</v>
      </c>
      <c r="CJ3" s="47">
        <f>STX!CJ34</f>
        <v>0</v>
      </c>
      <c r="CK3" s="47">
        <f>STX!CK34</f>
        <v>0</v>
      </c>
      <c r="CL3" s="47">
        <f>STX!CL34</f>
        <v>0</v>
      </c>
      <c r="CM3" s="47">
        <f>STX!CM34</f>
        <v>0</v>
      </c>
      <c r="CN3" s="47">
        <f>STX!CN34</f>
        <v>0</v>
      </c>
      <c r="CO3" s="47">
        <f>STX!CO34</f>
        <v>0</v>
      </c>
      <c r="CP3" s="47">
        <f>STX!CP34</f>
        <v>0</v>
      </c>
      <c r="CQ3" s="47">
        <f>STX!CQ34</f>
        <v>482</v>
      </c>
      <c r="CR3" s="47">
        <f>STX!CR34</f>
        <v>0</v>
      </c>
      <c r="CS3" s="47">
        <f>STX!CS34</f>
        <v>0</v>
      </c>
      <c r="CT3" s="47">
        <f>STX!CT34</f>
        <v>0</v>
      </c>
      <c r="CU3" s="47">
        <f>STX!CU34</f>
        <v>0</v>
      </c>
      <c r="CV3" s="47">
        <f>STX!CV34</f>
        <v>0</v>
      </c>
      <c r="CW3" s="47">
        <f>STX!CW34</f>
        <v>0</v>
      </c>
      <c r="CX3" s="47">
        <f>STX!CX34</f>
        <v>0</v>
      </c>
      <c r="CY3" s="47">
        <f>STX!CY34</f>
        <v>0</v>
      </c>
      <c r="CZ3" s="47">
        <f>STX!CZ34</f>
        <v>0</v>
      </c>
      <c r="DA3" s="47">
        <f>STX!DA34</f>
        <v>0</v>
      </c>
      <c r="DB3" s="47">
        <f>STX!DB34</f>
        <v>0</v>
      </c>
      <c r="DC3" s="47">
        <f>STX!DC34</f>
        <v>0</v>
      </c>
      <c r="DD3" s="47">
        <f>STX!DD34</f>
        <v>0</v>
      </c>
      <c r="DE3" s="47">
        <f>STX!DE34</f>
        <v>0</v>
      </c>
      <c r="DF3" s="47">
        <f>STX!DF34</f>
        <v>0</v>
      </c>
      <c r="DG3" s="47">
        <f>STX!DG34</f>
        <v>0</v>
      </c>
      <c r="DH3" s="47">
        <f>STX!DH34</f>
        <v>0</v>
      </c>
      <c r="DI3" s="47">
        <f>STX!DI34</f>
        <v>0</v>
      </c>
      <c r="DJ3" s="47">
        <f>STX!DJ34</f>
        <v>0</v>
      </c>
      <c r="DK3" s="47">
        <f>STX!DK34</f>
        <v>0</v>
      </c>
      <c r="DL3" s="47">
        <f>STX!DL34</f>
        <v>0</v>
      </c>
      <c r="DM3" s="47">
        <f>STX!DM34</f>
        <v>0</v>
      </c>
      <c r="DN3" s="47">
        <f>STX!DN34</f>
        <v>0</v>
      </c>
      <c r="DO3" s="47">
        <f>STX!DO34</f>
        <v>0</v>
      </c>
      <c r="DP3" s="47">
        <f>STX!DP34</f>
        <v>0</v>
      </c>
      <c r="DQ3" s="47">
        <f>STX!DQ34</f>
        <v>0</v>
      </c>
      <c r="DR3" s="47">
        <f>STX!DR34</f>
        <v>0</v>
      </c>
      <c r="DS3" s="47">
        <f>STX!DS34</f>
        <v>0</v>
      </c>
      <c r="DT3" s="47">
        <f>STX!DT34</f>
        <v>0</v>
      </c>
      <c r="DU3" s="47">
        <f>STX!DU34</f>
        <v>0</v>
      </c>
      <c r="DV3" s="47">
        <f>STX!DV34</f>
        <v>524</v>
      </c>
      <c r="DW3" s="47">
        <f>STX!DW34</f>
        <v>0</v>
      </c>
      <c r="DX3" s="47">
        <f>STX!DX34</f>
        <v>0</v>
      </c>
      <c r="DY3" s="47">
        <f>STX!DY34</f>
        <v>0</v>
      </c>
      <c r="DZ3" s="47">
        <f>STX!DZ34</f>
        <v>0</v>
      </c>
      <c r="EA3" s="47">
        <f>STX!EA34</f>
        <v>0</v>
      </c>
      <c r="EB3" s="47">
        <f>STX!EB34</f>
        <v>0</v>
      </c>
      <c r="EC3" s="47">
        <f>STX!EC34</f>
        <v>0</v>
      </c>
      <c r="ED3" s="47">
        <f>STX!ED34</f>
        <v>0</v>
      </c>
      <c r="EE3" s="47">
        <f>STX!EE34</f>
        <v>0</v>
      </c>
      <c r="EF3" s="47">
        <f>STX!EF34</f>
        <v>0</v>
      </c>
      <c r="EG3" s="47">
        <f>STX!EG34</f>
        <v>0</v>
      </c>
      <c r="EH3" s="47">
        <f>STX!EH34</f>
        <v>0</v>
      </c>
      <c r="EI3" s="47">
        <f>STX!EI34</f>
        <v>0</v>
      </c>
      <c r="EJ3" s="47">
        <f>STX!EJ34</f>
        <v>0</v>
      </c>
      <c r="EK3" s="47">
        <f>STX!EK34</f>
        <v>0</v>
      </c>
      <c r="EL3" s="47">
        <f>STX!EL34</f>
        <v>0</v>
      </c>
      <c r="EM3" s="47">
        <f>STX!EM34</f>
        <v>0</v>
      </c>
      <c r="EN3" s="47">
        <f>STX!EN34</f>
        <v>0</v>
      </c>
      <c r="EO3" s="47">
        <f>STX!EO34</f>
        <v>0</v>
      </c>
      <c r="EP3" s="47">
        <f>STX!EP34</f>
        <v>0</v>
      </c>
      <c r="EQ3" s="47">
        <f>STX!EQ34</f>
        <v>0</v>
      </c>
      <c r="ER3" s="47">
        <f>STX!ER34</f>
        <v>0</v>
      </c>
      <c r="ES3" s="47">
        <f>STX!ES34</f>
        <v>0</v>
      </c>
      <c r="ET3" s="47">
        <f>STX!ET34</f>
        <v>0</v>
      </c>
      <c r="EU3" s="47">
        <f>STX!EU34</f>
        <v>0</v>
      </c>
      <c r="EV3" s="47">
        <f>STX!EV34</f>
        <v>0</v>
      </c>
      <c r="EW3" s="47">
        <f>STX!EW34</f>
        <v>0</v>
      </c>
      <c r="EX3" s="47">
        <f>STX!EX34</f>
        <v>0</v>
      </c>
      <c r="EY3" s="47">
        <f>STX!EY34</f>
        <v>0</v>
      </c>
      <c r="EZ3" s="47">
        <f>STX!EZ34</f>
        <v>0</v>
      </c>
      <c r="FA3" s="47">
        <f>STX!FA34</f>
        <v>0</v>
      </c>
      <c r="FB3" s="47">
        <f>STX!FB34</f>
        <v>696</v>
      </c>
      <c r="FC3" s="47">
        <f>STX!FC34</f>
        <v>0</v>
      </c>
      <c r="FD3" s="47">
        <f>STX!FD34</f>
        <v>0</v>
      </c>
      <c r="FE3" s="47">
        <f>STX!FE34</f>
        <v>0</v>
      </c>
      <c r="FF3" s="47">
        <f>STX!FF34</f>
        <v>0</v>
      </c>
      <c r="FG3" s="47">
        <f>STX!FG34</f>
        <v>0</v>
      </c>
      <c r="FH3" s="47">
        <f>STX!FH34</f>
        <v>0</v>
      </c>
      <c r="FI3" s="47">
        <f>STX!FI34</f>
        <v>0</v>
      </c>
      <c r="FJ3" s="47">
        <f>STX!FJ34</f>
        <v>0</v>
      </c>
      <c r="FK3" s="47">
        <f>STX!FK34</f>
        <v>0</v>
      </c>
      <c r="FL3" s="47">
        <f>STX!FL34</f>
        <v>0</v>
      </c>
      <c r="FM3" s="47">
        <f>STX!FM34</f>
        <v>0</v>
      </c>
      <c r="FN3" s="47">
        <f>STX!FN34</f>
        <v>0</v>
      </c>
      <c r="FO3" s="47">
        <f>STX!FO34</f>
        <v>0</v>
      </c>
      <c r="FP3" s="47">
        <f>STX!FP34</f>
        <v>0</v>
      </c>
      <c r="FQ3" s="47">
        <f>STX!FQ34</f>
        <v>0</v>
      </c>
      <c r="FR3" s="47">
        <f>STX!FR34</f>
        <v>0</v>
      </c>
      <c r="FS3" s="47">
        <f>STX!FS34</f>
        <v>0</v>
      </c>
      <c r="FT3" s="47">
        <f>STX!FT34</f>
        <v>0</v>
      </c>
      <c r="FU3" s="47">
        <f>STX!FU34</f>
        <v>0</v>
      </c>
      <c r="FV3" s="47">
        <f>STX!FV34</f>
        <v>0</v>
      </c>
      <c r="FW3" s="47">
        <f>STX!FW34</f>
        <v>0</v>
      </c>
      <c r="FX3" s="47">
        <f>STX!FX34</f>
        <v>0</v>
      </c>
      <c r="FY3" s="47">
        <f>STX!FY34</f>
        <v>0</v>
      </c>
      <c r="FZ3" s="47">
        <f>STX!FZ34</f>
        <v>0</v>
      </c>
      <c r="GA3" s="47">
        <f>STX!GA34</f>
        <v>0</v>
      </c>
      <c r="GB3" s="47">
        <f>STX!GB34</f>
        <v>0</v>
      </c>
      <c r="GC3" s="47">
        <f>STX!GC34</f>
        <v>0</v>
      </c>
      <c r="GD3" s="47">
        <f>STX!GD34</f>
        <v>0</v>
      </c>
      <c r="GE3" s="47">
        <f>STX!GE34</f>
        <v>0</v>
      </c>
      <c r="GF3" s="47">
        <f>STX!GF34</f>
        <v>0</v>
      </c>
      <c r="GG3" s="47">
        <f>STX!GG34</f>
        <v>772</v>
      </c>
      <c r="GH3" s="47">
        <f>STX!HM34</f>
        <v>825</v>
      </c>
      <c r="GI3" s="45"/>
      <c r="GJ3" s="45"/>
      <c r="GK3" s="45"/>
      <c r="GL3" s="45"/>
      <c r="GM3" s="45"/>
    </row>
    <row r="4" spans="1:195" ht="14.25" customHeight="1">
      <c r="A4" s="369"/>
      <c r="B4" s="43" t="s">
        <v>13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7">
        <f>STX!AH35</f>
        <v>618</v>
      </c>
      <c r="AI4" s="47">
        <f>STX!AI35</f>
        <v>0</v>
      </c>
      <c r="AJ4" s="47">
        <f>STX!AJ35</f>
        <v>0</v>
      </c>
      <c r="AK4" s="47">
        <f>STX!AK35</f>
        <v>0</v>
      </c>
      <c r="AL4" s="47">
        <f>STX!AL35</f>
        <v>0</v>
      </c>
      <c r="AM4" s="47">
        <f>STX!AM35</f>
        <v>0</v>
      </c>
      <c r="AN4" s="47">
        <f>STX!AN35</f>
        <v>0</v>
      </c>
      <c r="AO4" s="47">
        <f>STX!AO35</f>
        <v>0</v>
      </c>
      <c r="AP4" s="47">
        <f>STX!AP35</f>
        <v>0</v>
      </c>
      <c r="AQ4" s="47">
        <f>STX!AQ35</f>
        <v>0</v>
      </c>
      <c r="AR4" s="47">
        <f>STX!AR35</f>
        <v>0</v>
      </c>
      <c r="AS4" s="47">
        <f>STX!AS35</f>
        <v>0</v>
      </c>
      <c r="AT4" s="47">
        <f>STX!AT35</f>
        <v>0</v>
      </c>
      <c r="AU4" s="47">
        <f>STX!AU35</f>
        <v>0</v>
      </c>
      <c r="AV4" s="47">
        <f>STX!AV35</f>
        <v>0</v>
      </c>
      <c r="AW4" s="47">
        <f>STX!AW35</f>
        <v>0</v>
      </c>
      <c r="AX4" s="47">
        <f>STX!AX35</f>
        <v>0</v>
      </c>
      <c r="AY4" s="47">
        <f>STX!AY35</f>
        <v>0</v>
      </c>
      <c r="AZ4" s="47">
        <f>STX!AZ35</f>
        <v>0</v>
      </c>
      <c r="BA4" s="47">
        <f>STX!BA35</f>
        <v>0</v>
      </c>
      <c r="BB4" s="47">
        <f>STX!BB35</f>
        <v>0</v>
      </c>
      <c r="BC4" s="47">
        <f>STX!BC35</f>
        <v>0</v>
      </c>
      <c r="BD4" s="47">
        <f>STX!BD35</f>
        <v>0</v>
      </c>
      <c r="BE4" s="47">
        <f>STX!BE35</f>
        <v>0</v>
      </c>
      <c r="BF4" s="47">
        <f>STX!BF35</f>
        <v>0</v>
      </c>
      <c r="BG4" s="47">
        <f>STX!BG35</f>
        <v>0</v>
      </c>
      <c r="BH4" s="47">
        <f>STX!BH35</f>
        <v>0</v>
      </c>
      <c r="BI4" s="47">
        <f>STX!BI35</f>
        <v>0</v>
      </c>
      <c r="BJ4" s="47">
        <f>STX!BJ35</f>
        <v>0</v>
      </c>
      <c r="BK4" s="47">
        <f>STX!BK35</f>
        <v>604</v>
      </c>
      <c r="BL4" s="47">
        <f>STX!BL35</f>
        <v>0</v>
      </c>
      <c r="BM4" s="47">
        <f>STX!BM35</f>
        <v>0</v>
      </c>
      <c r="BN4" s="47">
        <f>STX!BN35</f>
        <v>0</v>
      </c>
      <c r="BO4" s="47">
        <f>STX!BO35</f>
        <v>0</v>
      </c>
      <c r="BP4" s="47">
        <f>STX!BP35</f>
        <v>0</v>
      </c>
      <c r="BQ4" s="47">
        <f>STX!BQ35</f>
        <v>0</v>
      </c>
      <c r="BR4" s="47">
        <f>STX!BR35</f>
        <v>0</v>
      </c>
      <c r="BS4" s="47">
        <f>STX!BS35</f>
        <v>0</v>
      </c>
      <c r="BT4" s="47">
        <f>STX!BT35</f>
        <v>0</v>
      </c>
      <c r="BU4" s="47">
        <f>STX!BU35</f>
        <v>0</v>
      </c>
      <c r="BV4" s="47">
        <f>STX!BV35</f>
        <v>0</v>
      </c>
      <c r="BW4" s="47">
        <f>STX!BW35</f>
        <v>0</v>
      </c>
      <c r="BX4" s="47">
        <f>STX!BX35</f>
        <v>0</v>
      </c>
      <c r="BY4" s="47">
        <f>STX!BY35</f>
        <v>0</v>
      </c>
      <c r="BZ4" s="47">
        <f>STX!BZ35</f>
        <v>0</v>
      </c>
      <c r="CA4" s="47">
        <f>STX!CA35</f>
        <v>0</v>
      </c>
      <c r="CB4" s="47">
        <f>STX!CB35</f>
        <v>0</v>
      </c>
      <c r="CC4" s="47">
        <f>STX!CC35</f>
        <v>0</v>
      </c>
      <c r="CD4" s="47">
        <f>STX!CD35</f>
        <v>0</v>
      </c>
      <c r="CE4" s="47">
        <f>STX!CE35</f>
        <v>0</v>
      </c>
      <c r="CF4" s="47">
        <f>STX!CF35</f>
        <v>0</v>
      </c>
      <c r="CG4" s="47">
        <f>STX!CG35</f>
        <v>0</v>
      </c>
      <c r="CH4" s="47">
        <f>STX!CH35</f>
        <v>0</v>
      </c>
      <c r="CI4" s="47">
        <f>STX!CI35</f>
        <v>0</v>
      </c>
      <c r="CJ4" s="47">
        <f>STX!CJ35</f>
        <v>0</v>
      </c>
      <c r="CK4" s="47">
        <f>STX!CK35</f>
        <v>0</v>
      </c>
      <c r="CL4" s="47">
        <f>STX!CL35</f>
        <v>0</v>
      </c>
      <c r="CM4" s="47">
        <f>STX!CM35</f>
        <v>0</v>
      </c>
      <c r="CN4" s="47">
        <f>STX!CN35</f>
        <v>0</v>
      </c>
      <c r="CO4" s="47">
        <f>STX!CO35</f>
        <v>0</v>
      </c>
      <c r="CP4" s="47">
        <f>STX!CP35</f>
        <v>0</v>
      </c>
      <c r="CQ4" s="47">
        <f>STX!CQ35</f>
        <v>615</v>
      </c>
      <c r="CR4" s="47">
        <f>STX!CR35</f>
        <v>0</v>
      </c>
      <c r="CS4" s="47">
        <f>STX!CS35</f>
        <v>0</v>
      </c>
      <c r="CT4" s="47">
        <f>STX!CT35</f>
        <v>0</v>
      </c>
      <c r="CU4" s="47">
        <f>STX!CU35</f>
        <v>0</v>
      </c>
      <c r="CV4" s="47">
        <f>STX!CV35</f>
        <v>0</v>
      </c>
      <c r="CW4" s="47">
        <f>STX!CW35</f>
        <v>0</v>
      </c>
      <c r="CX4" s="47">
        <f>STX!CX35</f>
        <v>0</v>
      </c>
      <c r="CY4" s="47">
        <f>STX!CY35</f>
        <v>0</v>
      </c>
      <c r="CZ4" s="47">
        <f>STX!CZ35</f>
        <v>0</v>
      </c>
      <c r="DA4" s="47">
        <f>STX!DA35</f>
        <v>0</v>
      </c>
      <c r="DB4" s="47">
        <f>STX!DB35</f>
        <v>0</v>
      </c>
      <c r="DC4" s="47">
        <f>STX!DC35</f>
        <v>0</v>
      </c>
      <c r="DD4" s="47">
        <f>STX!DD35</f>
        <v>0</v>
      </c>
      <c r="DE4" s="47">
        <f>STX!DE35</f>
        <v>0</v>
      </c>
      <c r="DF4" s="47">
        <f>STX!DF35</f>
        <v>0</v>
      </c>
      <c r="DG4" s="47">
        <f>STX!DG35</f>
        <v>0</v>
      </c>
      <c r="DH4" s="47">
        <f>STX!DH35</f>
        <v>0</v>
      </c>
      <c r="DI4" s="47">
        <f>STX!DI35</f>
        <v>0</v>
      </c>
      <c r="DJ4" s="47">
        <f>STX!DJ35</f>
        <v>0</v>
      </c>
      <c r="DK4" s="47">
        <f>STX!DK35</f>
        <v>0</v>
      </c>
      <c r="DL4" s="47">
        <f>STX!DL35</f>
        <v>0</v>
      </c>
      <c r="DM4" s="47">
        <f>STX!DM35</f>
        <v>0</v>
      </c>
      <c r="DN4" s="47">
        <f>STX!DN35</f>
        <v>0</v>
      </c>
      <c r="DO4" s="47">
        <f>STX!DO35</f>
        <v>0</v>
      </c>
      <c r="DP4" s="47">
        <f>STX!DP35</f>
        <v>0</v>
      </c>
      <c r="DQ4" s="47">
        <f>STX!DQ35</f>
        <v>0</v>
      </c>
      <c r="DR4" s="47">
        <f>STX!DR35</f>
        <v>0</v>
      </c>
      <c r="DS4" s="47">
        <f>STX!DS35</f>
        <v>0</v>
      </c>
      <c r="DT4" s="47">
        <f>STX!DT35</f>
        <v>0</v>
      </c>
      <c r="DU4" s="47">
        <f>STX!DU35</f>
        <v>0</v>
      </c>
      <c r="DV4" s="47">
        <f>STX!DV35</f>
        <v>644</v>
      </c>
      <c r="DW4" s="47">
        <f>STX!DW35</f>
        <v>0</v>
      </c>
      <c r="DX4" s="47">
        <f>STX!DX35</f>
        <v>0</v>
      </c>
      <c r="DY4" s="47">
        <f>STX!DY35</f>
        <v>0</v>
      </c>
      <c r="DZ4" s="47">
        <f>STX!DZ35</f>
        <v>0</v>
      </c>
      <c r="EA4" s="47">
        <f>STX!EA35</f>
        <v>0</v>
      </c>
      <c r="EB4" s="47">
        <f>STX!EB35</f>
        <v>0</v>
      </c>
      <c r="EC4" s="47">
        <f>STX!EC35</f>
        <v>0</v>
      </c>
      <c r="ED4" s="47">
        <f>STX!ED35</f>
        <v>0</v>
      </c>
      <c r="EE4" s="47">
        <f>STX!EE35</f>
        <v>0</v>
      </c>
      <c r="EF4" s="47">
        <f>STX!EF35</f>
        <v>0</v>
      </c>
      <c r="EG4" s="47">
        <f>STX!EG35</f>
        <v>0</v>
      </c>
      <c r="EH4" s="47">
        <f>STX!EH35</f>
        <v>0</v>
      </c>
      <c r="EI4" s="47">
        <f>STX!EI35</f>
        <v>0</v>
      </c>
      <c r="EJ4" s="47">
        <f>STX!EJ35</f>
        <v>0</v>
      </c>
      <c r="EK4" s="47">
        <f>STX!EK35</f>
        <v>0</v>
      </c>
      <c r="EL4" s="47">
        <f>STX!EL35</f>
        <v>0</v>
      </c>
      <c r="EM4" s="47">
        <f>STX!EM35</f>
        <v>0</v>
      </c>
      <c r="EN4" s="47">
        <f>STX!EN35</f>
        <v>0</v>
      </c>
      <c r="EO4" s="47">
        <f>STX!EO35</f>
        <v>0</v>
      </c>
      <c r="EP4" s="47">
        <f>STX!EP35</f>
        <v>0</v>
      </c>
      <c r="EQ4" s="47">
        <f>STX!EQ35</f>
        <v>0</v>
      </c>
      <c r="ER4" s="47">
        <f>STX!ER35</f>
        <v>0</v>
      </c>
      <c r="ES4" s="47">
        <f>STX!ES35</f>
        <v>0</v>
      </c>
      <c r="ET4" s="47">
        <f>STX!ET35</f>
        <v>0</v>
      </c>
      <c r="EU4" s="47">
        <f>STX!EU35</f>
        <v>0</v>
      </c>
      <c r="EV4" s="47">
        <f>STX!EV35</f>
        <v>0</v>
      </c>
      <c r="EW4" s="47">
        <f>STX!EW35</f>
        <v>0</v>
      </c>
      <c r="EX4" s="47">
        <f>STX!EX35</f>
        <v>0</v>
      </c>
      <c r="EY4" s="47">
        <f>STX!EY35</f>
        <v>0</v>
      </c>
      <c r="EZ4" s="47">
        <f>STX!EZ35</f>
        <v>0</v>
      </c>
      <c r="FA4" s="47">
        <f>STX!FA35</f>
        <v>0</v>
      </c>
      <c r="FB4" s="47">
        <f>STX!FB35</f>
        <v>859</v>
      </c>
      <c r="FC4" s="47">
        <f>STX!FC35</f>
        <v>0</v>
      </c>
      <c r="FD4" s="47">
        <f>STX!FD35</f>
        <v>0</v>
      </c>
      <c r="FE4" s="47">
        <f>STX!FE35</f>
        <v>0</v>
      </c>
      <c r="FF4" s="47">
        <f>STX!FF35</f>
        <v>0</v>
      </c>
      <c r="FG4" s="47">
        <f>STX!FG35</f>
        <v>0</v>
      </c>
      <c r="FH4" s="47">
        <f>STX!FH35</f>
        <v>0</v>
      </c>
      <c r="FI4" s="47">
        <f>STX!FI35</f>
        <v>0</v>
      </c>
      <c r="FJ4" s="47">
        <f>STX!FJ35</f>
        <v>0</v>
      </c>
      <c r="FK4" s="47">
        <f>STX!FK35</f>
        <v>0</v>
      </c>
      <c r="FL4" s="47">
        <f>STX!FL35</f>
        <v>0</v>
      </c>
      <c r="FM4" s="47">
        <f>STX!FM35</f>
        <v>0</v>
      </c>
      <c r="FN4" s="47">
        <f>STX!FN35</f>
        <v>0</v>
      </c>
      <c r="FO4" s="47">
        <f>STX!FO35</f>
        <v>0</v>
      </c>
      <c r="FP4" s="47">
        <f>STX!FP35</f>
        <v>0</v>
      </c>
      <c r="FQ4" s="47">
        <f>STX!FQ35</f>
        <v>0</v>
      </c>
      <c r="FR4" s="47">
        <f>STX!FR35</f>
        <v>0</v>
      </c>
      <c r="FS4" s="47">
        <f>STX!FS35</f>
        <v>0</v>
      </c>
      <c r="FT4" s="47">
        <f>STX!FT35</f>
        <v>0</v>
      </c>
      <c r="FU4" s="47">
        <f>STX!FU35</f>
        <v>0</v>
      </c>
      <c r="FV4" s="47">
        <f>STX!FV35</f>
        <v>0</v>
      </c>
      <c r="FW4" s="47">
        <f>STX!FW35</f>
        <v>0</v>
      </c>
      <c r="FX4" s="47">
        <f>STX!FX35</f>
        <v>0</v>
      </c>
      <c r="FY4" s="47">
        <f>STX!FY35</f>
        <v>0</v>
      </c>
      <c r="FZ4" s="47">
        <f>STX!FZ35</f>
        <v>0</v>
      </c>
      <c r="GA4" s="47">
        <f>STX!GA35</f>
        <v>0</v>
      </c>
      <c r="GB4" s="47">
        <f>STX!GB35</f>
        <v>0</v>
      </c>
      <c r="GC4" s="47">
        <f>STX!GC35</f>
        <v>0</v>
      </c>
      <c r="GD4" s="47">
        <f>STX!GD35</f>
        <v>0</v>
      </c>
      <c r="GE4" s="47">
        <f>STX!GE35</f>
        <v>0</v>
      </c>
      <c r="GF4" s="47">
        <f>STX!GF35</f>
        <v>0</v>
      </c>
      <c r="GG4" s="47">
        <f>STX!GG35</f>
        <v>898</v>
      </c>
      <c r="GH4" s="47">
        <f>STX!HM35</f>
        <v>915</v>
      </c>
      <c r="GI4" s="45"/>
      <c r="GJ4" s="45"/>
      <c r="GK4" s="45"/>
      <c r="GL4" s="45"/>
      <c r="GM4" s="45"/>
    </row>
    <row r="5" spans="1:195" ht="14.25" customHeight="1">
      <c r="A5" s="369"/>
      <c r="B5" s="43" t="s">
        <v>14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7">
        <f>STX!AH36</f>
        <v>27</v>
      </c>
      <c r="AI5" s="47">
        <f>STX!AI36</f>
        <v>0</v>
      </c>
      <c r="AJ5" s="47">
        <f>STX!AJ36</f>
        <v>0</v>
      </c>
      <c r="AK5" s="47">
        <f>STX!AK36</f>
        <v>0</v>
      </c>
      <c r="AL5" s="47">
        <f>STX!AL36</f>
        <v>0</v>
      </c>
      <c r="AM5" s="47">
        <f>STX!AM36</f>
        <v>0</v>
      </c>
      <c r="AN5" s="47">
        <f>STX!AN36</f>
        <v>0</v>
      </c>
      <c r="AO5" s="47">
        <f>STX!AO36</f>
        <v>0</v>
      </c>
      <c r="AP5" s="47">
        <f>STX!AP36</f>
        <v>0</v>
      </c>
      <c r="AQ5" s="47">
        <f>STX!AQ36</f>
        <v>0</v>
      </c>
      <c r="AR5" s="47">
        <f>STX!AR36</f>
        <v>0</v>
      </c>
      <c r="AS5" s="47">
        <f>STX!AS36</f>
        <v>0</v>
      </c>
      <c r="AT5" s="47">
        <f>STX!AT36</f>
        <v>0</v>
      </c>
      <c r="AU5" s="47">
        <f>STX!AU36</f>
        <v>0</v>
      </c>
      <c r="AV5" s="47">
        <f>STX!AV36</f>
        <v>0</v>
      </c>
      <c r="AW5" s="47">
        <f>STX!AW36</f>
        <v>0</v>
      </c>
      <c r="AX5" s="47">
        <f>STX!AX36</f>
        <v>0</v>
      </c>
      <c r="AY5" s="47">
        <f>STX!AY36</f>
        <v>0</v>
      </c>
      <c r="AZ5" s="47">
        <f>STX!AZ36</f>
        <v>0</v>
      </c>
      <c r="BA5" s="47">
        <f>STX!BA36</f>
        <v>0</v>
      </c>
      <c r="BB5" s="47">
        <f>STX!BB36</f>
        <v>0</v>
      </c>
      <c r="BC5" s="47">
        <f>STX!BC36</f>
        <v>0</v>
      </c>
      <c r="BD5" s="47">
        <f>STX!BD36</f>
        <v>0</v>
      </c>
      <c r="BE5" s="47">
        <f>STX!BE36</f>
        <v>0</v>
      </c>
      <c r="BF5" s="47">
        <f>STX!BF36</f>
        <v>0</v>
      </c>
      <c r="BG5" s="47">
        <f>STX!BG36</f>
        <v>0</v>
      </c>
      <c r="BH5" s="47">
        <f>STX!BH36</f>
        <v>0</v>
      </c>
      <c r="BI5" s="47">
        <f>STX!BI36</f>
        <v>0</v>
      </c>
      <c r="BJ5" s="47">
        <f>STX!BJ36</f>
        <v>0</v>
      </c>
      <c r="BK5" s="47">
        <f>STX!BK36</f>
        <v>28</v>
      </c>
      <c r="BL5" s="47">
        <f>STX!BL36</f>
        <v>0</v>
      </c>
      <c r="BM5" s="47">
        <f>STX!BM36</f>
        <v>0</v>
      </c>
      <c r="BN5" s="47">
        <f>STX!BN36</f>
        <v>0</v>
      </c>
      <c r="BO5" s="47">
        <f>STX!BO36</f>
        <v>0</v>
      </c>
      <c r="BP5" s="47">
        <f>STX!BP36</f>
        <v>0</v>
      </c>
      <c r="BQ5" s="47">
        <f>STX!BQ36</f>
        <v>0</v>
      </c>
      <c r="BR5" s="47">
        <f>STX!BR36</f>
        <v>0</v>
      </c>
      <c r="BS5" s="47">
        <f>STX!BS36</f>
        <v>0</v>
      </c>
      <c r="BT5" s="47">
        <f>STX!BT36</f>
        <v>0</v>
      </c>
      <c r="BU5" s="47">
        <f>STX!BU36</f>
        <v>0</v>
      </c>
      <c r="BV5" s="47">
        <f>STX!BV36</f>
        <v>0</v>
      </c>
      <c r="BW5" s="47">
        <f>STX!BW36</f>
        <v>0</v>
      </c>
      <c r="BX5" s="47">
        <f>STX!BX36</f>
        <v>0</v>
      </c>
      <c r="BY5" s="47">
        <f>STX!BY36</f>
        <v>0</v>
      </c>
      <c r="BZ5" s="47">
        <f>STX!BZ36</f>
        <v>0</v>
      </c>
      <c r="CA5" s="47">
        <f>STX!CA36</f>
        <v>0</v>
      </c>
      <c r="CB5" s="47">
        <f>STX!CB36</f>
        <v>0</v>
      </c>
      <c r="CC5" s="47">
        <f>STX!CC36</f>
        <v>0</v>
      </c>
      <c r="CD5" s="47">
        <f>STX!CD36</f>
        <v>0</v>
      </c>
      <c r="CE5" s="47">
        <f>STX!CE36</f>
        <v>0</v>
      </c>
      <c r="CF5" s="47">
        <f>STX!CF36</f>
        <v>0</v>
      </c>
      <c r="CG5" s="47">
        <f>STX!CG36</f>
        <v>0</v>
      </c>
      <c r="CH5" s="47">
        <f>STX!CH36</f>
        <v>0</v>
      </c>
      <c r="CI5" s="47">
        <f>STX!CI36</f>
        <v>0</v>
      </c>
      <c r="CJ5" s="47">
        <f>STX!CJ36</f>
        <v>0</v>
      </c>
      <c r="CK5" s="47">
        <f>STX!CK36</f>
        <v>0</v>
      </c>
      <c r="CL5" s="47">
        <f>STX!CL36</f>
        <v>0</v>
      </c>
      <c r="CM5" s="47">
        <f>STX!CM36</f>
        <v>0</v>
      </c>
      <c r="CN5" s="47">
        <f>STX!CN36</f>
        <v>0</v>
      </c>
      <c r="CO5" s="47">
        <f>STX!CO36</f>
        <v>0</v>
      </c>
      <c r="CP5" s="47">
        <f>STX!CP36</f>
        <v>0</v>
      </c>
      <c r="CQ5" s="47">
        <f>STX!CQ36</f>
        <v>26</v>
      </c>
      <c r="CR5" s="47">
        <f>STX!CR36</f>
        <v>0</v>
      </c>
      <c r="CS5" s="47">
        <f>STX!CS36</f>
        <v>0</v>
      </c>
      <c r="CT5" s="47">
        <f>STX!CT36</f>
        <v>0</v>
      </c>
      <c r="CU5" s="47">
        <f>STX!CU36</f>
        <v>0</v>
      </c>
      <c r="CV5" s="47">
        <f>STX!CV36</f>
        <v>0</v>
      </c>
      <c r="CW5" s="47">
        <f>STX!CW36</f>
        <v>0</v>
      </c>
      <c r="CX5" s="47">
        <f>STX!CX36</f>
        <v>0</v>
      </c>
      <c r="CY5" s="47">
        <f>STX!CY36</f>
        <v>0</v>
      </c>
      <c r="CZ5" s="47">
        <f>STX!CZ36</f>
        <v>0</v>
      </c>
      <c r="DA5" s="47">
        <f>STX!DA36</f>
        <v>0</v>
      </c>
      <c r="DB5" s="47">
        <f>STX!DB36</f>
        <v>0</v>
      </c>
      <c r="DC5" s="47">
        <f>STX!DC36</f>
        <v>0</v>
      </c>
      <c r="DD5" s="47">
        <f>STX!DD36</f>
        <v>0</v>
      </c>
      <c r="DE5" s="47">
        <f>STX!DE36</f>
        <v>0</v>
      </c>
      <c r="DF5" s="47">
        <f>STX!DF36</f>
        <v>0</v>
      </c>
      <c r="DG5" s="47">
        <f>STX!DG36</f>
        <v>0</v>
      </c>
      <c r="DH5" s="47">
        <f>STX!DH36</f>
        <v>0</v>
      </c>
      <c r="DI5" s="47">
        <f>STX!DI36</f>
        <v>0</v>
      </c>
      <c r="DJ5" s="47">
        <f>STX!DJ36</f>
        <v>0</v>
      </c>
      <c r="DK5" s="47">
        <f>STX!DK36</f>
        <v>0</v>
      </c>
      <c r="DL5" s="47">
        <f>STX!DL36</f>
        <v>0</v>
      </c>
      <c r="DM5" s="47">
        <f>STX!DM36</f>
        <v>0</v>
      </c>
      <c r="DN5" s="47">
        <f>STX!DN36</f>
        <v>0</v>
      </c>
      <c r="DO5" s="47">
        <f>STX!DO36</f>
        <v>0</v>
      </c>
      <c r="DP5" s="47">
        <f>STX!DP36</f>
        <v>0</v>
      </c>
      <c r="DQ5" s="47">
        <f>STX!DQ36</f>
        <v>0</v>
      </c>
      <c r="DR5" s="47">
        <f>STX!DR36</f>
        <v>0</v>
      </c>
      <c r="DS5" s="47">
        <f>STX!DS36</f>
        <v>0</v>
      </c>
      <c r="DT5" s="47">
        <f>STX!DT36</f>
        <v>0</v>
      </c>
      <c r="DU5" s="47">
        <f>STX!DU36</f>
        <v>0</v>
      </c>
      <c r="DV5" s="47">
        <f>STX!DV36</f>
        <v>24</v>
      </c>
      <c r="DW5" s="47">
        <f>STX!DW36</f>
        <v>0</v>
      </c>
      <c r="DX5" s="47">
        <f>STX!DX36</f>
        <v>0</v>
      </c>
      <c r="DY5" s="47">
        <f>STX!DY36</f>
        <v>0</v>
      </c>
      <c r="DZ5" s="47">
        <f>STX!DZ36</f>
        <v>0</v>
      </c>
      <c r="EA5" s="47">
        <f>STX!EA36</f>
        <v>0</v>
      </c>
      <c r="EB5" s="47">
        <f>STX!EB36</f>
        <v>0</v>
      </c>
      <c r="EC5" s="47">
        <f>STX!EC36</f>
        <v>0</v>
      </c>
      <c r="ED5" s="47">
        <f>STX!ED36</f>
        <v>0</v>
      </c>
      <c r="EE5" s="47">
        <f>STX!EE36</f>
        <v>0</v>
      </c>
      <c r="EF5" s="47">
        <f>STX!EF36</f>
        <v>0</v>
      </c>
      <c r="EG5" s="47">
        <f>STX!EG36</f>
        <v>0</v>
      </c>
      <c r="EH5" s="47">
        <f>STX!EH36</f>
        <v>0</v>
      </c>
      <c r="EI5" s="47">
        <f>STX!EI36</f>
        <v>0</v>
      </c>
      <c r="EJ5" s="47">
        <f>STX!EJ36</f>
        <v>0</v>
      </c>
      <c r="EK5" s="47">
        <f>STX!EK36</f>
        <v>0</v>
      </c>
      <c r="EL5" s="47">
        <f>STX!EL36</f>
        <v>0</v>
      </c>
      <c r="EM5" s="47">
        <f>STX!EM36</f>
        <v>0</v>
      </c>
      <c r="EN5" s="47">
        <f>STX!EN36</f>
        <v>0</v>
      </c>
      <c r="EO5" s="47">
        <f>STX!EO36</f>
        <v>0</v>
      </c>
      <c r="EP5" s="47">
        <f>STX!EP36</f>
        <v>0</v>
      </c>
      <c r="EQ5" s="47">
        <f>STX!EQ36</f>
        <v>0</v>
      </c>
      <c r="ER5" s="47">
        <f>STX!ER36</f>
        <v>0</v>
      </c>
      <c r="ES5" s="47">
        <f>STX!ES36</f>
        <v>0</v>
      </c>
      <c r="ET5" s="47">
        <f>STX!ET36</f>
        <v>0</v>
      </c>
      <c r="EU5" s="47">
        <f>STX!EU36</f>
        <v>0</v>
      </c>
      <c r="EV5" s="47">
        <f>STX!EV36</f>
        <v>0</v>
      </c>
      <c r="EW5" s="47">
        <f>STX!EW36</f>
        <v>0</v>
      </c>
      <c r="EX5" s="47">
        <f>STX!EX36</f>
        <v>0</v>
      </c>
      <c r="EY5" s="47">
        <f>STX!EY36</f>
        <v>0</v>
      </c>
      <c r="EZ5" s="47">
        <f>STX!EZ36</f>
        <v>0</v>
      </c>
      <c r="FA5" s="47">
        <f>STX!FA36</f>
        <v>0</v>
      </c>
      <c r="FB5" s="47">
        <f>STX!FB36</f>
        <v>28</v>
      </c>
      <c r="FC5" s="47">
        <f>STX!FC36</f>
        <v>0</v>
      </c>
      <c r="FD5" s="47">
        <f>STX!FD36</f>
        <v>0</v>
      </c>
      <c r="FE5" s="47">
        <f>STX!FE36</f>
        <v>0</v>
      </c>
      <c r="FF5" s="47">
        <f>STX!FF36</f>
        <v>0</v>
      </c>
      <c r="FG5" s="47">
        <f>STX!FG36</f>
        <v>0</v>
      </c>
      <c r="FH5" s="47">
        <f>STX!FH36</f>
        <v>0</v>
      </c>
      <c r="FI5" s="47">
        <f>STX!FI36</f>
        <v>0</v>
      </c>
      <c r="FJ5" s="47">
        <f>STX!FJ36</f>
        <v>0</v>
      </c>
      <c r="FK5" s="47">
        <f>STX!FK36</f>
        <v>0</v>
      </c>
      <c r="FL5" s="47">
        <f>STX!FL36</f>
        <v>0</v>
      </c>
      <c r="FM5" s="47">
        <f>STX!FM36</f>
        <v>0</v>
      </c>
      <c r="FN5" s="47">
        <f>STX!FN36</f>
        <v>0</v>
      </c>
      <c r="FO5" s="47">
        <f>STX!FO36</f>
        <v>0</v>
      </c>
      <c r="FP5" s="47">
        <f>STX!FP36</f>
        <v>0</v>
      </c>
      <c r="FQ5" s="47">
        <f>STX!FQ36</f>
        <v>0</v>
      </c>
      <c r="FR5" s="47">
        <f>STX!FR36</f>
        <v>0</v>
      </c>
      <c r="FS5" s="47">
        <f>STX!FS36</f>
        <v>0</v>
      </c>
      <c r="FT5" s="47">
        <f>STX!FT36</f>
        <v>0</v>
      </c>
      <c r="FU5" s="47">
        <f>STX!FU36</f>
        <v>0</v>
      </c>
      <c r="FV5" s="47">
        <f>STX!FV36</f>
        <v>0</v>
      </c>
      <c r="FW5" s="47">
        <f>STX!FW36</f>
        <v>0</v>
      </c>
      <c r="FX5" s="47">
        <f>STX!FX36</f>
        <v>0</v>
      </c>
      <c r="FY5" s="47">
        <f>STX!FY36</f>
        <v>0</v>
      </c>
      <c r="FZ5" s="47">
        <f>STX!FZ36</f>
        <v>0</v>
      </c>
      <c r="GA5" s="47">
        <f>STX!GA36</f>
        <v>0</v>
      </c>
      <c r="GB5" s="47">
        <f>STX!GB36</f>
        <v>0</v>
      </c>
      <c r="GC5" s="47">
        <f>STX!GC36</f>
        <v>0</v>
      </c>
      <c r="GD5" s="47">
        <f>STX!GD36</f>
        <v>0</v>
      </c>
      <c r="GE5" s="47">
        <f>STX!GE36</f>
        <v>0</v>
      </c>
      <c r="GF5" s="47">
        <f>STX!GF36</f>
        <v>0</v>
      </c>
      <c r="GG5" s="47">
        <f>STX!GG36</f>
        <v>43</v>
      </c>
      <c r="GH5" s="47">
        <f>STX!HM36</f>
        <v>37</v>
      </c>
      <c r="GI5" s="45"/>
      <c r="GJ5" s="45"/>
      <c r="GK5" s="45"/>
      <c r="GL5" s="45"/>
      <c r="GM5" s="45"/>
    </row>
    <row r="6" spans="1:195" ht="14.25" customHeight="1">
      <c r="A6" s="369"/>
      <c r="B6" s="43" t="s">
        <v>48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>
        <f>STX!AH37</f>
        <v>0</v>
      </c>
      <c r="AI6" s="47">
        <f>STX!AI37</f>
        <v>0</v>
      </c>
      <c r="AJ6" s="47">
        <f>STX!AJ37</f>
        <v>0</v>
      </c>
      <c r="AK6" s="47">
        <f>STX!AK37</f>
        <v>0</v>
      </c>
      <c r="AL6" s="47">
        <f>STX!AL37</f>
        <v>0</v>
      </c>
      <c r="AM6" s="47">
        <f>STX!AM37</f>
        <v>0</v>
      </c>
      <c r="AN6" s="47">
        <f>STX!AN37</f>
        <v>0</v>
      </c>
      <c r="AO6" s="47">
        <f>STX!AO37</f>
        <v>0</v>
      </c>
      <c r="AP6" s="47">
        <f>STX!AP37</f>
        <v>0</v>
      </c>
      <c r="AQ6" s="47">
        <f>STX!AQ37</f>
        <v>0</v>
      </c>
      <c r="AR6" s="47">
        <f>STX!AR37</f>
        <v>0</v>
      </c>
      <c r="AS6" s="47">
        <f>STX!AS37</f>
        <v>0</v>
      </c>
      <c r="AT6" s="47">
        <f>STX!AT37</f>
        <v>0</v>
      </c>
      <c r="AU6" s="47">
        <f>STX!AU37</f>
        <v>0</v>
      </c>
      <c r="AV6" s="47">
        <f>STX!AV37</f>
        <v>0</v>
      </c>
      <c r="AW6" s="47">
        <f>STX!AW37</f>
        <v>0</v>
      </c>
      <c r="AX6" s="47">
        <f>STX!AX37</f>
        <v>0</v>
      </c>
      <c r="AY6" s="47">
        <f>STX!AY37</f>
        <v>0</v>
      </c>
      <c r="AZ6" s="47">
        <f>STX!AZ37</f>
        <v>0</v>
      </c>
      <c r="BA6" s="47">
        <f>STX!BA37</f>
        <v>0</v>
      </c>
      <c r="BB6" s="47">
        <f>STX!BB37</f>
        <v>0</v>
      </c>
      <c r="BC6" s="47">
        <f>STX!BC37</f>
        <v>0</v>
      </c>
      <c r="BD6" s="47">
        <f>STX!BD37</f>
        <v>0</v>
      </c>
      <c r="BE6" s="47">
        <f>STX!BE37</f>
        <v>0</v>
      </c>
      <c r="BF6" s="47">
        <f>STX!BF37</f>
        <v>0</v>
      </c>
      <c r="BG6" s="47">
        <f>STX!BG37</f>
        <v>0</v>
      </c>
      <c r="BH6" s="47">
        <f>STX!BH37</f>
        <v>0</v>
      </c>
      <c r="BI6" s="47">
        <f>STX!BI37</f>
        <v>0</v>
      </c>
      <c r="BJ6" s="47">
        <f>STX!BJ37</f>
        <v>0</v>
      </c>
      <c r="BK6" s="47">
        <f>STX!BK37</f>
        <v>0</v>
      </c>
      <c r="BL6" s="47">
        <f>STX!BL37</f>
        <v>0</v>
      </c>
      <c r="BM6" s="47">
        <f>STX!BM37</f>
        <v>0</v>
      </c>
      <c r="BN6" s="47">
        <f>STX!BN37</f>
        <v>0</v>
      </c>
      <c r="BO6" s="47">
        <f>STX!BO37</f>
        <v>0</v>
      </c>
      <c r="BP6" s="47">
        <f>STX!BP37</f>
        <v>0</v>
      </c>
      <c r="BQ6" s="47">
        <f>STX!BQ37</f>
        <v>0</v>
      </c>
      <c r="BR6" s="47">
        <f>STX!BR37</f>
        <v>0</v>
      </c>
      <c r="BS6" s="47">
        <f>STX!BS37</f>
        <v>0</v>
      </c>
      <c r="BT6" s="47">
        <f>STX!BT37</f>
        <v>0</v>
      </c>
      <c r="BU6" s="47">
        <f>STX!BU37</f>
        <v>0</v>
      </c>
      <c r="BV6" s="47">
        <f>STX!BV37</f>
        <v>0</v>
      </c>
      <c r="BW6" s="47">
        <f>STX!BW37</f>
        <v>0</v>
      </c>
      <c r="BX6" s="47">
        <f>STX!BX37</f>
        <v>0</v>
      </c>
      <c r="BY6" s="47">
        <f>STX!BY37</f>
        <v>0</v>
      </c>
      <c r="BZ6" s="47">
        <f>STX!BZ37</f>
        <v>0</v>
      </c>
      <c r="CA6" s="47">
        <f>STX!CA37</f>
        <v>0</v>
      </c>
      <c r="CB6" s="47">
        <f>STX!CB37</f>
        <v>0</v>
      </c>
      <c r="CC6" s="47">
        <f>STX!CC37</f>
        <v>0</v>
      </c>
      <c r="CD6" s="47">
        <f>STX!CD37</f>
        <v>0</v>
      </c>
      <c r="CE6" s="47">
        <f>STX!CE37</f>
        <v>0</v>
      </c>
      <c r="CF6" s="47">
        <f>STX!CF37</f>
        <v>0</v>
      </c>
      <c r="CG6" s="47">
        <f>STX!CG37</f>
        <v>0</v>
      </c>
      <c r="CH6" s="47">
        <f>STX!CH37</f>
        <v>0</v>
      </c>
      <c r="CI6" s="47">
        <f>STX!CI37</f>
        <v>0</v>
      </c>
      <c r="CJ6" s="47">
        <f>STX!CJ37</f>
        <v>0</v>
      </c>
      <c r="CK6" s="47">
        <f>STX!CK37</f>
        <v>0</v>
      </c>
      <c r="CL6" s="47">
        <f>STX!CL37</f>
        <v>0</v>
      </c>
      <c r="CM6" s="47">
        <f>STX!CM37</f>
        <v>0</v>
      </c>
      <c r="CN6" s="47">
        <f>STX!CN37</f>
        <v>0</v>
      </c>
      <c r="CO6" s="47">
        <f>STX!CO37</f>
        <v>0</v>
      </c>
      <c r="CP6" s="47">
        <f>STX!CP37</f>
        <v>0</v>
      </c>
      <c r="CQ6" s="47">
        <f>STX!CQ37</f>
        <v>0</v>
      </c>
      <c r="CR6" s="47">
        <f>STX!CR37</f>
        <v>0</v>
      </c>
      <c r="CS6" s="47">
        <f>STX!CS37</f>
        <v>0</v>
      </c>
      <c r="CT6" s="47">
        <f>STX!CT37</f>
        <v>0</v>
      </c>
      <c r="CU6" s="47">
        <f>STX!CU37</f>
        <v>0</v>
      </c>
      <c r="CV6" s="47">
        <f>STX!CV37</f>
        <v>0</v>
      </c>
      <c r="CW6" s="47">
        <f>STX!CW37</f>
        <v>0</v>
      </c>
      <c r="CX6" s="47">
        <f>STX!CX37</f>
        <v>0</v>
      </c>
      <c r="CY6" s="47">
        <f>STX!CY37</f>
        <v>0</v>
      </c>
      <c r="CZ6" s="47">
        <f>STX!CZ37</f>
        <v>0</v>
      </c>
      <c r="DA6" s="47">
        <f>STX!DA37</f>
        <v>0</v>
      </c>
      <c r="DB6" s="47">
        <f>STX!DB37</f>
        <v>0</v>
      </c>
      <c r="DC6" s="47">
        <f>STX!DC37</f>
        <v>0</v>
      </c>
      <c r="DD6" s="47">
        <f>STX!DD37</f>
        <v>0</v>
      </c>
      <c r="DE6" s="47">
        <f>STX!DE37</f>
        <v>0</v>
      </c>
      <c r="DF6" s="47">
        <f>STX!DF37</f>
        <v>0</v>
      </c>
      <c r="DG6" s="47">
        <f>STX!DG37</f>
        <v>0</v>
      </c>
      <c r="DH6" s="47">
        <f>STX!DH37</f>
        <v>0</v>
      </c>
      <c r="DI6" s="47">
        <f>STX!DI37</f>
        <v>0</v>
      </c>
      <c r="DJ6" s="47">
        <f>STX!DJ37</f>
        <v>0</v>
      </c>
      <c r="DK6" s="47">
        <f>STX!DK37</f>
        <v>0</v>
      </c>
      <c r="DL6" s="47">
        <f>STX!DL37</f>
        <v>0</v>
      </c>
      <c r="DM6" s="47">
        <f>STX!DM37</f>
        <v>0</v>
      </c>
      <c r="DN6" s="47">
        <f>STX!DN37</f>
        <v>0</v>
      </c>
      <c r="DO6" s="47">
        <f>STX!DO37</f>
        <v>0</v>
      </c>
      <c r="DP6" s="47">
        <f>STX!DP37</f>
        <v>0</v>
      </c>
      <c r="DQ6" s="47">
        <f>STX!DQ37</f>
        <v>0</v>
      </c>
      <c r="DR6" s="47">
        <f>STX!DR37</f>
        <v>0</v>
      </c>
      <c r="DS6" s="47">
        <f>STX!DS37</f>
        <v>0</v>
      </c>
      <c r="DT6" s="47">
        <f>STX!DT37</f>
        <v>0</v>
      </c>
      <c r="DU6" s="47">
        <f>STX!DU37</f>
        <v>0</v>
      </c>
      <c r="DV6" s="47">
        <f>STX!DV37</f>
        <v>0</v>
      </c>
      <c r="DW6" s="47">
        <f>STX!DW37</f>
        <v>0</v>
      </c>
      <c r="DX6" s="47">
        <f>STX!DX37</f>
        <v>0</v>
      </c>
      <c r="DY6" s="47">
        <f>STX!DY37</f>
        <v>0</v>
      </c>
      <c r="DZ6" s="47">
        <f>STX!DZ37</f>
        <v>0</v>
      </c>
      <c r="EA6" s="47">
        <f>STX!EA37</f>
        <v>0</v>
      </c>
      <c r="EB6" s="47">
        <f>STX!EB37</f>
        <v>0</v>
      </c>
      <c r="EC6" s="47">
        <f>STX!EC37</f>
        <v>0</v>
      </c>
      <c r="ED6" s="47">
        <f>STX!ED37</f>
        <v>0</v>
      </c>
      <c r="EE6" s="47">
        <f>STX!EE37</f>
        <v>0</v>
      </c>
      <c r="EF6" s="47">
        <f>STX!EF37</f>
        <v>0</v>
      </c>
      <c r="EG6" s="47">
        <f>STX!EG37</f>
        <v>0</v>
      </c>
      <c r="EH6" s="47">
        <f>STX!EH37</f>
        <v>0</v>
      </c>
      <c r="EI6" s="47">
        <f>STX!EI37</f>
        <v>0</v>
      </c>
      <c r="EJ6" s="47">
        <f>STX!EJ37</f>
        <v>0</v>
      </c>
      <c r="EK6" s="47">
        <f>STX!EK37</f>
        <v>0</v>
      </c>
      <c r="EL6" s="47">
        <f>STX!EL37</f>
        <v>0</v>
      </c>
      <c r="EM6" s="47">
        <f>STX!EM37</f>
        <v>0</v>
      </c>
      <c r="EN6" s="47">
        <f>STX!EN37</f>
        <v>0</v>
      </c>
      <c r="EO6" s="47">
        <f>STX!EO37</f>
        <v>0</v>
      </c>
      <c r="EP6" s="47">
        <f>STX!EP37</f>
        <v>0</v>
      </c>
      <c r="EQ6" s="47">
        <f>STX!EQ37</f>
        <v>0</v>
      </c>
      <c r="ER6" s="47">
        <f>STX!ER37</f>
        <v>0</v>
      </c>
      <c r="ES6" s="47">
        <f>STX!ES37</f>
        <v>0</v>
      </c>
      <c r="ET6" s="47">
        <f>STX!ET37</f>
        <v>0</v>
      </c>
      <c r="EU6" s="47">
        <f>STX!EU37</f>
        <v>0</v>
      </c>
      <c r="EV6" s="47">
        <f>STX!EV37</f>
        <v>0</v>
      </c>
      <c r="EW6" s="47">
        <f>STX!EW37</f>
        <v>0</v>
      </c>
      <c r="EX6" s="47">
        <f>STX!EX37</f>
        <v>0</v>
      </c>
      <c r="EY6" s="47">
        <f>STX!EY37</f>
        <v>0</v>
      </c>
      <c r="EZ6" s="47">
        <f>STX!EZ37</f>
        <v>0</v>
      </c>
      <c r="FA6" s="47">
        <f>STX!FA37</f>
        <v>0</v>
      </c>
      <c r="FB6" s="47">
        <f>STX!FB37</f>
        <v>0</v>
      </c>
      <c r="FC6" s="47">
        <f>STX!FC37</f>
        <v>0</v>
      </c>
      <c r="FD6" s="47">
        <f>STX!FD37</f>
        <v>0</v>
      </c>
      <c r="FE6" s="47">
        <f>STX!FE37</f>
        <v>0</v>
      </c>
      <c r="FF6" s="47">
        <f>STX!FF37</f>
        <v>0</v>
      </c>
      <c r="FG6" s="47">
        <f>STX!FG37</f>
        <v>0</v>
      </c>
      <c r="FH6" s="47">
        <f>STX!FH37</f>
        <v>0</v>
      </c>
      <c r="FI6" s="47">
        <f>STX!FI37</f>
        <v>0</v>
      </c>
      <c r="FJ6" s="47">
        <f>STX!FJ37</f>
        <v>0</v>
      </c>
      <c r="FK6" s="47">
        <f>STX!FK37</f>
        <v>0</v>
      </c>
      <c r="FL6" s="47">
        <f>STX!FL37</f>
        <v>0</v>
      </c>
      <c r="FM6" s="47">
        <f>STX!FM37</f>
        <v>0</v>
      </c>
      <c r="FN6" s="47">
        <f>STX!FN37</f>
        <v>0</v>
      </c>
      <c r="FO6" s="47">
        <f>STX!FO37</f>
        <v>0</v>
      </c>
      <c r="FP6" s="47">
        <f>STX!FP37</f>
        <v>0</v>
      </c>
      <c r="FQ6" s="47">
        <f>STX!FQ37</f>
        <v>0</v>
      </c>
      <c r="FR6" s="47">
        <f>STX!FR37</f>
        <v>0</v>
      </c>
      <c r="FS6" s="47">
        <f>STX!FS37</f>
        <v>0</v>
      </c>
      <c r="FT6" s="47">
        <f>STX!FT37</f>
        <v>0</v>
      </c>
      <c r="FU6" s="47">
        <f>STX!FU37</f>
        <v>0</v>
      </c>
      <c r="FV6" s="47">
        <f>STX!FV37</f>
        <v>0</v>
      </c>
      <c r="FW6" s="47">
        <f>STX!FW37</f>
        <v>0</v>
      </c>
      <c r="FX6" s="47">
        <f>STX!FX37</f>
        <v>0</v>
      </c>
      <c r="FY6" s="47">
        <f>STX!FY37</f>
        <v>0</v>
      </c>
      <c r="FZ6" s="47">
        <f>STX!FZ37</f>
        <v>0</v>
      </c>
      <c r="GA6" s="47">
        <f>STX!GA37</f>
        <v>0</v>
      </c>
      <c r="GB6" s="47">
        <f>STX!GB37</f>
        <v>0</v>
      </c>
      <c r="GC6" s="47">
        <f>STX!GC37</f>
        <v>0</v>
      </c>
      <c r="GD6" s="47">
        <f>STX!GD37</f>
        <v>0</v>
      </c>
      <c r="GE6" s="47">
        <f>STX!GE37</f>
        <v>0</v>
      </c>
      <c r="GF6" s="47">
        <f>STX!GF37</f>
        <v>0</v>
      </c>
      <c r="GG6" s="47">
        <f>STX!GG37</f>
        <v>0</v>
      </c>
      <c r="GH6" s="47">
        <f>STX!HM37</f>
        <v>0</v>
      </c>
      <c r="GI6" s="45"/>
      <c r="GJ6" s="45"/>
      <c r="GK6" s="45"/>
      <c r="GL6" s="45"/>
      <c r="GM6" s="45"/>
    </row>
    <row r="7" spans="1:195" ht="14.25" customHeight="1">
      <c r="A7" s="369"/>
      <c r="B7" s="57" t="s">
        <v>10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>
        <f>STX!AH45</f>
        <v>1157</v>
      </c>
      <c r="AI7" s="47">
        <f>STX!AI45</f>
        <v>0</v>
      </c>
      <c r="AJ7" s="47">
        <f>STX!AJ45</f>
        <v>0</v>
      </c>
      <c r="AK7" s="47">
        <f>STX!AK45</f>
        <v>0</v>
      </c>
      <c r="AL7" s="47">
        <f>STX!AL45</f>
        <v>0</v>
      </c>
      <c r="AM7" s="47">
        <f>STX!AM45</f>
        <v>0</v>
      </c>
      <c r="AN7" s="47">
        <f>STX!AN45</f>
        <v>0</v>
      </c>
      <c r="AO7" s="47">
        <f>STX!AO45</f>
        <v>0</v>
      </c>
      <c r="AP7" s="47">
        <f>STX!AP45</f>
        <v>0</v>
      </c>
      <c r="AQ7" s="47">
        <f>STX!AQ45</f>
        <v>0</v>
      </c>
      <c r="AR7" s="47">
        <f>STX!AR45</f>
        <v>0</v>
      </c>
      <c r="AS7" s="47">
        <f>STX!AS45</f>
        <v>0</v>
      </c>
      <c r="AT7" s="47">
        <f>STX!AT45</f>
        <v>0</v>
      </c>
      <c r="AU7" s="47">
        <f>STX!AU45</f>
        <v>0</v>
      </c>
      <c r="AV7" s="47">
        <f>STX!AV45</f>
        <v>0</v>
      </c>
      <c r="AW7" s="47">
        <f>STX!AW45</f>
        <v>0</v>
      </c>
      <c r="AX7" s="47">
        <f>STX!AX45</f>
        <v>0</v>
      </c>
      <c r="AY7" s="47">
        <f>STX!AY45</f>
        <v>0</v>
      </c>
      <c r="AZ7" s="47">
        <f>STX!AZ45</f>
        <v>0</v>
      </c>
      <c r="BA7" s="47">
        <f>STX!BA45</f>
        <v>0</v>
      </c>
      <c r="BB7" s="47">
        <f>STX!BB45</f>
        <v>0</v>
      </c>
      <c r="BC7" s="47">
        <f>STX!BC45</f>
        <v>0</v>
      </c>
      <c r="BD7" s="47">
        <f>STX!BD45</f>
        <v>0</v>
      </c>
      <c r="BE7" s="47">
        <f>STX!BE45</f>
        <v>0</v>
      </c>
      <c r="BF7" s="47">
        <f>STX!BF45</f>
        <v>0</v>
      </c>
      <c r="BG7" s="47">
        <f>STX!BG45</f>
        <v>0</v>
      </c>
      <c r="BH7" s="47">
        <f>STX!BH45</f>
        <v>0</v>
      </c>
      <c r="BI7" s="47">
        <f>STX!BI45</f>
        <v>0</v>
      </c>
      <c r="BJ7" s="47">
        <f>STX!BJ45</f>
        <v>0</v>
      </c>
      <c r="BK7" s="47">
        <f>STX!BK45</f>
        <v>1131</v>
      </c>
      <c r="BL7" s="47">
        <f>STX!BL45</f>
        <v>0</v>
      </c>
      <c r="BM7" s="47">
        <f>STX!BM45</f>
        <v>0</v>
      </c>
      <c r="BN7" s="47">
        <f>STX!BN45</f>
        <v>0</v>
      </c>
      <c r="BO7" s="47">
        <f>STX!BO45</f>
        <v>0</v>
      </c>
      <c r="BP7" s="47">
        <f>STX!BP45</f>
        <v>0</v>
      </c>
      <c r="BQ7" s="47">
        <f>STX!BQ45</f>
        <v>0</v>
      </c>
      <c r="BR7" s="47">
        <f>STX!BR45</f>
        <v>0</v>
      </c>
      <c r="BS7" s="47">
        <f>STX!BS45</f>
        <v>0</v>
      </c>
      <c r="BT7" s="47">
        <f>STX!BT45</f>
        <v>0</v>
      </c>
      <c r="BU7" s="47">
        <f>STX!BU45</f>
        <v>0</v>
      </c>
      <c r="BV7" s="47">
        <f>STX!BV45</f>
        <v>0</v>
      </c>
      <c r="BW7" s="47">
        <f>STX!BW45</f>
        <v>0</v>
      </c>
      <c r="BX7" s="47">
        <f>STX!BX45</f>
        <v>0</v>
      </c>
      <c r="BY7" s="47">
        <f>STX!BY45</f>
        <v>0</v>
      </c>
      <c r="BZ7" s="47">
        <f>STX!BZ45</f>
        <v>0</v>
      </c>
      <c r="CA7" s="47">
        <f>STX!CA45</f>
        <v>0</v>
      </c>
      <c r="CB7" s="47">
        <f>STX!CB45</f>
        <v>0</v>
      </c>
      <c r="CC7" s="47">
        <f>STX!CC45</f>
        <v>0</v>
      </c>
      <c r="CD7" s="47">
        <f>STX!CD45</f>
        <v>0</v>
      </c>
      <c r="CE7" s="47">
        <f>STX!CE45</f>
        <v>0</v>
      </c>
      <c r="CF7" s="47">
        <f>STX!CF45</f>
        <v>0</v>
      </c>
      <c r="CG7" s="47">
        <f>STX!CG45</f>
        <v>0</v>
      </c>
      <c r="CH7" s="47">
        <f>STX!CH45</f>
        <v>0</v>
      </c>
      <c r="CI7" s="47">
        <f>STX!CI45</f>
        <v>0</v>
      </c>
      <c r="CJ7" s="47">
        <f>STX!CJ45</f>
        <v>0</v>
      </c>
      <c r="CK7" s="47">
        <f>STX!CK45</f>
        <v>0</v>
      </c>
      <c r="CL7" s="47">
        <f>STX!CL45</f>
        <v>0</v>
      </c>
      <c r="CM7" s="47">
        <f>STX!CM45</f>
        <v>0</v>
      </c>
      <c r="CN7" s="47">
        <f>STX!CN45</f>
        <v>0</v>
      </c>
      <c r="CO7" s="47">
        <f>STX!CO45</f>
        <v>0</v>
      </c>
      <c r="CP7" s="47">
        <f>STX!CP45</f>
        <v>0</v>
      </c>
      <c r="CQ7" s="47">
        <f>STX!CQ45</f>
        <v>1123</v>
      </c>
      <c r="CR7" s="47">
        <f>STX!CR45</f>
        <v>0</v>
      </c>
      <c r="CS7" s="47">
        <f>STX!CS45</f>
        <v>0</v>
      </c>
      <c r="CT7" s="47">
        <f>STX!CT45</f>
        <v>0</v>
      </c>
      <c r="CU7" s="47">
        <f>STX!CU45</f>
        <v>0</v>
      </c>
      <c r="CV7" s="47">
        <f>STX!CV45</f>
        <v>0</v>
      </c>
      <c r="CW7" s="47">
        <f>STX!CW45</f>
        <v>0</v>
      </c>
      <c r="CX7" s="47">
        <f>STX!CX45</f>
        <v>0</v>
      </c>
      <c r="CY7" s="47">
        <f>STX!CY45</f>
        <v>0</v>
      </c>
      <c r="CZ7" s="47">
        <f>STX!CZ45</f>
        <v>0</v>
      </c>
      <c r="DA7" s="47">
        <f>STX!DA45</f>
        <v>0</v>
      </c>
      <c r="DB7" s="47">
        <f>STX!DB45</f>
        <v>0</v>
      </c>
      <c r="DC7" s="47">
        <f>STX!DC45</f>
        <v>0</v>
      </c>
      <c r="DD7" s="47">
        <f>STX!DD45</f>
        <v>0</v>
      </c>
      <c r="DE7" s="47">
        <f>STX!DE45</f>
        <v>0</v>
      </c>
      <c r="DF7" s="47">
        <f>STX!DF45</f>
        <v>0</v>
      </c>
      <c r="DG7" s="47">
        <f>STX!DG45</f>
        <v>0</v>
      </c>
      <c r="DH7" s="47">
        <f>STX!DH45</f>
        <v>0</v>
      </c>
      <c r="DI7" s="47">
        <f>STX!DI45</f>
        <v>0</v>
      </c>
      <c r="DJ7" s="47">
        <f>STX!DJ45</f>
        <v>0</v>
      </c>
      <c r="DK7" s="47">
        <f>STX!DK45</f>
        <v>0</v>
      </c>
      <c r="DL7" s="47">
        <f>STX!DL45</f>
        <v>0</v>
      </c>
      <c r="DM7" s="47">
        <f>STX!DM45</f>
        <v>0</v>
      </c>
      <c r="DN7" s="47">
        <f>STX!DN45</f>
        <v>0</v>
      </c>
      <c r="DO7" s="47">
        <f>STX!DO45</f>
        <v>0</v>
      </c>
      <c r="DP7" s="47">
        <f>STX!DP45</f>
        <v>0</v>
      </c>
      <c r="DQ7" s="47">
        <f>STX!DQ45</f>
        <v>0</v>
      </c>
      <c r="DR7" s="47">
        <f>STX!DR45</f>
        <v>0</v>
      </c>
      <c r="DS7" s="47">
        <f>STX!DS45</f>
        <v>0</v>
      </c>
      <c r="DT7" s="47">
        <f>STX!DT45</f>
        <v>0</v>
      </c>
      <c r="DU7" s="47">
        <f>STX!DU45</f>
        <v>0</v>
      </c>
      <c r="DV7" s="47">
        <f>STX!DV45</f>
        <v>1192</v>
      </c>
      <c r="DW7" s="47">
        <f>STX!DW45</f>
        <v>0</v>
      </c>
      <c r="DX7" s="47">
        <f>STX!DX45</f>
        <v>0</v>
      </c>
      <c r="DY7" s="47">
        <f>STX!DY45</f>
        <v>0</v>
      </c>
      <c r="DZ7" s="47">
        <f>STX!DZ45</f>
        <v>0</v>
      </c>
      <c r="EA7" s="47">
        <f>STX!EA45</f>
        <v>0</v>
      </c>
      <c r="EB7" s="47">
        <f>STX!EB45</f>
        <v>0</v>
      </c>
      <c r="EC7" s="47">
        <f>STX!EC45</f>
        <v>0</v>
      </c>
      <c r="ED7" s="47">
        <f>STX!ED45</f>
        <v>0</v>
      </c>
      <c r="EE7" s="47">
        <f>STX!EE45</f>
        <v>0</v>
      </c>
      <c r="EF7" s="47">
        <f>STX!EF45</f>
        <v>0</v>
      </c>
      <c r="EG7" s="47">
        <f>STX!EG45</f>
        <v>0</v>
      </c>
      <c r="EH7" s="47">
        <f>STX!EH45</f>
        <v>0</v>
      </c>
      <c r="EI7" s="47">
        <f>STX!EI45</f>
        <v>0</v>
      </c>
      <c r="EJ7" s="47">
        <f>STX!EJ45</f>
        <v>0</v>
      </c>
      <c r="EK7" s="47">
        <f>STX!EK45</f>
        <v>0</v>
      </c>
      <c r="EL7" s="47">
        <f>STX!EL45</f>
        <v>0</v>
      </c>
      <c r="EM7" s="47">
        <f>STX!EM45</f>
        <v>0</v>
      </c>
      <c r="EN7" s="47">
        <f>STX!EN45</f>
        <v>0</v>
      </c>
      <c r="EO7" s="47">
        <f>STX!EO45</f>
        <v>0</v>
      </c>
      <c r="EP7" s="47">
        <f>STX!EP45</f>
        <v>0</v>
      </c>
      <c r="EQ7" s="47">
        <f>STX!EQ45</f>
        <v>0</v>
      </c>
      <c r="ER7" s="47">
        <f>STX!ER45</f>
        <v>0</v>
      </c>
      <c r="ES7" s="47">
        <f>STX!ES45</f>
        <v>0</v>
      </c>
      <c r="ET7" s="47">
        <f>STX!ET45</f>
        <v>0</v>
      </c>
      <c r="EU7" s="47">
        <f>STX!EU45</f>
        <v>0</v>
      </c>
      <c r="EV7" s="47">
        <f>STX!EV45</f>
        <v>0</v>
      </c>
      <c r="EW7" s="47">
        <f>STX!EW45</f>
        <v>0</v>
      </c>
      <c r="EX7" s="47">
        <f>STX!EX45</f>
        <v>0</v>
      </c>
      <c r="EY7" s="47">
        <f>STX!EY45</f>
        <v>0</v>
      </c>
      <c r="EZ7" s="47">
        <f>STX!EZ45</f>
        <v>0</v>
      </c>
      <c r="FA7" s="47">
        <f>STX!FA45</f>
        <v>0</v>
      </c>
      <c r="FB7" s="47">
        <f>STX!FB45</f>
        <v>1583</v>
      </c>
      <c r="FC7" s="47">
        <f>STX!FC45</f>
        <v>0</v>
      </c>
      <c r="FD7" s="47">
        <f>STX!FD45</f>
        <v>0</v>
      </c>
      <c r="FE7" s="47">
        <f>STX!FE45</f>
        <v>0</v>
      </c>
      <c r="FF7" s="47">
        <f>STX!FF45</f>
        <v>0</v>
      </c>
      <c r="FG7" s="47">
        <f>STX!FG45</f>
        <v>0</v>
      </c>
      <c r="FH7" s="47">
        <f>STX!FH45</f>
        <v>0</v>
      </c>
      <c r="FI7" s="47">
        <f>STX!FI45</f>
        <v>0</v>
      </c>
      <c r="FJ7" s="47">
        <f>STX!FJ45</f>
        <v>0</v>
      </c>
      <c r="FK7" s="47">
        <f>STX!FK45</f>
        <v>0</v>
      </c>
      <c r="FL7" s="47">
        <f>STX!FL45</f>
        <v>0</v>
      </c>
      <c r="FM7" s="47">
        <f>STX!FM45</f>
        <v>0</v>
      </c>
      <c r="FN7" s="47">
        <f>STX!FN45</f>
        <v>0</v>
      </c>
      <c r="FO7" s="47">
        <f>STX!FO45</f>
        <v>0</v>
      </c>
      <c r="FP7" s="47">
        <f>STX!FP45</f>
        <v>0</v>
      </c>
      <c r="FQ7" s="47">
        <f>STX!FQ45</f>
        <v>0</v>
      </c>
      <c r="FR7" s="47">
        <f>STX!FR45</f>
        <v>0</v>
      </c>
      <c r="FS7" s="47">
        <f>STX!FS45</f>
        <v>0</v>
      </c>
      <c r="FT7" s="47">
        <f>STX!FT45</f>
        <v>0</v>
      </c>
      <c r="FU7" s="47">
        <f>STX!FU45</f>
        <v>0</v>
      </c>
      <c r="FV7" s="47">
        <f>STX!FV45</f>
        <v>0</v>
      </c>
      <c r="FW7" s="47">
        <f>STX!FW45</f>
        <v>0</v>
      </c>
      <c r="FX7" s="47">
        <f>STX!FX45</f>
        <v>0</v>
      </c>
      <c r="FY7" s="47">
        <f>STX!FY45</f>
        <v>0</v>
      </c>
      <c r="FZ7" s="47">
        <f>STX!FZ45</f>
        <v>0</v>
      </c>
      <c r="GA7" s="47">
        <f>STX!GA45</f>
        <v>0</v>
      </c>
      <c r="GB7" s="47">
        <f>STX!GB45</f>
        <v>0</v>
      </c>
      <c r="GC7" s="47">
        <f>STX!GC45</f>
        <v>0</v>
      </c>
      <c r="GD7" s="47">
        <f>STX!GD45</f>
        <v>0</v>
      </c>
      <c r="GE7" s="47">
        <f>STX!GE45</f>
        <v>0</v>
      </c>
      <c r="GF7" s="47">
        <f>STX!GF45</f>
        <v>0</v>
      </c>
      <c r="GG7" s="47">
        <f>STX!GG45</f>
        <v>1713</v>
      </c>
      <c r="GH7" s="47">
        <f>STX!HM45</f>
        <v>1777</v>
      </c>
      <c r="GI7" s="45"/>
      <c r="GJ7" s="45"/>
      <c r="GK7" s="45"/>
      <c r="GL7" s="45"/>
      <c r="GM7" s="45"/>
    </row>
    <row r="8" spans="1:195" ht="14.25" customHeight="1">
      <c r="A8" s="369"/>
      <c r="B8" s="115" t="s">
        <v>105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5"/>
      <c r="GJ8" s="45"/>
      <c r="GK8" s="45"/>
      <c r="GL8" s="45"/>
      <c r="GM8" s="45"/>
    </row>
    <row r="9" spans="1:195" ht="14.25" customHeight="1">
      <c r="A9" s="369"/>
      <c r="B9" s="43" t="s">
        <v>90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>
        <f>STX!AH39</f>
        <v>85</v>
      </c>
      <c r="AI9" s="47">
        <f>STX!AI39</f>
        <v>0</v>
      </c>
      <c r="AJ9" s="47">
        <f>STX!AJ39</f>
        <v>0</v>
      </c>
      <c r="AK9" s="47">
        <f>STX!AK39</f>
        <v>0</v>
      </c>
      <c r="AL9" s="47">
        <f>STX!AL39</f>
        <v>0</v>
      </c>
      <c r="AM9" s="47">
        <f>STX!AM39</f>
        <v>0</v>
      </c>
      <c r="AN9" s="47">
        <f>STX!AN39</f>
        <v>0</v>
      </c>
      <c r="AO9" s="47">
        <f>STX!AO39</f>
        <v>0</v>
      </c>
      <c r="AP9" s="47">
        <f>STX!AP39</f>
        <v>0</v>
      </c>
      <c r="AQ9" s="47">
        <f>STX!AQ39</f>
        <v>0</v>
      </c>
      <c r="AR9" s="47">
        <f>STX!AR39</f>
        <v>0</v>
      </c>
      <c r="AS9" s="47">
        <f>STX!AS39</f>
        <v>0</v>
      </c>
      <c r="AT9" s="47">
        <f>STX!AT39</f>
        <v>0</v>
      </c>
      <c r="AU9" s="47">
        <f>STX!AU39</f>
        <v>0</v>
      </c>
      <c r="AV9" s="47">
        <f>STX!AV39</f>
        <v>0</v>
      </c>
      <c r="AW9" s="47">
        <f>STX!AW39</f>
        <v>0</v>
      </c>
      <c r="AX9" s="47">
        <f>STX!AX39</f>
        <v>0</v>
      </c>
      <c r="AY9" s="47">
        <f>STX!AY39</f>
        <v>0</v>
      </c>
      <c r="AZ9" s="47">
        <f>STX!AZ39</f>
        <v>0</v>
      </c>
      <c r="BA9" s="47">
        <f>STX!BA39</f>
        <v>0</v>
      </c>
      <c r="BB9" s="47">
        <f>STX!BB39</f>
        <v>0</v>
      </c>
      <c r="BC9" s="47">
        <f>STX!BC39</f>
        <v>0</v>
      </c>
      <c r="BD9" s="47">
        <f>STX!BD39</f>
        <v>0</v>
      </c>
      <c r="BE9" s="47">
        <f>STX!BE39</f>
        <v>0</v>
      </c>
      <c r="BF9" s="47">
        <f>STX!BF39</f>
        <v>0</v>
      </c>
      <c r="BG9" s="47">
        <f>STX!BG39</f>
        <v>0</v>
      </c>
      <c r="BH9" s="47">
        <f>STX!BH39</f>
        <v>0</v>
      </c>
      <c r="BI9" s="47">
        <f>STX!BI39</f>
        <v>0</v>
      </c>
      <c r="BJ9" s="47">
        <f>STX!BJ39</f>
        <v>0</v>
      </c>
      <c r="BK9" s="47">
        <f>STX!BK39</f>
        <v>83</v>
      </c>
      <c r="BL9" s="47">
        <f>STX!BL39</f>
        <v>0</v>
      </c>
      <c r="BM9" s="47">
        <f>STX!BM39</f>
        <v>0</v>
      </c>
      <c r="BN9" s="47">
        <f>STX!BN39</f>
        <v>0</v>
      </c>
      <c r="BO9" s="47">
        <f>STX!BO39</f>
        <v>0</v>
      </c>
      <c r="BP9" s="47">
        <f>STX!BP39</f>
        <v>0</v>
      </c>
      <c r="BQ9" s="47">
        <f>STX!BQ39</f>
        <v>0</v>
      </c>
      <c r="BR9" s="47">
        <f>STX!BR39</f>
        <v>0</v>
      </c>
      <c r="BS9" s="47">
        <f>STX!BS39</f>
        <v>0</v>
      </c>
      <c r="BT9" s="47">
        <f>STX!BT39</f>
        <v>0</v>
      </c>
      <c r="BU9" s="47">
        <f>STX!BU39</f>
        <v>0</v>
      </c>
      <c r="BV9" s="47">
        <f>STX!BV39</f>
        <v>0</v>
      </c>
      <c r="BW9" s="47">
        <f>STX!BW39</f>
        <v>0</v>
      </c>
      <c r="BX9" s="47">
        <f>STX!BX39</f>
        <v>0</v>
      </c>
      <c r="BY9" s="47">
        <f>STX!BY39</f>
        <v>0</v>
      </c>
      <c r="BZ9" s="47">
        <f>STX!BZ39</f>
        <v>0</v>
      </c>
      <c r="CA9" s="47">
        <f>STX!CA39</f>
        <v>0</v>
      </c>
      <c r="CB9" s="47">
        <f>STX!CB39</f>
        <v>0</v>
      </c>
      <c r="CC9" s="47">
        <f>STX!CC39</f>
        <v>0</v>
      </c>
      <c r="CD9" s="47">
        <f>STX!CD39</f>
        <v>0</v>
      </c>
      <c r="CE9" s="47">
        <f>STX!CE39</f>
        <v>0</v>
      </c>
      <c r="CF9" s="47">
        <f>STX!CF39</f>
        <v>0</v>
      </c>
      <c r="CG9" s="47">
        <f>STX!CG39</f>
        <v>0</v>
      </c>
      <c r="CH9" s="47">
        <f>STX!CH39</f>
        <v>0</v>
      </c>
      <c r="CI9" s="47">
        <f>STX!CI39</f>
        <v>0</v>
      </c>
      <c r="CJ9" s="47">
        <f>STX!CJ39</f>
        <v>0</v>
      </c>
      <c r="CK9" s="47">
        <f>STX!CK39</f>
        <v>0</v>
      </c>
      <c r="CL9" s="47">
        <f>STX!CL39</f>
        <v>0</v>
      </c>
      <c r="CM9" s="47">
        <f>STX!CM39</f>
        <v>0</v>
      </c>
      <c r="CN9" s="47">
        <f>STX!CN39</f>
        <v>0</v>
      </c>
      <c r="CO9" s="47">
        <f>STX!CO39</f>
        <v>0</v>
      </c>
      <c r="CP9" s="47">
        <f>STX!CP39</f>
        <v>0</v>
      </c>
      <c r="CQ9" s="47">
        <f>STX!CQ39</f>
        <v>90</v>
      </c>
      <c r="CR9" s="47">
        <f>STX!CR39</f>
        <v>0</v>
      </c>
      <c r="CS9" s="47">
        <f>STX!CS39</f>
        <v>0</v>
      </c>
      <c r="CT9" s="47">
        <f>STX!CT39</f>
        <v>0</v>
      </c>
      <c r="CU9" s="47">
        <f>STX!CU39</f>
        <v>0</v>
      </c>
      <c r="CV9" s="47">
        <f>STX!CV39</f>
        <v>0</v>
      </c>
      <c r="CW9" s="47">
        <f>STX!CW39</f>
        <v>0</v>
      </c>
      <c r="CX9" s="47">
        <f>STX!CX39</f>
        <v>0</v>
      </c>
      <c r="CY9" s="47">
        <f>STX!CY39</f>
        <v>0</v>
      </c>
      <c r="CZ9" s="47">
        <f>STX!CZ39</f>
        <v>0</v>
      </c>
      <c r="DA9" s="47">
        <f>STX!DA39</f>
        <v>0</v>
      </c>
      <c r="DB9" s="47">
        <f>STX!DB39</f>
        <v>0</v>
      </c>
      <c r="DC9" s="47">
        <f>STX!DC39</f>
        <v>0</v>
      </c>
      <c r="DD9" s="47">
        <f>STX!DD39</f>
        <v>0</v>
      </c>
      <c r="DE9" s="47">
        <f>STX!DE39</f>
        <v>0</v>
      </c>
      <c r="DF9" s="47">
        <f>STX!DF39</f>
        <v>0</v>
      </c>
      <c r="DG9" s="47">
        <f>STX!DG39</f>
        <v>0</v>
      </c>
      <c r="DH9" s="47">
        <f>STX!DH39</f>
        <v>0</v>
      </c>
      <c r="DI9" s="47">
        <f>STX!DI39</f>
        <v>0</v>
      </c>
      <c r="DJ9" s="47">
        <f>STX!DJ39</f>
        <v>0</v>
      </c>
      <c r="DK9" s="47">
        <f>STX!DK39</f>
        <v>0</v>
      </c>
      <c r="DL9" s="47">
        <f>STX!DL39</f>
        <v>0</v>
      </c>
      <c r="DM9" s="47">
        <f>STX!DM39</f>
        <v>0</v>
      </c>
      <c r="DN9" s="47">
        <f>STX!DN39</f>
        <v>0</v>
      </c>
      <c r="DO9" s="47">
        <f>STX!DO39</f>
        <v>0</v>
      </c>
      <c r="DP9" s="47">
        <f>STX!DP39</f>
        <v>0</v>
      </c>
      <c r="DQ9" s="47">
        <f>STX!DQ39</f>
        <v>0</v>
      </c>
      <c r="DR9" s="47">
        <f>STX!DR39</f>
        <v>0</v>
      </c>
      <c r="DS9" s="47">
        <f>STX!DS39</f>
        <v>0</v>
      </c>
      <c r="DT9" s="47">
        <f>STX!DT39</f>
        <v>0</v>
      </c>
      <c r="DU9" s="47">
        <f>STX!DU39</f>
        <v>0</v>
      </c>
      <c r="DV9" s="47">
        <f>STX!DV39</f>
        <v>94</v>
      </c>
      <c r="DW9" s="47">
        <f>STX!DW39</f>
        <v>0</v>
      </c>
      <c r="DX9" s="47">
        <f>STX!DX39</f>
        <v>0</v>
      </c>
      <c r="DY9" s="47">
        <f>STX!DY39</f>
        <v>0</v>
      </c>
      <c r="DZ9" s="47">
        <f>STX!DZ39</f>
        <v>0</v>
      </c>
      <c r="EA9" s="47">
        <f>STX!EA39</f>
        <v>0</v>
      </c>
      <c r="EB9" s="47">
        <f>STX!EB39</f>
        <v>0</v>
      </c>
      <c r="EC9" s="47">
        <f>STX!EC39</f>
        <v>0</v>
      </c>
      <c r="ED9" s="47">
        <f>STX!ED39</f>
        <v>0</v>
      </c>
      <c r="EE9" s="47">
        <f>STX!EE39</f>
        <v>0</v>
      </c>
      <c r="EF9" s="47">
        <f>STX!EF39</f>
        <v>0</v>
      </c>
      <c r="EG9" s="47">
        <f>STX!EG39</f>
        <v>0</v>
      </c>
      <c r="EH9" s="47">
        <f>STX!EH39</f>
        <v>0</v>
      </c>
      <c r="EI9" s="47">
        <f>STX!EI39</f>
        <v>0</v>
      </c>
      <c r="EJ9" s="47">
        <f>STX!EJ39</f>
        <v>0</v>
      </c>
      <c r="EK9" s="47">
        <f>STX!EK39</f>
        <v>0</v>
      </c>
      <c r="EL9" s="47">
        <f>STX!EL39</f>
        <v>0</v>
      </c>
      <c r="EM9" s="47">
        <f>STX!EM39</f>
        <v>0</v>
      </c>
      <c r="EN9" s="47">
        <f>STX!EN39</f>
        <v>0</v>
      </c>
      <c r="EO9" s="47">
        <f>STX!EO39</f>
        <v>0</v>
      </c>
      <c r="EP9" s="47">
        <f>STX!EP39</f>
        <v>0</v>
      </c>
      <c r="EQ9" s="47">
        <f>STX!EQ39</f>
        <v>0</v>
      </c>
      <c r="ER9" s="47">
        <f>STX!ER39</f>
        <v>0</v>
      </c>
      <c r="ES9" s="47">
        <f>STX!ES39</f>
        <v>0</v>
      </c>
      <c r="ET9" s="47">
        <f>STX!ET39</f>
        <v>0</v>
      </c>
      <c r="EU9" s="47">
        <f>STX!EU39</f>
        <v>0</v>
      </c>
      <c r="EV9" s="47">
        <f>STX!EV39</f>
        <v>0</v>
      </c>
      <c r="EW9" s="47">
        <f>STX!EW39</f>
        <v>0</v>
      </c>
      <c r="EX9" s="47">
        <f>STX!EX39</f>
        <v>0</v>
      </c>
      <c r="EY9" s="47">
        <f>STX!EY39</f>
        <v>0</v>
      </c>
      <c r="EZ9" s="47">
        <f>STX!EZ39</f>
        <v>0</v>
      </c>
      <c r="FA9" s="47">
        <f>STX!FA39</f>
        <v>0</v>
      </c>
      <c r="FB9" s="47">
        <f>STX!FB39</f>
        <v>141</v>
      </c>
      <c r="FC9" s="47">
        <f>STX!FC39</f>
        <v>0</v>
      </c>
      <c r="FD9" s="47">
        <f>STX!FD39</f>
        <v>0</v>
      </c>
      <c r="FE9" s="47">
        <f>STX!FE39</f>
        <v>0</v>
      </c>
      <c r="FF9" s="47">
        <f>STX!FF39</f>
        <v>0</v>
      </c>
      <c r="FG9" s="47">
        <f>STX!FG39</f>
        <v>0</v>
      </c>
      <c r="FH9" s="47">
        <f>STX!FH39</f>
        <v>0</v>
      </c>
      <c r="FI9" s="47">
        <f>STX!FI39</f>
        <v>0</v>
      </c>
      <c r="FJ9" s="47">
        <f>STX!FJ39</f>
        <v>0</v>
      </c>
      <c r="FK9" s="47">
        <f>STX!FK39</f>
        <v>0</v>
      </c>
      <c r="FL9" s="47">
        <f>STX!FL39</f>
        <v>0</v>
      </c>
      <c r="FM9" s="47">
        <f>STX!FM39</f>
        <v>0</v>
      </c>
      <c r="FN9" s="47">
        <f>STX!FN39</f>
        <v>0</v>
      </c>
      <c r="FO9" s="47">
        <f>STX!FO39</f>
        <v>0</v>
      </c>
      <c r="FP9" s="47">
        <f>STX!FP39</f>
        <v>0</v>
      </c>
      <c r="FQ9" s="47">
        <f>STX!FQ39</f>
        <v>0</v>
      </c>
      <c r="FR9" s="47">
        <f>STX!FR39</f>
        <v>0</v>
      </c>
      <c r="FS9" s="47">
        <f>STX!FS39</f>
        <v>0</v>
      </c>
      <c r="FT9" s="47">
        <f>STX!FT39</f>
        <v>0</v>
      </c>
      <c r="FU9" s="47">
        <f>STX!FU39</f>
        <v>0</v>
      </c>
      <c r="FV9" s="47">
        <f>STX!FV39</f>
        <v>0</v>
      </c>
      <c r="FW9" s="47">
        <f>STX!FW39</f>
        <v>0</v>
      </c>
      <c r="FX9" s="47">
        <f>STX!FX39</f>
        <v>0</v>
      </c>
      <c r="FY9" s="47">
        <f>STX!FY39</f>
        <v>0</v>
      </c>
      <c r="FZ9" s="47">
        <f>STX!FZ39</f>
        <v>0</v>
      </c>
      <c r="GA9" s="47">
        <f>STX!GA39</f>
        <v>0</v>
      </c>
      <c r="GB9" s="47">
        <f>STX!GB39</f>
        <v>0</v>
      </c>
      <c r="GC9" s="47">
        <f>STX!GC39</f>
        <v>0</v>
      </c>
      <c r="GD9" s="47">
        <f>STX!GD39</f>
        <v>0</v>
      </c>
      <c r="GE9" s="47">
        <f>STX!GE39</f>
        <v>0</v>
      </c>
      <c r="GF9" s="47">
        <f>STX!GF39</f>
        <v>0</v>
      </c>
      <c r="GG9" s="47">
        <f>STX!GG39</f>
        <v>143</v>
      </c>
      <c r="GH9" s="47">
        <f>STX!HM39</f>
        <v>121</v>
      </c>
      <c r="GI9" s="45"/>
      <c r="GJ9" s="45"/>
      <c r="GK9" s="45"/>
      <c r="GL9" s="45"/>
      <c r="GM9" s="45"/>
    </row>
    <row r="10" spans="1:195" ht="14.25" customHeight="1">
      <c r="A10" s="369"/>
      <c r="B10" s="43" t="s">
        <v>59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>
        <f>STX!AH40</f>
        <v>38</v>
      </c>
      <c r="AI10" s="47">
        <f>STX!AI40</f>
        <v>0</v>
      </c>
      <c r="AJ10" s="47">
        <f>STX!AJ40</f>
        <v>0</v>
      </c>
      <c r="AK10" s="47">
        <f>STX!AK40</f>
        <v>0</v>
      </c>
      <c r="AL10" s="47">
        <f>STX!AL40</f>
        <v>0</v>
      </c>
      <c r="AM10" s="47">
        <f>STX!AM40</f>
        <v>0</v>
      </c>
      <c r="AN10" s="47">
        <f>STX!AN40</f>
        <v>0</v>
      </c>
      <c r="AO10" s="47">
        <f>STX!AO40</f>
        <v>0</v>
      </c>
      <c r="AP10" s="47">
        <f>STX!AP40</f>
        <v>0</v>
      </c>
      <c r="AQ10" s="47">
        <f>STX!AQ40</f>
        <v>0</v>
      </c>
      <c r="AR10" s="47">
        <f>STX!AR40</f>
        <v>0</v>
      </c>
      <c r="AS10" s="47">
        <f>STX!AS40</f>
        <v>0</v>
      </c>
      <c r="AT10" s="47">
        <f>STX!AT40</f>
        <v>0</v>
      </c>
      <c r="AU10" s="47">
        <f>STX!AU40</f>
        <v>0</v>
      </c>
      <c r="AV10" s="47">
        <f>STX!AV40</f>
        <v>0</v>
      </c>
      <c r="AW10" s="47">
        <f>STX!AW40</f>
        <v>0</v>
      </c>
      <c r="AX10" s="47">
        <f>STX!AX40</f>
        <v>0</v>
      </c>
      <c r="AY10" s="47">
        <f>STX!AY40</f>
        <v>0</v>
      </c>
      <c r="AZ10" s="47">
        <f>STX!AZ40</f>
        <v>0</v>
      </c>
      <c r="BA10" s="47">
        <f>STX!BA40</f>
        <v>0</v>
      </c>
      <c r="BB10" s="47">
        <f>STX!BB40</f>
        <v>0</v>
      </c>
      <c r="BC10" s="47">
        <f>STX!BC40</f>
        <v>0</v>
      </c>
      <c r="BD10" s="47">
        <f>STX!BD40</f>
        <v>0</v>
      </c>
      <c r="BE10" s="47">
        <f>STX!BE40</f>
        <v>0</v>
      </c>
      <c r="BF10" s="47">
        <f>STX!BF40</f>
        <v>0</v>
      </c>
      <c r="BG10" s="47">
        <f>STX!BG40</f>
        <v>0</v>
      </c>
      <c r="BH10" s="47">
        <f>STX!BH40</f>
        <v>0</v>
      </c>
      <c r="BI10" s="47">
        <f>STX!BI40</f>
        <v>0</v>
      </c>
      <c r="BJ10" s="47">
        <f>STX!BJ40</f>
        <v>0</v>
      </c>
      <c r="BK10" s="47">
        <f>STX!BK40</f>
        <v>35</v>
      </c>
      <c r="BL10" s="47">
        <f>STX!BL40</f>
        <v>0</v>
      </c>
      <c r="BM10" s="47">
        <f>STX!BM40</f>
        <v>0</v>
      </c>
      <c r="BN10" s="47">
        <f>STX!BN40</f>
        <v>0</v>
      </c>
      <c r="BO10" s="47">
        <f>STX!BO40</f>
        <v>0</v>
      </c>
      <c r="BP10" s="47">
        <f>STX!BP40</f>
        <v>0</v>
      </c>
      <c r="BQ10" s="47">
        <f>STX!BQ40</f>
        <v>0</v>
      </c>
      <c r="BR10" s="47">
        <f>STX!BR40</f>
        <v>0</v>
      </c>
      <c r="BS10" s="47">
        <f>STX!BS40</f>
        <v>0</v>
      </c>
      <c r="BT10" s="47">
        <f>STX!BT40</f>
        <v>0</v>
      </c>
      <c r="BU10" s="47">
        <f>STX!BU40</f>
        <v>0</v>
      </c>
      <c r="BV10" s="47">
        <f>STX!BV40</f>
        <v>0</v>
      </c>
      <c r="BW10" s="47">
        <f>STX!BW40</f>
        <v>0</v>
      </c>
      <c r="BX10" s="47">
        <f>STX!BX40</f>
        <v>0</v>
      </c>
      <c r="BY10" s="47">
        <f>STX!BY40</f>
        <v>0</v>
      </c>
      <c r="BZ10" s="47">
        <f>STX!BZ40</f>
        <v>0</v>
      </c>
      <c r="CA10" s="47">
        <f>STX!CA40</f>
        <v>0</v>
      </c>
      <c r="CB10" s="47">
        <f>STX!CB40</f>
        <v>0</v>
      </c>
      <c r="CC10" s="47">
        <f>STX!CC40</f>
        <v>0</v>
      </c>
      <c r="CD10" s="47">
        <f>STX!CD40</f>
        <v>0</v>
      </c>
      <c r="CE10" s="47">
        <f>STX!CE40</f>
        <v>0</v>
      </c>
      <c r="CF10" s="47">
        <f>STX!CF40</f>
        <v>0</v>
      </c>
      <c r="CG10" s="47">
        <f>STX!CG40</f>
        <v>0</v>
      </c>
      <c r="CH10" s="47">
        <f>STX!CH40</f>
        <v>0</v>
      </c>
      <c r="CI10" s="47">
        <f>STX!CI40</f>
        <v>0</v>
      </c>
      <c r="CJ10" s="47">
        <f>STX!CJ40</f>
        <v>0</v>
      </c>
      <c r="CK10" s="47">
        <f>STX!CK40</f>
        <v>0</v>
      </c>
      <c r="CL10" s="47">
        <f>STX!CL40</f>
        <v>0</v>
      </c>
      <c r="CM10" s="47">
        <f>STX!CM40</f>
        <v>0</v>
      </c>
      <c r="CN10" s="47">
        <f>STX!CN40</f>
        <v>0</v>
      </c>
      <c r="CO10" s="47">
        <f>STX!CO40</f>
        <v>0</v>
      </c>
      <c r="CP10" s="47">
        <f>STX!CP40</f>
        <v>0</v>
      </c>
      <c r="CQ10" s="47">
        <f>STX!CQ40</f>
        <v>33</v>
      </c>
      <c r="CR10" s="47">
        <f>STX!CR40</f>
        <v>0</v>
      </c>
      <c r="CS10" s="47">
        <f>STX!CS40</f>
        <v>0</v>
      </c>
      <c r="CT10" s="47">
        <f>STX!CT40</f>
        <v>0</v>
      </c>
      <c r="CU10" s="47">
        <f>STX!CU40</f>
        <v>0</v>
      </c>
      <c r="CV10" s="47">
        <f>STX!CV40</f>
        <v>0</v>
      </c>
      <c r="CW10" s="47">
        <f>STX!CW40</f>
        <v>0</v>
      </c>
      <c r="CX10" s="47">
        <f>STX!CX40</f>
        <v>0</v>
      </c>
      <c r="CY10" s="47">
        <f>STX!CY40</f>
        <v>0</v>
      </c>
      <c r="CZ10" s="47">
        <f>STX!CZ40</f>
        <v>0</v>
      </c>
      <c r="DA10" s="47">
        <f>STX!DA40</f>
        <v>0</v>
      </c>
      <c r="DB10" s="47">
        <f>STX!DB40</f>
        <v>0</v>
      </c>
      <c r="DC10" s="47">
        <f>STX!DC40</f>
        <v>0</v>
      </c>
      <c r="DD10" s="47">
        <f>STX!DD40</f>
        <v>0</v>
      </c>
      <c r="DE10" s="47">
        <f>STX!DE40</f>
        <v>0</v>
      </c>
      <c r="DF10" s="47">
        <f>STX!DF40</f>
        <v>0</v>
      </c>
      <c r="DG10" s="47">
        <f>STX!DG40</f>
        <v>0</v>
      </c>
      <c r="DH10" s="47">
        <f>STX!DH40</f>
        <v>0</v>
      </c>
      <c r="DI10" s="47">
        <f>STX!DI40</f>
        <v>0</v>
      </c>
      <c r="DJ10" s="47">
        <f>STX!DJ40</f>
        <v>0</v>
      </c>
      <c r="DK10" s="47">
        <f>STX!DK40</f>
        <v>0</v>
      </c>
      <c r="DL10" s="47">
        <f>STX!DL40</f>
        <v>0</v>
      </c>
      <c r="DM10" s="47">
        <f>STX!DM40</f>
        <v>0</v>
      </c>
      <c r="DN10" s="47">
        <f>STX!DN40</f>
        <v>0</v>
      </c>
      <c r="DO10" s="47">
        <f>STX!DO40</f>
        <v>0</v>
      </c>
      <c r="DP10" s="47">
        <f>STX!DP40</f>
        <v>0</v>
      </c>
      <c r="DQ10" s="47">
        <f>STX!DQ40</f>
        <v>0</v>
      </c>
      <c r="DR10" s="47">
        <f>STX!DR40</f>
        <v>0</v>
      </c>
      <c r="DS10" s="47">
        <f>STX!DS40</f>
        <v>0</v>
      </c>
      <c r="DT10" s="47">
        <f>STX!DT40</f>
        <v>0</v>
      </c>
      <c r="DU10" s="47">
        <f>STX!DU40</f>
        <v>0</v>
      </c>
      <c r="DV10" s="47">
        <f>STX!DV40</f>
        <v>44</v>
      </c>
      <c r="DW10" s="47">
        <f>STX!DW40</f>
        <v>0</v>
      </c>
      <c r="DX10" s="47">
        <f>STX!DX40</f>
        <v>0</v>
      </c>
      <c r="DY10" s="47">
        <f>STX!DY40</f>
        <v>0</v>
      </c>
      <c r="DZ10" s="47">
        <f>STX!DZ40</f>
        <v>0</v>
      </c>
      <c r="EA10" s="47">
        <f>STX!EA40</f>
        <v>0</v>
      </c>
      <c r="EB10" s="47">
        <f>STX!EB40</f>
        <v>0</v>
      </c>
      <c r="EC10" s="47">
        <f>STX!EC40</f>
        <v>0</v>
      </c>
      <c r="ED10" s="47">
        <f>STX!ED40</f>
        <v>0</v>
      </c>
      <c r="EE10" s="47">
        <f>STX!EE40</f>
        <v>0</v>
      </c>
      <c r="EF10" s="47">
        <f>STX!EF40</f>
        <v>0</v>
      </c>
      <c r="EG10" s="47">
        <f>STX!EG40</f>
        <v>0</v>
      </c>
      <c r="EH10" s="47">
        <f>STX!EH40</f>
        <v>0</v>
      </c>
      <c r="EI10" s="47">
        <f>STX!EI40</f>
        <v>0</v>
      </c>
      <c r="EJ10" s="47">
        <f>STX!EJ40</f>
        <v>0</v>
      </c>
      <c r="EK10" s="47">
        <f>STX!EK40</f>
        <v>0</v>
      </c>
      <c r="EL10" s="47">
        <f>STX!EL40</f>
        <v>0</v>
      </c>
      <c r="EM10" s="47">
        <f>STX!EM40</f>
        <v>0</v>
      </c>
      <c r="EN10" s="47">
        <f>STX!EN40</f>
        <v>0</v>
      </c>
      <c r="EO10" s="47">
        <f>STX!EO40</f>
        <v>0</v>
      </c>
      <c r="EP10" s="47">
        <f>STX!EP40</f>
        <v>0</v>
      </c>
      <c r="EQ10" s="47">
        <f>STX!EQ40</f>
        <v>0</v>
      </c>
      <c r="ER10" s="47">
        <f>STX!ER40</f>
        <v>0</v>
      </c>
      <c r="ES10" s="47">
        <f>STX!ES40</f>
        <v>0</v>
      </c>
      <c r="ET10" s="47">
        <f>STX!ET40</f>
        <v>0</v>
      </c>
      <c r="EU10" s="47">
        <f>STX!EU40</f>
        <v>0</v>
      </c>
      <c r="EV10" s="47">
        <f>STX!EV40</f>
        <v>0</v>
      </c>
      <c r="EW10" s="47">
        <f>STX!EW40</f>
        <v>0</v>
      </c>
      <c r="EX10" s="47">
        <f>STX!EX40</f>
        <v>0</v>
      </c>
      <c r="EY10" s="47">
        <f>STX!EY40</f>
        <v>0</v>
      </c>
      <c r="EZ10" s="47">
        <f>STX!EZ40</f>
        <v>0</v>
      </c>
      <c r="FA10" s="47">
        <f>STX!FA40</f>
        <v>0</v>
      </c>
      <c r="FB10" s="47">
        <f>STX!FB40</f>
        <v>55</v>
      </c>
      <c r="FC10" s="47">
        <f>STX!FC40</f>
        <v>0</v>
      </c>
      <c r="FD10" s="47">
        <f>STX!FD40</f>
        <v>0</v>
      </c>
      <c r="FE10" s="47">
        <f>STX!FE40</f>
        <v>0</v>
      </c>
      <c r="FF10" s="47">
        <f>STX!FF40</f>
        <v>0</v>
      </c>
      <c r="FG10" s="47">
        <f>STX!FG40</f>
        <v>0</v>
      </c>
      <c r="FH10" s="47">
        <f>STX!FH40</f>
        <v>0</v>
      </c>
      <c r="FI10" s="47">
        <f>STX!FI40</f>
        <v>0</v>
      </c>
      <c r="FJ10" s="47">
        <f>STX!FJ40</f>
        <v>0</v>
      </c>
      <c r="FK10" s="47">
        <f>STX!FK40</f>
        <v>0</v>
      </c>
      <c r="FL10" s="47">
        <f>STX!FL40</f>
        <v>0</v>
      </c>
      <c r="FM10" s="47">
        <f>STX!FM40</f>
        <v>0</v>
      </c>
      <c r="FN10" s="47">
        <f>STX!FN40</f>
        <v>0</v>
      </c>
      <c r="FO10" s="47">
        <f>STX!FO40</f>
        <v>0</v>
      </c>
      <c r="FP10" s="47">
        <f>STX!FP40</f>
        <v>0</v>
      </c>
      <c r="FQ10" s="47">
        <f>STX!FQ40</f>
        <v>0</v>
      </c>
      <c r="FR10" s="47">
        <f>STX!FR40</f>
        <v>0</v>
      </c>
      <c r="FS10" s="47">
        <f>STX!FS40</f>
        <v>0</v>
      </c>
      <c r="FT10" s="47">
        <f>STX!FT40</f>
        <v>0</v>
      </c>
      <c r="FU10" s="47">
        <f>STX!FU40</f>
        <v>0</v>
      </c>
      <c r="FV10" s="47">
        <f>STX!FV40</f>
        <v>0</v>
      </c>
      <c r="FW10" s="47">
        <f>STX!FW40</f>
        <v>0</v>
      </c>
      <c r="FX10" s="47">
        <f>STX!FX40</f>
        <v>0</v>
      </c>
      <c r="FY10" s="47">
        <f>STX!FY40</f>
        <v>0</v>
      </c>
      <c r="FZ10" s="47">
        <f>STX!FZ40</f>
        <v>0</v>
      </c>
      <c r="GA10" s="47">
        <f>STX!GA40</f>
        <v>0</v>
      </c>
      <c r="GB10" s="47">
        <f>STX!GB40</f>
        <v>0</v>
      </c>
      <c r="GC10" s="47">
        <f>STX!GC40</f>
        <v>0</v>
      </c>
      <c r="GD10" s="47">
        <f>STX!GD40</f>
        <v>0</v>
      </c>
      <c r="GE10" s="47">
        <f>STX!GE40</f>
        <v>0</v>
      </c>
      <c r="GF10" s="47">
        <f>STX!GF40</f>
        <v>0</v>
      </c>
      <c r="GG10" s="47">
        <f>STX!GG40</f>
        <v>66</v>
      </c>
      <c r="GH10" s="47">
        <f>STX!HM40</f>
        <v>59</v>
      </c>
      <c r="GI10" s="45"/>
      <c r="GJ10" s="45"/>
      <c r="GK10" s="45"/>
      <c r="GL10" s="45"/>
      <c r="GM10" s="45"/>
    </row>
    <row r="11" spans="1:195" ht="14.25" customHeight="1">
      <c r="A11" s="369"/>
      <c r="B11" s="43" t="s">
        <v>60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>
        <f>STX!AH41</f>
        <v>154</v>
      </c>
      <c r="AI11" s="47">
        <f>STX!AI41</f>
        <v>0</v>
      </c>
      <c r="AJ11" s="47">
        <f>STX!AJ41</f>
        <v>0</v>
      </c>
      <c r="AK11" s="47">
        <f>STX!AK41</f>
        <v>0</v>
      </c>
      <c r="AL11" s="47">
        <f>STX!AL41</f>
        <v>0</v>
      </c>
      <c r="AM11" s="47">
        <f>STX!AM41</f>
        <v>0</v>
      </c>
      <c r="AN11" s="47">
        <f>STX!AN41</f>
        <v>0</v>
      </c>
      <c r="AO11" s="47">
        <f>STX!AO41</f>
        <v>0</v>
      </c>
      <c r="AP11" s="47">
        <f>STX!AP41</f>
        <v>0</v>
      </c>
      <c r="AQ11" s="47">
        <f>STX!AQ41</f>
        <v>0</v>
      </c>
      <c r="AR11" s="47">
        <f>STX!AR41</f>
        <v>0</v>
      </c>
      <c r="AS11" s="47">
        <f>STX!AS41</f>
        <v>0</v>
      </c>
      <c r="AT11" s="47">
        <f>STX!AT41</f>
        <v>0</v>
      </c>
      <c r="AU11" s="47">
        <f>STX!AU41</f>
        <v>0</v>
      </c>
      <c r="AV11" s="47">
        <f>STX!AV41</f>
        <v>0</v>
      </c>
      <c r="AW11" s="47">
        <f>STX!AW41</f>
        <v>0</v>
      </c>
      <c r="AX11" s="47">
        <f>STX!AX41</f>
        <v>0</v>
      </c>
      <c r="AY11" s="47">
        <f>STX!AY41</f>
        <v>0</v>
      </c>
      <c r="AZ11" s="47">
        <f>STX!AZ41</f>
        <v>0</v>
      </c>
      <c r="BA11" s="47">
        <f>STX!BA41</f>
        <v>0</v>
      </c>
      <c r="BB11" s="47">
        <f>STX!BB41</f>
        <v>0</v>
      </c>
      <c r="BC11" s="47">
        <f>STX!BC41</f>
        <v>0</v>
      </c>
      <c r="BD11" s="47">
        <f>STX!BD41</f>
        <v>0</v>
      </c>
      <c r="BE11" s="47">
        <f>STX!BE41</f>
        <v>0</v>
      </c>
      <c r="BF11" s="47">
        <f>STX!BF41</f>
        <v>0</v>
      </c>
      <c r="BG11" s="47">
        <f>STX!BG41</f>
        <v>0</v>
      </c>
      <c r="BH11" s="47">
        <f>STX!BH41</f>
        <v>0</v>
      </c>
      <c r="BI11" s="47">
        <f>STX!BI41</f>
        <v>0</v>
      </c>
      <c r="BJ11" s="47">
        <f>STX!BJ41</f>
        <v>0</v>
      </c>
      <c r="BK11" s="47">
        <f>STX!BK41</f>
        <v>150</v>
      </c>
      <c r="BL11" s="47">
        <f>STX!BL41</f>
        <v>0</v>
      </c>
      <c r="BM11" s="47">
        <f>STX!BM41</f>
        <v>0</v>
      </c>
      <c r="BN11" s="47">
        <f>STX!BN41</f>
        <v>0</v>
      </c>
      <c r="BO11" s="47">
        <f>STX!BO41</f>
        <v>0</v>
      </c>
      <c r="BP11" s="47">
        <f>STX!BP41</f>
        <v>0</v>
      </c>
      <c r="BQ11" s="47">
        <f>STX!BQ41</f>
        <v>0</v>
      </c>
      <c r="BR11" s="47">
        <f>STX!BR41</f>
        <v>0</v>
      </c>
      <c r="BS11" s="47">
        <f>STX!BS41</f>
        <v>0</v>
      </c>
      <c r="BT11" s="47">
        <f>STX!BT41</f>
        <v>0</v>
      </c>
      <c r="BU11" s="47">
        <f>STX!BU41</f>
        <v>0</v>
      </c>
      <c r="BV11" s="47">
        <f>STX!BV41</f>
        <v>0</v>
      </c>
      <c r="BW11" s="47">
        <f>STX!BW41</f>
        <v>0</v>
      </c>
      <c r="BX11" s="47">
        <f>STX!BX41</f>
        <v>0</v>
      </c>
      <c r="BY11" s="47">
        <f>STX!BY41</f>
        <v>0</v>
      </c>
      <c r="BZ11" s="47">
        <f>STX!BZ41</f>
        <v>0</v>
      </c>
      <c r="CA11" s="47">
        <f>STX!CA41</f>
        <v>0</v>
      </c>
      <c r="CB11" s="47">
        <f>STX!CB41</f>
        <v>0</v>
      </c>
      <c r="CC11" s="47">
        <f>STX!CC41</f>
        <v>0</v>
      </c>
      <c r="CD11" s="47">
        <f>STX!CD41</f>
        <v>0</v>
      </c>
      <c r="CE11" s="47">
        <f>STX!CE41</f>
        <v>0</v>
      </c>
      <c r="CF11" s="47">
        <f>STX!CF41</f>
        <v>0</v>
      </c>
      <c r="CG11" s="47">
        <f>STX!CG41</f>
        <v>0</v>
      </c>
      <c r="CH11" s="47">
        <f>STX!CH41</f>
        <v>0</v>
      </c>
      <c r="CI11" s="47">
        <f>STX!CI41</f>
        <v>0</v>
      </c>
      <c r="CJ11" s="47">
        <f>STX!CJ41</f>
        <v>0</v>
      </c>
      <c r="CK11" s="47">
        <f>STX!CK41</f>
        <v>0</v>
      </c>
      <c r="CL11" s="47">
        <f>STX!CL41</f>
        <v>0</v>
      </c>
      <c r="CM11" s="47">
        <f>STX!CM41</f>
        <v>0</v>
      </c>
      <c r="CN11" s="47">
        <f>STX!CN41</f>
        <v>0</v>
      </c>
      <c r="CO11" s="47">
        <f>STX!CO41</f>
        <v>0</v>
      </c>
      <c r="CP11" s="47">
        <f>STX!CP41</f>
        <v>0</v>
      </c>
      <c r="CQ11" s="47">
        <f>STX!CQ41</f>
        <v>143</v>
      </c>
      <c r="CR11" s="47">
        <f>STX!CR41</f>
        <v>0</v>
      </c>
      <c r="CS11" s="47">
        <f>STX!CS41</f>
        <v>0</v>
      </c>
      <c r="CT11" s="47">
        <f>STX!CT41</f>
        <v>0</v>
      </c>
      <c r="CU11" s="47">
        <f>STX!CU41</f>
        <v>0</v>
      </c>
      <c r="CV11" s="47">
        <f>STX!CV41</f>
        <v>0</v>
      </c>
      <c r="CW11" s="47">
        <f>STX!CW41</f>
        <v>0</v>
      </c>
      <c r="CX11" s="47">
        <f>STX!CX41</f>
        <v>0</v>
      </c>
      <c r="CY11" s="47">
        <f>STX!CY41</f>
        <v>0</v>
      </c>
      <c r="CZ11" s="47">
        <f>STX!CZ41</f>
        <v>0</v>
      </c>
      <c r="DA11" s="47">
        <f>STX!DA41</f>
        <v>0</v>
      </c>
      <c r="DB11" s="47">
        <f>STX!DB41</f>
        <v>0</v>
      </c>
      <c r="DC11" s="47">
        <f>STX!DC41</f>
        <v>0</v>
      </c>
      <c r="DD11" s="47">
        <f>STX!DD41</f>
        <v>0</v>
      </c>
      <c r="DE11" s="47">
        <f>STX!DE41</f>
        <v>0</v>
      </c>
      <c r="DF11" s="47">
        <f>STX!DF41</f>
        <v>0</v>
      </c>
      <c r="DG11" s="47">
        <f>STX!DG41</f>
        <v>0</v>
      </c>
      <c r="DH11" s="47">
        <f>STX!DH41</f>
        <v>0</v>
      </c>
      <c r="DI11" s="47">
        <f>STX!DI41</f>
        <v>0</v>
      </c>
      <c r="DJ11" s="47">
        <f>STX!DJ41</f>
        <v>0</v>
      </c>
      <c r="DK11" s="47">
        <f>STX!DK41</f>
        <v>0</v>
      </c>
      <c r="DL11" s="47">
        <f>STX!DL41</f>
        <v>0</v>
      </c>
      <c r="DM11" s="47">
        <f>STX!DM41</f>
        <v>0</v>
      </c>
      <c r="DN11" s="47">
        <f>STX!DN41</f>
        <v>0</v>
      </c>
      <c r="DO11" s="47">
        <f>STX!DO41</f>
        <v>0</v>
      </c>
      <c r="DP11" s="47">
        <f>STX!DP41</f>
        <v>0</v>
      </c>
      <c r="DQ11" s="47">
        <f>STX!DQ41</f>
        <v>0</v>
      </c>
      <c r="DR11" s="47">
        <f>STX!DR41</f>
        <v>0</v>
      </c>
      <c r="DS11" s="47">
        <f>STX!DS41</f>
        <v>0</v>
      </c>
      <c r="DT11" s="47">
        <f>STX!DT41</f>
        <v>0</v>
      </c>
      <c r="DU11" s="47">
        <f>STX!DU41</f>
        <v>0</v>
      </c>
      <c r="DV11" s="47">
        <f>STX!DV41</f>
        <v>150</v>
      </c>
      <c r="DW11" s="47">
        <f>STX!DW41</f>
        <v>0</v>
      </c>
      <c r="DX11" s="47">
        <f>STX!DX41</f>
        <v>0</v>
      </c>
      <c r="DY11" s="47">
        <f>STX!DY41</f>
        <v>0</v>
      </c>
      <c r="DZ11" s="47">
        <f>STX!DZ41</f>
        <v>0</v>
      </c>
      <c r="EA11" s="47">
        <f>STX!EA41</f>
        <v>0</v>
      </c>
      <c r="EB11" s="47">
        <f>STX!EB41</f>
        <v>0</v>
      </c>
      <c r="EC11" s="47">
        <f>STX!EC41</f>
        <v>0</v>
      </c>
      <c r="ED11" s="47">
        <f>STX!ED41</f>
        <v>0</v>
      </c>
      <c r="EE11" s="47">
        <f>STX!EE41</f>
        <v>0</v>
      </c>
      <c r="EF11" s="47">
        <f>STX!EF41</f>
        <v>0</v>
      </c>
      <c r="EG11" s="47">
        <f>STX!EG41</f>
        <v>0</v>
      </c>
      <c r="EH11" s="47">
        <f>STX!EH41</f>
        <v>0</v>
      </c>
      <c r="EI11" s="47">
        <f>STX!EI41</f>
        <v>0</v>
      </c>
      <c r="EJ11" s="47">
        <f>STX!EJ41</f>
        <v>0</v>
      </c>
      <c r="EK11" s="47">
        <f>STX!EK41</f>
        <v>0</v>
      </c>
      <c r="EL11" s="47">
        <f>STX!EL41</f>
        <v>0</v>
      </c>
      <c r="EM11" s="47">
        <f>STX!EM41</f>
        <v>0</v>
      </c>
      <c r="EN11" s="47">
        <f>STX!EN41</f>
        <v>0</v>
      </c>
      <c r="EO11" s="47">
        <f>STX!EO41</f>
        <v>0</v>
      </c>
      <c r="EP11" s="47">
        <f>STX!EP41</f>
        <v>0</v>
      </c>
      <c r="EQ11" s="47">
        <f>STX!EQ41</f>
        <v>0</v>
      </c>
      <c r="ER11" s="47">
        <f>STX!ER41</f>
        <v>0</v>
      </c>
      <c r="ES11" s="47">
        <f>STX!ES41</f>
        <v>0</v>
      </c>
      <c r="ET11" s="47">
        <f>STX!ET41</f>
        <v>0</v>
      </c>
      <c r="EU11" s="47">
        <f>STX!EU41</f>
        <v>0</v>
      </c>
      <c r="EV11" s="47">
        <f>STX!EV41</f>
        <v>0</v>
      </c>
      <c r="EW11" s="47">
        <f>STX!EW41</f>
        <v>0</v>
      </c>
      <c r="EX11" s="47">
        <f>STX!EX41</f>
        <v>0</v>
      </c>
      <c r="EY11" s="47">
        <f>STX!EY41</f>
        <v>0</v>
      </c>
      <c r="EZ11" s="47">
        <f>STX!EZ41</f>
        <v>0</v>
      </c>
      <c r="FA11" s="47">
        <f>STX!FA41</f>
        <v>0</v>
      </c>
      <c r="FB11" s="47">
        <f>STX!FB41</f>
        <v>188</v>
      </c>
      <c r="FC11" s="47">
        <f>STX!FC41</f>
        <v>0</v>
      </c>
      <c r="FD11" s="47">
        <f>STX!FD41</f>
        <v>0</v>
      </c>
      <c r="FE11" s="47">
        <f>STX!FE41</f>
        <v>0</v>
      </c>
      <c r="FF11" s="47">
        <f>STX!FF41</f>
        <v>0</v>
      </c>
      <c r="FG11" s="47">
        <f>STX!FG41</f>
        <v>0</v>
      </c>
      <c r="FH11" s="47">
        <f>STX!FH41</f>
        <v>0</v>
      </c>
      <c r="FI11" s="47">
        <f>STX!FI41</f>
        <v>0</v>
      </c>
      <c r="FJ11" s="47">
        <f>STX!FJ41</f>
        <v>0</v>
      </c>
      <c r="FK11" s="47">
        <f>STX!FK41</f>
        <v>0</v>
      </c>
      <c r="FL11" s="47">
        <f>STX!FL41</f>
        <v>0</v>
      </c>
      <c r="FM11" s="47">
        <f>STX!FM41</f>
        <v>0</v>
      </c>
      <c r="FN11" s="47">
        <f>STX!FN41</f>
        <v>0</v>
      </c>
      <c r="FO11" s="47">
        <f>STX!FO41</f>
        <v>0</v>
      </c>
      <c r="FP11" s="47">
        <f>STX!FP41</f>
        <v>0</v>
      </c>
      <c r="FQ11" s="47">
        <f>STX!FQ41</f>
        <v>0</v>
      </c>
      <c r="FR11" s="47">
        <f>STX!FR41</f>
        <v>0</v>
      </c>
      <c r="FS11" s="47">
        <f>STX!FS41</f>
        <v>0</v>
      </c>
      <c r="FT11" s="47">
        <f>STX!FT41</f>
        <v>0</v>
      </c>
      <c r="FU11" s="47">
        <f>STX!FU41</f>
        <v>0</v>
      </c>
      <c r="FV11" s="47">
        <f>STX!FV41</f>
        <v>0</v>
      </c>
      <c r="FW11" s="47">
        <f>STX!FW41</f>
        <v>0</v>
      </c>
      <c r="FX11" s="47">
        <f>STX!FX41</f>
        <v>0</v>
      </c>
      <c r="FY11" s="47">
        <f>STX!FY41</f>
        <v>0</v>
      </c>
      <c r="FZ11" s="47">
        <f>STX!FZ41</f>
        <v>0</v>
      </c>
      <c r="GA11" s="47">
        <f>STX!GA41</f>
        <v>0</v>
      </c>
      <c r="GB11" s="47">
        <f>STX!GB41</f>
        <v>0</v>
      </c>
      <c r="GC11" s="47">
        <f>STX!GC41</f>
        <v>0</v>
      </c>
      <c r="GD11" s="47">
        <f>STX!GD41</f>
        <v>0</v>
      </c>
      <c r="GE11" s="47">
        <f>STX!GE41</f>
        <v>0</v>
      </c>
      <c r="GF11" s="47">
        <f>STX!GF41</f>
        <v>0</v>
      </c>
      <c r="GG11" s="47">
        <f>STX!GG41</f>
        <v>188</v>
      </c>
      <c r="GH11" s="47">
        <f>STX!HM41</f>
        <v>212</v>
      </c>
      <c r="GI11" s="45"/>
      <c r="GJ11" s="45"/>
      <c r="GK11" s="45"/>
      <c r="GL11" s="45"/>
      <c r="GM11" s="45"/>
    </row>
    <row r="12" spans="1:195" ht="14.25" customHeight="1">
      <c r="A12" s="369"/>
      <c r="B12" s="43" t="s">
        <v>61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>
        <f>STX!AH42</f>
        <v>62</v>
      </c>
      <c r="AI12" s="47">
        <f>STX!AI42</f>
        <v>0</v>
      </c>
      <c r="AJ12" s="47">
        <f>STX!AJ42</f>
        <v>0</v>
      </c>
      <c r="AK12" s="47">
        <f>STX!AK42</f>
        <v>0</v>
      </c>
      <c r="AL12" s="47">
        <f>STX!AL42</f>
        <v>0</v>
      </c>
      <c r="AM12" s="47">
        <f>STX!AM42</f>
        <v>0</v>
      </c>
      <c r="AN12" s="47">
        <f>STX!AN42</f>
        <v>0</v>
      </c>
      <c r="AO12" s="47">
        <f>STX!AO42</f>
        <v>0</v>
      </c>
      <c r="AP12" s="47">
        <f>STX!AP42</f>
        <v>0</v>
      </c>
      <c r="AQ12" s="47">
        <f>STX!AQ42</f>
        <v>0</v>
      </c>
      <c r="AR12" s="47">
        <f>STX!AR42</f>
        <v>0</v>
      </c>
      <c r="AS12" s="47">
        <f>STX!AS42</f>
        <v>0</v>
      </c>
      <c r="AT12" s="47">
        <f>STX!AT42</f>
        <v>0</v>
      </c>
      <c r="AU12" s="47">
        <f>STX!AU42</f>
        <v>0</v>
      </c>
      <c r="AV12" s="47">
        <f>STX!AV42</f>
        <v>0</v>
      </c>
      <c r="AW12" s="47">
        <f>STX!AW42</f>
        <v>0</v>
      </c>
      <c r="AX12" s="47">
        <f>STX!AX42</f>
        <v>0</v>
      </c>
      <c r="AY12" s="47">
        <f>STX!AY42</f>
        <v>0</v>
      </c>
      <c r="AZ12" s="47">
        <f>STX!AZ42</f>
        <v>0</v>
      </c>
      <c r="BA12" s="47">
        <f>STX!BA42</f>
        <v>0</v>
      </c>
      <c r="BB12" s="47">
        <f>STX!BB42</f>
        <v>0</v>
      </c>
      <c r="BC12" s="47">
        <f>STX!BC42</f>
        <v>0</v>
      </c>
      <c r="BD12" s="47">
        <f>STX!BD42</f>
        <v>0</v>
      </c>
      <c r="BE12" s="47">
        <f>STX!BE42</f>
        <v>0</v>
      </c>
      <c r="BF12" s="47">
        <f>STX!BF42</f>
        <v>0</v>
      </c>
      <c r="BG12" s="47">
        <f>STX!BG42</f>
        <v>0</v>
      </c>
      <c r="BH12" s="47">
        <f>STX!BH42</f>
        <v>0</v>
      </c>
      <c r="BI12" s="47">
        <f>STX!BI42</f>
        <v>0</v>
      </c>
      <c r="BJ12" s="47">
        <f>STX!BJ42</f>
        <v>0</v>
      </c>
      <c r="BK12" s="47">
        <f>STX!BK42</f>
        <v>61</v>
      </c>
      <c r="BL12" s="47">
        <f>STX!BL42</f>
        <v>0</v>
      </c>
      <c r="BM12" s="47">
        <f>STX!BM42</f>
        <v>0</v>
      </c>
      <c r="BN12" s="47">
        <f>STX!BN42</f>
        <v>0</v>
      </c>
      <c r="BO12" s="47">
        <f>STX!BO42</f>
        <v>0</v>
      </c>
      <c r="BP12" s="47">
        <f>STX!BP42</f>
        <v>0</v>
      </c>
      <c r="BQ12" s="47">
        <f>STX!BQ42</f>
        <v>0</v>
      </c>
      <c r="BR12" s="47">
        <f>STX!BR42</f>
        <v>0</v>
      </c>
      <c r="BS12" s="47">
        <f>STX!BS42</f>
        <v>0</v>
      </c>
      <c r="BT12" s="47">
        <f>STX!BT42</f>
        <v>0</v>
      </c>
      <c r="BU12" s="47">
        <f>STX!BU42</f>
        <v>0</v>
      </c>
      <c r="BV12" s="47">
        <f>STX!BV42</f>
        <v>0</v>
      </c>
      <c r="BW12" s="47">
        <f>STX!BW42</f>
        <v>0</v>
      </c>
      <c r="BX12" s="47">
        <f>STX!BX42</f>
        <v>0</v>
      </c>
      <c r="BY12" s="47">
        <f>STX!BY42</f>
        <v>0</v>
      </c>
      <c r="BZ12" s="47">
        <f>STX!BZ42</f>
        <v>0</v>
      </c>
      <c r="CA12" s="47">
        <f>STX!CA42</f>
        <v>0</v>
      </c>
      <c r="CB12" s="47">
        <f>STX!CB42</f>
        <v>0</v>
      </c>
      <c r="CC12" s="47">
        <f>STX!CC42</f>
        <v>0</v>
      </c>
      <c r="CD12" s="47">
        <f>STX!CD42</f>
        <v>0</v>
      </c>
      <c r="CE12" s="47">
        <f>STX!CE42</f>
        <v>0</v>
      </c>
      <c r="CF12" s="47">
        <f>STX!CF42</f>
        <v>0</v>
      </c>
      <c r="CG12" s="47">
        <f>STX!CG42</f>
        <v>0</v>
      </c>
      <c r="CH12" s="47">
        <f>STX!CH42</f>
        <v>0</v>
      </c>
      <c r="CI12" s="47">
        <f>STX!CI42</f>
        <v>0</v>
      </c>
      <c r="CJ12" s="47">
        <f>STX!CJ42</f>
        <v>0</v>
      </c>
      <c r="CK12" s="47">
        <f>STX!CK42</f>
        <v>0</v>
      </c>
      <c r="CL12" s="47">
        <f>STX!CL42</f>
        <v>0</v>
      </c>
      <c r="CM12" s="47">
        <f>STX!CM42</f>
        <v>0</v>
      </c>
      <c r="CN12" s="47">
        <f>STX!CN42</f>
        <v>0</v>
      </c>
      <c r="CO12" s="47">
        <f>STX!CO42</f>
        <v>0</v>
      </c>
      <c r="CP12" s="47">
        <f>STX!CP42</f>
        <v>0</v>
      </c>
      <c r="CQ12" s="47">
        <f>STX!CQ42</f>
        <v>60</v>
      </c>
      <c r="CR12" s="47">
        <f>STX!CR42</f>
        <v>0</v>
      </c>
      <c r="CS12" s="47">
        <f>STX!CS42</f>
        <v>0</v>
      </c>
      <c r="CT12" s="47">
        <f>STX!CT42</f>
        <v>0</v>
      </c>
      <c r="CU12" s="47">
        <f>STX!CU42</f>
        <v>0</v>
      </c>
      <c r="CV12" s="47">
        <f>STX!CV42</f>
        <v>0</v>
      </c>
      <c r="CW12" s="47">
        <f>STX!CW42</f>
        <v>0</v>
      </c>
      <c r="CX12" s="47">
        <f>STX!CX42</f>
        <v>0</v>
      </c>
      <c r="CY12" s="47">
        <f>STX!CY42</f>
        <v>0</v>
      </c>
      <c r="CZ12" s="47">
        <f>STX!CZ42</f>
        <v>0</v>
      </c>
      <c r="DA12" s="47">
        <f>STX!DA42</f>
        <v>0</v>
      </c>
      <c r="DB12" s="47">
        <f>STX!DB42</f>
        <v>0</v>
      </c>
      <c r="DC12" s="47">
        <f>STX!DC42</f>
        <v>0</v>
      </c>
      <c r="DD12" s="47">
        <f>STX!DD42</f>
        <v>0</v>
      </c>
      <c r="DE12" s="47">
        <f>STX!DE42</f>
        <v>0</v>
      </c>
      <c r="DF12" s="47">
        <f>STX!DF42</f>
        <v>0</v>
      </c>
      <c r="DG12" s="47">
        <f>STX!DG42</f>
        <v>0</v>
      </c>
      <c r="DH12" s="47">
        <f>STX!DH42</f>
        <v>0</v>
      </c>
      <c r="DI12" s="47">
        <f>STX!DI42</f>
        <v>0</v>
      </c>
      <c r="DJ12" s="47">
        <f>STX!DJ42</f>
        <v>0</v>
      </c>
      <c r="DK12" s="47">
        <f>STX!DK42</f>
        <v>0</v>
      </c>
      <c r="DL12" s="47">
        <f>STX!DL42</f>
        <v>0</v>
      </c>
      <c r="DM12" s="47">
        <f>STX!DM42</f>
        <v>0</v>
      </c>
      <c r="DN12" s="47">
        <f>STX!DN42</f>
        <v>0</v>
      </c>
      <c r="DO12" s="47">
        <f>STX!DO42</f>
        <v>0</v>
      </c>
      <c r="DP12" s="47">
        <f>STX!DP42</f>
        <v>0</v>
      </c>
      <c r="DQ12" s="47">
        <f>STX!DQ42</f>
        <v>0</v>
      </c>
      <c r="DR12" s="47">
        <f>STX!DR42</f>
        <v>0</v>
      </c>
      <c r="DS12" s="47">
        <f>STX!DS42</f>
        <v>0</v>
      </c>
      <c r="DT12" s="47">
        <f>STX!DT42</f>
        <v>0</v>
      </c>
      <c r="DU12" s="47">
        <f>STX!DU42</f>
        <v>0</v>
      </c>
      <c r="DV12" s="47">
        <f>STX!DV42</f>
        <v>65</v>
      </c>
      <c r="DW12" s="47">
        <f>STX!DW42</f>
        <v>0</v>
      </c>
      <c r="DX12" s="47">
        <f>STX!DX42</f>
        <v>0</v>
      </c>
      <c r="DY12" s="47">
        <f>STX!DY42</f>
        <v>0</v>
      </c>
      <c r="DZ12" s="47">
        <f>STX!DZ42</f>
        <v>0</v>
      </c>
      <c r="EA12" s="47">
        <f>STX!EA42</f>
        <v>0</v>
      </c>
      <c r="EB12" s="47">
        <f>STX!EB42</f>
        <v>0</v>
      </c>
      <c r="EC12" s="47">
        <f>STX!EC42</f>
        <v>0</v>
      </c>
      <c r="ED12" s="47">
        <f>STX!ED42</f>
        <v>0</v>
      </c>
      <c r="EE12" s="47">
        <f>STX!EE42</f>
        <v>0</v>
      </c>
      <c r="EF12" s="47">
        <f>STX!EF42</f>
        <v>0</v>
      </c>
      <c r="EG12" s="47">
        <f>STX!EG42</f>
        <v>0</v>
      </c>
      <c r="EH12" s="47">
        <f>STX!EH42</f>
        <v>0</v>
      </c>
      <c r="EI12" s="47">
        <f>STX!EI42</f>
        <v>0</v>
      </c>
      <c r="EJ12" s="47">
        <f>STX!EJ42</f>
        <v>0</v>
      </c>
      <c r="EK12" s="47">
        <f>STX!EK42</f>
        <v>0</v>
      </c>
      <c r="EL12" s="47">
        <f>STX!EL42</f>
        <v>0</v>
      </c>
      <c r="EM12" s="47">
        <f>STX!EM42</f>
        <v>0</v>
      </c>
      <c r="EN12" s="47">
        <f>STX!EN42</f>
        <v>0</v>
      </c>
      <c r="EO12" s="47">
        <f>STX!EO42</f>
        <v>0</v>
      </c>
      <c r="EP12" s="47">
        <f>STX!EP42</f>
        <v>0</v>
      </c>
      <c r="EQ12" s="47">
        <f>STX!EQ42</f>
        <v>0</v>
      </c>
      <c r="ER12" s="47">
        <f>STX!ER42</f>
        <v>0</v>
      </c>
      <c r="ES12" s="47">
        <f>STX!ES42</f>
        <v>0</v>
      </c>
      <c r="ET12" s="47">
        <f>STX!ET42</f>
        <v>0</v>
      </c>
      <c r="EU12" s="47">
        <f>STX!EU42</f>
        <v>0</v>
      </c>
      <c r="EV12" s="47">
        <f>STX!EV42</f>
        <v>0</v>
      </c>
      <c r="EW12" s="47">
        <f>STX!EW42</f>
        <v>0</v>
      </c>
      <c r="EX12" s="47">
        <f>STX!EX42</f>
        <v>0</v>
      </c>
      <c r="EY12" s="47">
        <f>STX!EY42</f>
        <v>0</v>
      </c>
      <c r="EZ12" s="47">
        <f>STX!EZ42</f>
        <v>0</v>
      </c>
      <c r="FA12" s="47">
        <f>STX!FA42</f>
        <v>0</v>
      </c>
      <c r="FB12" s="47">
        <f>STX!FB42</f>
        <v>98</v>
      </c>
      <c r="FC12" s="47">
        <f>STX!FC42</f>
        <v>0</v>
      </c>
      <c r="FD12" s="47">
        <f>STX!FD42</f>
        <v>0</v>
      </c>
      <c r="FE12" s="47">
        <f>STX!FE42</f>
        <v>0</v>
      </c>
      <c r="FF12" s="47">
        <f>STX!FF42</f>
        <v>0</v>
      </c>
      <c r="FG12" s="47">
        <f>STX!FG42</f>
        <v>0</v>
      </c>
      <c r="FH12" s="47">
        <f>STX!FH42</f>
        <v>0</v>
      </c>
      <c r="FI12" s="47">
        <f>STX!FI42</f>
        <v>0</v>
      </c>
      <c r="FJ12" s="47">
        <f>STX!FJ42</f>
        <v>0</v>
      </c>
      <c r="FK12" s="47">
        <f>STX!FK42</f>
        <v>0</v>
      </c>
      <c r="FL12" s="47">
        <f>STX!FL42</f>
        <v>0</v>
      </c>
      <c r="FM12" s="47">
        <f>STX!FM42</f>
        <v>0</v>
      </c>
      <c r="FN12" s="47">
        <f>STX!FN42</f>
        <v>0</v>
      </c>
      <c r="FO12" s="47">
        <f>STX!FO42</f>
        <v>0</v>
      </c>
      <c r="FP12" s="47">
        <f>STX!FP42</f>
        <v>0</v>
      </c>
      <c r="FQ12" s="47">
        <f>STX!FQ42</f>
        <v>0</v>
      </c>
      <c r="FR12" s="47">
        <f>STX!FR42</f>
        <v>0</v>
      </c>
      <c r="FS12" s="47">
        <f>STX!FS42</f>
        <v>0</v>
      </c>
      <c r="FT12" s="47">
        <f>STX!FT42</f>
        <v>0</v>
      </c>
      <c r="FU12" s="47">
        <f>STX!FU42</f>
        <v>0</v>
      </c>
      <c r="FV12" s="47">
        <f>STX!FV42</f>
        <v>0</v>
      </c>
      <c r="FW12" s="47">
        <f>STX!FW42</f>
        <v>0</v>
      </c>
      <c r="FX12" s="47">
        <f>STX!FX42</f>
        <v>0</v>
      </c>
      <c r="FY12" s="47">
        <f>STX!FY42</f>
        <v>0</v>
      </c>
      <c r="FZ12" s="47">
        <f>STX!FZ42</f>
        <v>0</v>
      </c>
      <c r="GA12" s="47">
        <f>STX!GA42</f>
        <v>0</v>
      </c>
      <c r="GB12" s="47">
        <f>STX!GB42</f>
        <v>0</v>
      </c>
      <c r="GC12" s="47">
        <f>STX!GC42</f>
        <v>0</v>
      </c>
      <c r="GD12" s="47">
        <f>STX!GD42</f>
        <v>0</v>
      </c>
      <c r="GE12" s="47">
        <f>STX!GE42</f>
        <v>0</v>
      </c>
      <c r="GF12" s="47">
        <f>STX!GF42</f>
        <v>0</v>
      </c>
      <c r="GG12" s="47">
        <f>STX!GG42</f>
        <v>107</v>
      </c>
      <c r="GH12" s="47">
        <f>STX!HM42</f>
        <v>108</v>
      </c>
      <c r="GI12" s="45"/>
      <c r="GJ12" s="45"/>
      <c r="GK12" s="45"/>
      <c r="GL12" s="45"/>
      <c r="GM12" s="45"/>
    </row>
    <row r="13" spans="1:195" ht="14.25" customHeight="1">
      <c r="A13" s="370"/>
      <c r="B13" s="43" t="s">
        <v>58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>
        <f>STX!AH43</f>
        <v>851</v>
      </c>
      <c r="AI13" s="47">
        <f>STX!AI43</f>
        <v>0</v>
      </c>
      <c r="AJ13" s="47">
        <f>STX!AJ43</f>
        <v>0</v>
      </c>
      <c r="AK13" s="47">
        <f>STX!AK43</f>
        <v>0</v>
      </c>
      <c r="AL13" s="47">
        <f>STX!AL43</f>
        <v>0</v>
      </c>
      <c r="AM13" s="47">
        <f>STX!AM43</f>
        <v>0</v>
      </c>
      <c r="AN13" s="47">
        <f>STX!AN43</f>
        <v>0</v>
      </c>
      <c r="AO13" s="47">
        <f>STX!AO43</f>
        <v>0</v>
      </c>
      <c r="AP13" s="47">
        <f>STX!AP43</f>
        <v>0</v>
      </c>
      <c r="AQ13" s="47">
        <f>STX!AQ43</f>
        <v>0</v>
      </c>
      <c r="AR13" s="47">
        <f>STX!AR43</f>
        <v>0</v>
      </c>
      <c r="AS13" s="47">
        <f>STX!AS43</f>
        <v>0</v>
      </c>
      <c r="AT13" s="47">
        <f>STX!AT43</f>
        <v>0</v>
      </c>
      <c r="AU13" s="47">
        <f>STX!AU43</f>
        <v>0</v>
      </c>
      <c r="AV13" s="47">
        <f>STX!AV43</f>
        <v>0</v>
      </c>
      <c r="AW13" s="47">
        <f>STX!AW43</f>
        <v>0</v>
      </c>
      <c r="AX13" s="47">
        <f>STX!AX43</f>
        <v>0</v>
      </c>
      <c r="AY13" s="47">
        <f>STX!AY43</f>
        <v>0</v>
      </c>
      <c r="AZ13" s="47">
        <f>STX!AZ43</f>
        <v>0</v>
      </c>
      <c r="BA13" s="47">
        <f>STX!BA43</f>
        <v>0</v>
      </c>
      <c r="BB13" s="47">
        <f>STX!BB43</f>
        <v>0</v>
      </c>
      <c r="BC13" s="47">
        <f>STX!BC43</f>
        <v>0</v>
      </c>
      <c r="BD13" s="47">
        <f>STX!BD43</f>
        <v>0</v>
      </c>
      <c r="BE13" s="47">
        <f>STX!BE43</f>
        <v>0</v>
      </c>
      <c r="BF13" s="47">
        <f>STX!BF43</f>
        <v>0</v>
      </c>
      <c r="BG13" s="47">
        <f>STX!BG43</f>
        <v>0</v>
      </c>
      <c r="BH13" s="47">
        <f>STX!BH43</f>
        <v>0</v>
      </c>
      <c r="BI13" s="47">
        <f>STX!BI43</f>
        <v>0</v>
      </c>
      <c r="BJ13" s="47">
        <f>STX!BJ43</f>
        <v>0</v>
      </c>
      <c r="BK13" s="47">
        <f>STX!BK43</f>
        <v>828</v>
      </c>
      <c r="BL13" s="47">
        <f>STX!BL43</f>
        <v>0</v>
      </c>
      <c r="BM13" s="47">
        <f>STX!BM43</f>
        <v>0</v>
      </c>
      <c r="BN13" s="47">
        <f>STX!BN43</f>
        <v>0</v>
      </c>
      <c r="BO13" s="47">
        <f>STX!BO43</f>
        <v>0</v>
      </c>
      <c r="BP13" s="47">
        <f>STX!BP43</f>
        <v>0</v>
      </c>
      <c r="BQ13" s="47">
        <f>STX!BQ43</f>
        <v>0</v>
      </c>
      <c r="BR13" s="47">
        <f>STX!BR43</f>
        <v>0</v>
      </c>
      <c r="BS13" s="47">
        <f>STX!BS43</f>
        <v>0</v>
      </c>
      <c r="BT13" s="47">
        <f>STX!BT43</f>
        <v>0</v>
      </c>
      <c r="BU13" s="47">
        <f>STX!BU43</f>
        <v>0</v>
      </c>
      <c r="BV13" s="47">
        <f>STX!BV43</f>
        <v>0</v>
      </c>
      <c r="BW13" s="47">
        <f>STX!BW43</f>
        <v>0</v>
      </c>
      <c r="BX13" s="47">
        <f>STX!BX43</f>
        <v>0</v>
      </c>
      <c r="BY13" s="47">
        <f>STX!BY43</f>
        <v>0</v>
      </c>
      <c r="BZ13" s="47">
        <f>STX!BZ43</f>
        <v>0</v>
      </c>
      <c r="CA13" s="47">
        <f>STX!CA43</f>
        <v>0</v>
      </c>
      <c r="CB13" s="47">
        <f>STX!CB43</f>
        <v>0</v>
      </c>
      <c r="CC13" s="47">
        <f>STX!CC43</f>
        <v>0</v>
      </c>
      <c r="CD13" s="47">
        <f>STX!CD43</f>
        <v>0</v>
      </c>
      <c r="CE13" s="47">
        <f>STX!CE43</f>
        <v>0</v>
      </c>
      <c r="CF13" s="47">
        <f>STX!CF43</f>
        <v>0</v>
      </c>
      <c r="CG13" s="47">
        <f>STX!CG43</f>
        <v>0</v>
      </c>
      <c r="CH13" s="47">
        <f>STX!CH43</f>
        <v>0</v>
      </c>
      <c r="CI13" s="47">
        <f>STX!CI43</f>
        <v>0</v>
      </c>
      <c r="CJ13" s="47">
        <f>STX!CJ43</f>
        <v>0</v>
      </c>
      <c r="CK13" s="47">
        <f>STX!CK43</f>
        <v>0</v>
      </c>
      <c r="CL13" s="47">
        <f>STX!CL43</f>
        <v>0</v>
      </c>
      <c r="CM13" s="47">
        <f>STX!CM43</f>
        <v>0</v>
      </c>
      <c r="CN13" s="47">
        <f>STX!CN43</f>
        <v>0</v>
      </c>
      <c r="CO13" s="47">
        <f>STX!CO43</f>
        <v>0</v>
      </c>
      <c r="CP13" s="47">
        <f>STX!CP43</f>
        <v>0</v>
      </c>
      <c r="CQ13" s="47">
        <f>STX!CQ43</f>
        <v>808</v>
      </c>
      <c r="CR13" s="47">
        <f>STX!CR43</f>
        <v>0</v>
      </c>
      <c r="CS13" s="47">
        <f>STX!CS43</f>
        <v>0</v>
      </c>
      <c r="CT13" s="47">
        <f>STX!CT43</f>
        <v>0</v>
      </c>
      <c r="CU13" s="47">
        <f>STX!CU43</f>
        <v>0</v>
      </c>
      <c r="CV13" s="47">
        <f>STX!CV43</f>
        <v>0</v>
      </c>
      <c r="CW13" s="47">
        <f>STX!CW43</f>
        <v>0</v>
      </c>
      <c r="CX13" s="47">
        <f>STX!CX43</f>
        <v>0</v>
      </c>
      <c r="CY13" s="47">
        <f>STX!CY43</f>
        <v>0</v>
      </c>
      <c r="CZ13" s="47">
        <f>STX!CZ43</f>
        <v>0</v>
      </c>
      <c r="DA13" s="47">
        <f>STX!DA43</f>
        <v>0</v>
      </c>
      <c r="DB13" s="47">
        <f>STX!DB43</f>
        <v>0</v>
      </c>
      <c r="DC13" s="47">
        <f>STX!DC43</f>
        <v>0</v>
      </c>
      <c r="DD13" s="47">
        <f>STX!DD43</f>
        <v>0</v>
      </c>
      <c r="DE13" s="47">
        <f>STX!DE43</f>
        <v>0</v>
      </c>
      <c r="DF13" s="47">
        <f>STX!DF43</f>
        <v>0</v>
      </c>
      <c r="DG13" s="47">
        <f>STX!DG43</f>
        <v>0</v>
      </c>
      <c r="DH13" s="47">
        <f>STX!DH43</f>
        <v>0</v>
      </c>
      <c r="DI13" s="47">
        <f>STX!DI43</f>
        <v>0</v>
      </c>
      <c r="DJ13" s="47">
        <f>STX!DJ43</f>
        <v>0</v>
      </c>
      <c r="DK13" s="47">
        <f>STX!DK43</f>
        <v>0</v>
      </c>
      <c r="DL13" s="47">
        <f>STX!DL43</f>
        <v>0</v>
      </c>
      <c r="DM13" s="47">
        <f>STX!DM43</f>
        <v>0</v>
      </c>
      <c r="DN13" s="47">
        <f>STX!DN43</f>
        <v>0</v>
      </c>
      <c r="DO13" s="47">
        <f>STX!DO43</f>
        <v>0</v>
      </c>
      <c r="DP13" s="47">
        <f>STX!DP43</f>
        <v>0</v>
      </c>
      <c r="DQ13" s="47">
        <f>STX!DQ43</f>
        <v>0</v>
      </c>
      <c r="DR13" s="47">
        <f>STX!DR43</f>
        <v>0</v>
      </c>
      <c r="DS13" s="47">
        <f>STX!DS43</f>
        <v>0</v>
      </c>
      <c r="DT13" s="47">
        <f>STX!DT43</f>
        <v>0</v>
      </c>
      <c r="DU13" s="47">
        <f>STX!DU43</f>
        <v>0</v>
      </c>
      <c r="DV13" s="47">
        <f>STX!DV43</f>
        <v>877</v>
      </c>
      <c r="DW13" s="47">
        <f>STX!DW43</f>
        <v>0</v>
      </c>
      <c r="DX13" s="47">
        <f>STX!DX43</f>
        <v>0</v>
      </c>
      <c r="DY13" s="47">
        <f>STX!DY43</f>
        <v>0</v>
      </c>
      <c r="DZ13" s="47">
        <f>STX!DZ43</f>
        <v>0</v>
      </c>
      <c r="EA13" s="47">
        <f>STX!EA43</f>
        <v>0</v>
      </c>
      <c r="EB13" s="47">
        <f>STX!EB43</f>
        <v>0</v>
      </c>
      <c r="EC13" s="47">
        <f>STX!EC43</f>
        <v>0</v>
      </c>
      <c r="ED13" s="47">
        <f>STX!ED43</f>
        <v>0</v>
      </c>
      <c r="EE13" s="47">
        <f>STX!EE43</f>
        <v>0</v>
      </c>
      <c r="EF13" s="47">
        <f>STX!EF43</f>
        <v>0</v>
      </c>
      <c r="EG13" s="47">
        <f>STX!EG43</f>
        <v>0</v>
      </c>
      <c r="EH13" s="47">
        <f>STX!EH43</f>
        <v>0</v>
      </c>
      <c r="EI13" s="47">
        <f>STX!EI43</f>
        <v>0</v>
      </c>
      <c r="EJ13" s="47">
        <f>STX!EJ43</f>
        <v>0</v>
      </c>
      <c r="EK13" s="47">
        <f>STX!EK43</f>
        <v>0</v>
      </c>
      <c r="EL13" s="47">
        <f>STX!EL43</f>
        <v>0</v>
      </c>
      <c r="EM13" s="47">
        <f>STX!EM43</f>
        <v>0</v>
      </c>
      <c r="EN13" s="47">
        <f>STX!EN43</f>
        <v>0</v>
      </c>
      <c r="EO13" s="47">
        <f>STX!EO43</f>
        <v>0</v>
      </c>
      <c r="EP13" s="47">
        <f>STX!EP43</f>
        <v>0</v>
      </c>
      <c r="EQ13" s="47">
        <f>STX!EQ43</f>
        <v>0</v>
      </c>
      <c r="ER13" s="47">
        <f>STX!ER43</f>
        <v>0</v>
      </c>
      <c r="ES13" s="47">
        <f>STX!ES43</f>
        <v>0</v>
      </c>
      <c r="ET13" s="47">
        <f>STX!ET43</f>
        <v>0</v>
      </c>
      <c r="EU13" s="47">
        <f>STX!EU43</f>
        <v>0</v>
      </c>
      <c r="EV13" s="47">
        <f>STX!EV43</f>
        <v>0</v>
      </c>
      <c r="EW13" s="47">
        <f>STX!EW43</f>
        <v>0</v>
      </c>
      <c r="EX13" s="47">
        <f>STX!EX43</f>
        <v>0</v>
      </c>
      <c r="EY13" s="47">
        <f>STX!EY43</f>
        <v>0</v>
      </c>
      <c r="EZ13" s="47">
        <f>STX!EZ43</f>
        <v>0</v>
      </c>
      <c r="FA13" s="47">
        <f>STX!FA43</f>
        <v>0</v>
      </c>
      <c r="FB13" s="47">
        <f>STX!FB43</f>
        <v>1178</v>
      </c>
      <c r="FC13" s="47">
        <f>STX!FC43</f>
        <v>0</v>
      </c>
      <c r="FD13" s="47">
        <f>STX!FD43</f>
        <v>0</v>
      </c>
      <c r="FE13" s="47">
        <f>STX!FE43</f>
        <v>0</v>
      </c>
      <c r="FF13" s="47">
        <f>STX!FF43</f>
        <v>0</v>
      </c>
      <c r="FG13" s="47">
        <f>STX!FG43</f>
        <v>0</v>
      </c>
      <c r="FH13" s="47">
        <f>STX!FH43</f>
        <v>0</v>
      </c>
      <c r="FI13" s="47">
        <f>STX!FI43</f>
        <v>0</v>
      </c>
      <c r="FJ13" s="47">
        <f>STX!FJ43</f>
        <v>0</v>
      </c>
      <c r="FK13" s="47">
        <f>STX!FK43</f>
        <v>0</v>
      </c>
      <c r="FL13" s="47">
        <f>STX!FL43</f>
        <v>0</v>
      </c>
      <c r="FM13" s="47">
        <f>STX!FM43</f>
        <v>0</v>
      </c>
      <c r="FN13" s="47">
        <f>STX!FN43</f>
        <v>0</v>
      </c>
      <c r="FO13" s="47">
        <f>STX!FO43</f>
        <v>0</v>
      </c>
      <c r="FP13" s="47">
        <f>STX!FP43</f>
        <v>0</v>
      </c>
      <c r="FQ13" s="47">
        <f>STX!FQ43</f>
        <v>0</v>
      </c>
      <c r="FR13" s="47">
        <f>STX!FR43</f>
        <v>0</v>
      </c>
      <c r="FS13" s="47">
        <f>STX!FS43</f>
        <v>0</v>
      </c>
      <c r="FT13" s="47">
        <f>STX!FT43</f>
        <v>0</v>
      </c>
      <c r="FU13" s="47">
        <f>STX!FU43</f>
        <v>0</v>
      </c>
      <c r="FV13" s="47">
        <f>STX!FV43</f>
        <v>0</v>
      </c>
      <c r="FW13" s="47">
        <f>STX!FW43</f>
        <v>0</v>
      </c>
      <c r="FX13" s="47">
        <f>STX!FX43</f>
        <v>0</v>
      </c>
      <c r="FY13" s="47">
        <f>STX!FY43</f>
        <v>0</v>
      </c>
      <c r="FZ13" s="47">
        <f>STX!FZ43</f>
        <v>0</v>
      </c>
      <c r="GA13" s="47">
        <f>STX!GA43</f>
        <v>0</v>
      </c>
      <c r="GB13" s="47">
        <f>STX!GB43</f>
        <v>0</v>
      </c>
      <c r="GC13" s="47">
        <f>STX!GC43</f>
        <v>0</v>
      </c>
      <c r="GD13" s="47">
        <f>STX!GD43</f>
        <v>0</v>
      </c>
      <c r="GE13" s="47">
        <f>STX!GE43</f>
        <v>0</v>
      </c>
      <c r="GF13" s="47">
        <f>STX!GF43</f>
        <v>0</v>
      </c>
      <c r="GG13" s="47">
        <f>STX!GG43</f>
        <v>1276</v>
      </c>
      <c r="GH13" s="47">
        <f>STX!HM43</f>
        <v>1325</v>
      </c>
      <c r="GI13" s="45"/>
      <c r="GJ13" s="45"/>
      <c r="GK13" s="45"/>
      <c r="GL13" s="45"/>
      <c r="GM13" s="45"/>
    </row>
    <row r="15" spans="1:195" ht="15.75" hidden="1">
      <c r="A15" s="14"/>
      <c r="B15" s="119" t="s">
        <v>104</v>
      </c>
      <c r="C15" s="116">
        <v>42005</v>
      </c>
      <c r="D15" s="116">
        <v>42006</v>
      </c>
      <c r="E15" s="116">
        <v>42007</v>
      </c>
      <c r="F15" s="116">
        <v>42008</v>
      </c>
      <c r="G15" s="116">
        <v>42009</v>
      </c>
      <c r="H15" s="116">
        <v>42010</v>
      </c>
      <c r="I15" s="116">
        <v>42011</v>
      </c>
      <c r="J15" s="116">
        <v>42012</v>
      </c>
      <c r="K15" s="116">
        <v>42013</v>
      </c>
      <c r="L15" s="116">
        <v>42014</v>
      </c>
      <c r="M15" s="116">
        <v>42015</v>
      </c>
      <c r="N15" s="116">
        <v>42016</v>
      </c>
      <c r="O15" s="116">
        <v>42017</v>
      </c>
      <c r="P15" s="116">
        <v>42018</v>
      </c>
      <c r="Q15" s="116">
        <v>42019</v>
      </c>
      <c r="R15" s="116">
        <v>42020</v>
      </c>
      <c r="S15" s="116">
        <v>42021</v>
      </c>
      <c r="T15" s="116">
        <v>42022</v>
      </c>
      <c r="U15" s="116">
        <v>42023</v>
      </c>
      <c r="V15" s="116">
        <v>42024</v>
      </c>
      <c r="W15" s="116">
        <v>42025</v>
      </c>
      <c r="X15" s="116">
        <v>42026</v>
      </c>
      <c r="Y15" s="116">
        <v>42027</v>
      </c>
      <c r="Z15" s="116">
        <v>42028</v>
      </c>
      <c r="AA15" s="116">
        <v>42029</v>
      </c>
      <c r="AB15" s="116">
        <v>42030</v>
      </c>
      <c r="AC15" s="116">
        <v>42031</v>
      </c>
      <c r="AD15" s="116">
        <v>42032</v>
      </c>
      <c r="AE15" s="116">
        <v>42033</v>
      </c>
      <c r="AF15" s="116">
        <v>42034</v>
      </c>
      <c r="AG15" s="116">
        <v>42035</v>
      </c>
      <c r="AH15" s="117" t="s">
        <v>72</v>
      </c>
      <c r="AI15" s="116">
        <v>42036</v>
      </c>
      <c r="AJ15" s="116">
        <v>42037</v>
      </c>
      <c r="AK15" s="116">
        <v>42038</v>
      </c>
      <c r="AL15" s="116">
        <v>42039</v>
      </c>
      <c r="AM15" s="116">
        <v>42040</v>
      </c>
      <c r="AN15" s="116">
        <v>42041</v>
      </c>
      <c r="AO15" s="116">
        <v>42042</v>
      </c>
      <c r="AP15" s="116">
        <v>42043</v>
      </c>
      <c r="AQ15" s="116">
        <v>42044</v>
      </c>
      <c r="AR15" s="116">
        <v>42045</v>
      </c>
      <c r="AS15" s="116">
        <v>42046</v>
      </c>
      <c r="AT15" s="116">
        <v>42047</v>
      </c>
      <c r="AU15" s="116">
        <v>42048</v>
      </c>
      <c r="AV15" s="116">
        <v>42049</v>
      </c>
      <c r="AW15" s="116">
        <v>42050</v>
      </c>
      <c r="AX15" s="116">
        <v>42051</v>
      </c>
      <c r="AY15" s="116">
        <v>42052</v>
      </c>
      <c r="AZ15" s="116">
        <v>42053</v>
      </c>
      <c r="BA15" s="116">
        <v>42054</v>
      </c>
      <c r="BB15" s="116">
        <v>42055</v>
      </c>
      <c r="BC15" s="116">
        <v>42056</v>
      </c>
      <c r="BD15" s="116">
        <v>42057</v>
      </c>
      <c r="BE15" s="116">
        <v>42058</v>
      </c>
      <c r="BF15" s="116">
        <v>42059</v>
      </c>
      <c r="BG15" s="116">
        <v>42060</v>
      </c>
      <c r="BH15" s="116">
        <v>42061</v>
      </c>
      <c r="BI15" s="116">
        <v>42062</v>
      </c>
      <c r="BJ15" s="116">
        <v>42063</v>
      </c>
      <c r="BK15" s="117" t="s">
        <v>73</v>
      </c>
      <c r="BL15" s="116">
        <v>42064</v>
      </c>
      <c r="BM15" s="116">
        <v>42065</v>
      </c>
      <c r="BN15" s="116">
        <v>42066</v>
      </c>
      <c r="BO15" s="116">
        <v>42067</v>
      </c>
      <c r="BP15" s="116">
        <v>42068</v>
      </c>
      <c r="BQ15" s="116">
        <v>42069</v>
      </c>
      <c r="BR15" s="116">
        <v>42070</v>
      </c>
      <c r="BS15" s="116">
        <v>42071</v>
      </c>
      <c r="BT15" s="116">
        <v>42072</v>
      </c>
      <c r="BU15" s="116">
        <v>42073</v>
      </c>
      <c r="BV15" s="116">
        <v>42074</v>
      </c>
      <c r="BW15" s="116">
        <v>42075</v>
      </c>
      <c r="BX15" s="116">
        <v>42076</v>
      </c>
      <c r="BY15" s="116">
        <v>42077</v>
      </c>
      <c r="BZ15" s="116">
        <v>42078</v>
      </c>
      <c r="CA15" s="116">
        <v>42079</v>
      </c>
      <c r="CB15" s="116">
        <v>42080</v>
      </c>
      <c r="CC15" s="116">
        <v>42081</v>
      </c>
      <c r="CD15" s="116">
        <v>42082</v>
      </c>
      <c r="CE15" s="116">
        <v>42083</v>
      </c>
      <c r="CF15" s="116">
        <v>42084</v>
      </c>
      <c r="CG15" s="116">
        <v>42085</v>
      </c>
      <c r="CH15" s="116">
        <v>42086</v>
      </c>
      <c r="CI15" s="116">
        <v>42087</v>
      </c>
      <c r="CJ15" s="116">
        <v>42088</v>
      </c>
      <c r="CK15" s="116">
        <v>42089</v>
      </c>
      <c r="CL15" s="116">
        <v>42090</v>
      </c>
      <c r="CM15" s="116">
        <v>42091</v>
      </c>
      <c r="CN15" s="116">
        <v>42092</v>
      </c>
      <c r="CO15" s="116">
        <v>42093</v>
      </c>
      <c r="CP15" s="116">
        <v>42094</v>
      </c>
      <c r="CQ15" s="117" t="s">
        <v>74</v>
      </c>
      <c r="CR15" s="116">
        <v>42095</v>
      </c>
      <c r="CS15" s="116">
        <v>42096</v>
      </c>
      <c r="CT15" s="116">
        <v>42097</v>
      </c>
      <c r="CU15" s="116">
        <v>42098</v>
      </c>
      <c r="CV15" s="116">
        <v>42099</v>
      </c>
      <c r="CW15" s="116">
        <v>42100</v>
      </c>
      <c r="CX15" s="116">
        <v>42101</v>
      </c>
      <c r="CY15" s="116">
        <v>42102</v>
      </c>
      <c r="CZ15" s="116">
        <v>42103</v>
      </c>
      <c r="DA15" s="116">
        <v>42104</v>
      </c>
      <c r="DB15" s="116">
        <v>42105</v>
      </c>
      <c r="DC15" s="116">
        <v>42106</v>
      </c>
      <c r="DD15" s="116">
        <v>42107</v>
      </c>
      <c r="DE15" s="116">
        <v>42108</v>
      </c>
      <c r="DF15" s="116">
        <v>42109</v>
      </c>
      <c r="DG15" s="116">
        <v>42110</v>
      </c>
      <c r="DH15" s="116">
        <v>42111</v>
      </c>
      <c r="DI15" s="116">
        <v>42112</v>
      </c>
      <c r="DJ15" s="116">
        <v>42113</v>
      </c>
      <c r="DK15" s="116">
        <v>42114</v>
      </c>
      <c r="DL15" s="116">
        <v>42115</v>
      </c>
      <c r="DM15" s="116">
        <v>42116</v>
      </c>
      <c r="DN15" s="116">
        <v>42117</v>
      </c>
      <c r="DO15" s="116">
        <v>42118</v>
      </c>
      <c r="DP15" s="116">
        <v>42119</v>
      </c>
      <c r="DQ15" s="116">
        <v>42120</v>
      </c>
      <c r="DR15" s="116">
        <v>42121</v>
      </c>
      <c r="DS15" s="116">
        <v>42122</v>
      </c>
      <c r="DT15" s="116">
        <v>42123</v>
      </c>
      <c r="DU15" s="116">
        <v>42124</v>
      </c>
      <c r="DV15" s="117" t="s">
        <v>75</v>
      </c>
      <c r="DW15" s="118">
        <v>42125</v>
      </c>
      <c r="DX15" s="118">
        <v>42126</v>
      </c>
      <c r="DY15" s="118">
        <v>42127</v>
      </c>
      <c r="DZ15" s="118">
        <v>42128</v>
      </c>
      <c r="EA15" s="118">
        <v>42129</v>
      </c>
      <c r="EB15" s="118">
        <v>42130</v>
      </c>
      <c r="EC15" s="118">
        <v>42131</v>
      </c>
      <c r="ED15" s="118">
        <v>42132</v>
      </c>
      <c r="EE15" s="118">
        <v>42133</v>
      </c>
      <c r="EF15" s="118">
        <v>42134</v>
      </c>
      <c r="EG15" s="118">
        <v>42135</v>
      </c>
      <c r="EH15" s="118">
        <v>42136</v>
      </c>
      <c r="EI15" s="118">
        <v>42137</v>
      </c>
      <c r="EJ15" s="118">
        <v>42138</v>
      </c>
      <c r="EK15" s="118">
        <v>42139</v>
      </c>
      <c r="EL15" s="118">
        <v>42140</v>
      </c>
      <c r="EM15" s="118">
        <v>42141</v>
      </c>
      <c r="EN15" s="118">
        <v>42142</v>
      </c>
      <c r="EO15" s="118">
        <v>42143</v>
      </c>
      <c r="EP15" s="118">
        <v>42144</v>
      </c>
      <c r="EQ15" s="118">
        <v>42145</v>
      </c>
      <c r="ER15" s="118">
        <v>42146</v>
      </c>
      <c r="ES15" s="118">
        <v>42147</v>
      </c>
      <c r="ET15" s="118">
        <v>42148</v>
      </c>
      <c r="EU15" s="118">
        <v>42149</v>
      </c>
      <c r="EV15" s="118">
        <v>42150</v>
      </c>
      <c r="EW15" s="118">
        <v>42151</v>
      </c>
      <c r="EX15" s="118">
        <v>42152</v>
      </c>
      <c r="EY15" s="118">
        <v>42153</v>
      </c>
      <c r="EZ15" s="118">
        <v>42154</v>
      </c>
      <c r="FA15" s="118">
        <v>42155</v>
      </c>
      <c r="FB15" s="117" t="s">
        <v>76</v>
      </c>
      <c r="FC15" s="118">
        <v>42156</v>
      </c>
      <c r="FD15" s="118">
        <v>42157</v>
      </c>
      <c r="FE15" s="118">
        <v>42158</v>
      </c>
      <c r="FF15" s="118">
        <v>42159</v>
      </c>
      <c r="FG15" s="118">
        <v>42160</v>
      </c>
      <c r="FH15" s="118">
        <v>42161</v>
      </c>
      <c r="FI15" s="118">
        <v>42162</v>
      </c>
      <c r="FJ15" s="118">
        <v>42163</v>
      </c>
      <c r="FK15" s="118">
        <v>42164</v>
      </c>
      <c r="FL15" s="118">
        <v>42165</v>
      </c>
      <c r="FM15" s="118">
        <v>42166</v>
      </c>
      <c r="FN15" s="118">
        <v>42167</v>
      </c>
      <c r="FO15" s="118">
        <v>42168</v>
      </c>
      <c r="FP15" s="118">
        <v>42169</v>
      </c>
      <c r="FQ15" s="118">
        <v>42170</v>
      </c>
      <c r="FR15" s="118">
        <v>42171</v>
      </c>
      <c r="FS15" s="118">
        <v>42172</v>
      </c>
      <c r="FT15" s="118">
        <v>42173</v>
      </c>
      <c r="FU15" s="118">
        <v>42174</v>
      </c>
      <c r="FV15" s="118">
        <v>42175</v>
      </c>
      <c r="FW15" s="118">
        <v>42176</v>
      </c>
      <c r="FX15" s="118">
        <v>42177</v>
      </c>
      <c r="FY15" s="118">
        <v>42178</v>
      </c>
      <c r="FZ15" s="118">
        <v>42179</v>
      </c>
      <c r="GA15" s="118">
        <v>42180</v>
      </c>
      <c r="GB15" s="118">
        <v>42181</v>
      </c>
      <c r="GC15" s="118">
        <v>42182</v>
      </c>
      <c r="GD15" s="118">
        <v>42183</v>
      </c>
      <c r="GE15" s="118">
        <v>42184</v>
      </c>
      <c r="GF15" s="118">
        <v>42185</v>
      </c>
      <c r="GG15" s="117" t="s">
        <v>78</v>
      </c>
      <c r="GH15" s="117" t="s">
        <v>79</v>
      </c>
      <c r="GI15" s="117" t="s">
        <v>80</v>
      </c>
      <c r="GJ15" s="117" t="s">
        <v>81</v>
      </c>
      <c r="GK15" s="117" t="s">
        <v>82</v>
      </c>
      <c r="GL15" s="117" t="s">
        <v>83</v>
      </c>
      <c r="GM15" s="117" t="s">
        <v>84</v>
      </c>
    </row>
    <row r="16" spans="1:195" ht="14.25" customHeight="1">
      <c r="A16" s="368" t="s">
        <v>18</v>
      </c>
      <c r="B16" s="57" t="s">
        <v>55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>
        <f>VEST!AH36</f>
        <v>1081</v>
      </c>
      <c r="AI16" s="47">
        <f>VEST!AI36</f>
        <v>0</v>
      </c>
      <c r="AJ16" s="47">
        <f>VEST!AJ36</f>
        <v>0</v>
      </c>
      <c r="AK16" s="47">
        <f>VEST!AK36</f>
        <v>0</v>
      </c>
      <c r="AL16" s="47">
        <f>VEST!AL36</f>
        <v>0</v>
      </c>
      <c r="AM16" s="47">
        <f>VEST!AM36</f>
        <v>0</v>
      </c>
      <c r="AN16" s="47">
        <f>VEST!AN36</f>
        <v>0</v>
      </c>
      <c r="AO16" s="47">
        <f>VEST!AO36</f>
        <v>0</v>
      </c>
      <c r="AP16" s="47">
        <f>VEST!AP36</f>
        <v>0</v>
      </c>
      <c r="AQ16" s="47">
        <f>VEST!AQ36</f>
        <v>0</v>
      </c>
      <c r="AR16" s="47">
        <f>VEST!AR36</f>
        <v>0</v>
      </c>
      <c r="AS16" s="47">
        <f>VEST!AS36</f>
        <v>0</v>
      </c>
      <c r="AT16" s="47">
        <f>VEST!AT36</f>
        <v>0</v>
      </c>
      <c r="AU16" s="47">
        <f>VEST!AU36</f>
        <v>0</v>
      </c>
      <c r="AV16" s="47">
        <f>VEST!AV36</f>
        <v>0</v>
      </c>
      <c r="AW16" s="47">
        <f>VEST!AW36</f>
        <v>0</v>
      </c>
      <c r="AX16" s="47">
        <f>VEST!AX36</f>
        <v>0</v>
      </c>
      <c r="AY16" s="47">
        <f>VEST!AY36</f>
        <v>0</v>
      </c>
      <c r="AZ16" s="47">
        <f>VEST!AZ36</f>
        <v>0</v>
      </c>
      <c r="BA16" s="47">
        <f>VEST!BA36</f>
        <v>0</v>
      </c>
      <c r="BB16" s="47">
        <f>VEST!BB36</f>
        <v>0</v>
      </c>
      <c r="BC16" s="47">
        <f>VEST!BC36</f>
        <v>0</v>
      </c>
      <c r="BD16" s="47">
        <f>VEST!BD36</f>
        <v>0</v>
      </c>
      <c r="BE16" s="47">
        <f>VEST!BE36</f>
        <v>0</v>
      </c>
      <c r="BF16" s="47">
        <f>VEST!BF36</f>
        <v>0</v>
      </c>
      <c r="BG16" s="47">
        <f>VEST!BG36</f>
        <v>0</v>
      </c>
      <c r="BH16" s="47">
        <f>VEST!BH36</f>
        <v>0</v>
      </c>
      <c r="BI16" s="47">
        <f>VEST!BI36</f>
        <v>0</v>
      </c>
      <c r="BJ16" s="47">
        <f>VEST!BJ36</f>
        <v>0</v>
      </c>
      <c r="BK16" s="47">
        <f>VEST!BK36</f>
        <v>1176</v>
      </c>
      <c r="BL16" s="47">
        <f>VEST!BL36</f>
        <v>0</v>
      </c>
      <c r="BM16" s="47">
        <f>VEST!BM36</f>
        <v>0</v>
      </c>
      <c r="BN16" s="47">
        <f>VEST!BN36</f>
        <v>0</v>
      </c>
      <c r="BO16" s="47">
        <f>VEST!BO36</f>
        <v>0</v>
      </c>
      <c r="BP16" s="47">
        <f>VEST!BP36</f>
        <v>0</v>
      </c>
      <c r="BQ16" s="47">
        <f>VEST!BQ36</f>
        <v>0</v>
      </c>
      <c r="BR16" s="47">
        <f>VEST!BR36</f>
        <v>0</v>
      </c>
      <c r="BS16" s="47">
        <f>VEST!BS36</f>
        <v>0</v>
      </c>
      <c r="BT16" s="47">
        <f>VEST!BT36</f>
        <v>0</v>
      </c>
      <c r="BU16" s="47">
        <f>VEST!BU36</f>
        <v>0</v>
      </c>
      <c r="BV16" s="47">
        <f>VEST!BV36</f>
        <v>0</v>
      </c>
      <c r="BW16" s="47">
        <f>VEST!BW36</f>
        <v>0</v>
      </c>
      <c r="BX16" s="47">
        <f>VEST!BX36</f>
        <v>0</v>
      </c>
      <c r="BY16" s="47">
        <f>VEST!BY36</f>
        <v>0</v>
      </c>
      <c r="BZ16" s="47">
        <f>VEST!BZ36</f>
        <v>0</v>
      </c>
      <c r="CA16" s="47">
        <f>VEST!CA36</f>
        <v>0</v>
      </c>
      <c r="CB16" s="47">
        <f>VEST!CB36</f>
        <v>0</v>
      </c>
      <c r="CC16" s="47">
        <f>VEST!CC36</f>
        <v>0</v>
      </c>
      <c r="CD16" s="47">
        <f>VEST!CD36</f>
        <v>0</v>
      </c>
      <c r="CE16" s="47">
        <f>VEST!CE36</f>
        <v>0</v>
      </c>
      <c r="CF16" s="47">
        <f>VEST!CF36</f>
        <v>0</v>
      </c>
      <c r="CG16" s="47">
        <f>VEST!CG36</f>
        <v>0</v>
      </c>
      <c r="CH16" s="47">
        <f>VEST!CH36</f>
        <v>0</v>
      </c>
      <c r="CI16" s="47">
        <f>VEST!CI36</f>
        <v>0</v>
      </c>
      <c r="CJ16" s="47">
        <f>VEST!CJ36</f>
        <v>0</v>
      </c>
      <c r="CK16" s="47">
        <f>VEST!CK36</f>
        <v>0</v>
      </c>
      <c r="CL16" s="47">
        <f>VEST!CL36</f>
        <v>0</v>
      </c>
      <c r="CM16" s="47">
        <f>VEST!CM36</f>
        <v>0</v>
      </c>
      <c r="CN16" s="47">
        <f>VEST!CN36</f>
        <v>0</v>
      </c>
      <c r="CO16" s="47">
        <f>VEST!CO36</f>
        <v>0</v>
      </c>
      <c r="CP16" s="47">
        <f>VEST!CP36</f>
        <v>0</v>
      </c>
      <c r="CQ16" s="47">
        <f>VEST!CQ36</f>
        <v>1171</v>
      </c>
      <c r="CR16" s="47">
        <f>VEST!CR36</f>
        <v>0</v>
      </c>
      <c r="CS16" s="47">
        <f>VEST!CS36</f>
        <v>0</v>
      </c>
      <c r="CT16" s="47">
        <f>VEST!CT36</f>
        <v>0</v>
      </c>
      <c r="CU16" s="47">
        <f>VEST!CU36</f>
        <v>0</v>
      </c>
      <c r="CV16" s="47">
        <f>VEST!CV36</f>
        <v>0</v>
      </c>
      <c r="CW16" s="47">
        <f>VEST!CW36</f>
        <v>0</v>
      </c>
      <c r="CX16" s="47">
        <f>VEST!CX36</f>
        <v>0</v>
      </c>
      <c r="CY16" s="47">
        <f>VEST!CY36</f>
        <v>0</v>
      </c>
      <c r="CZ16" s="47">
        <f>VEST!CZ36</f>
        <v>0</v>
      </c>
      <c r="DA16" s="47">
        <f>VEST!DA36</f>
        <v>0</v>
      </c>
      <c r="DB16" s="47">
        <f>VEST!DB36</f>
        <v>0</v>
      </c>
      <c r="DC16" s="47">
        <f>VEST!DC36</f>
        <v>0</v>
      </c>
      <c r="DD16" s="47">
        <f>VEST!DD36</f>
        <v>0</v>
      </c>
      <c r="DE16" s="47">
        <f>VEST!DE36</f>
        <v>0</v>
      </c>
      <c r="DF16" s="47">
        <f>VEST!DF36</f>
        <v>0</v>
      </c>
      <c r="DG16" s="47">
        <f>VEST!DG36</f>
        <v>0</v>
      </c>
      <c r="DH16" s="47">
        <f>VEST!DH36</f>
        <v>0</v>
      </c>
      <c r="DI16" s="47">
        <f>VEST!DI36</f>
        <v>0</v>
      </c>
      <c r="DJ16" s="47">
        <f>VEST!DJ36</f>
        <v>0</v>
      </c>
      <c r="DK16" s="47">
        <f>VEST!DK36</f>
        <v>0</v>
      </c>
      <c r="DL16" s="47">
        <f>VEST!DL36</f>
        <v>0</v>
      </c>
      <c r="DM16" s="47">
        <f>VEST!DM36</f>
        <v>0</v>
      </c>
      <c r="DN16" s="47">
        <f>VEST!DN36</f>
        <v>0</v>
      </c>
      <c r="DO16" s="47">
        <f>VEST!DO36</f>
        <v>0</v>
      </c>
      <c r="DP16" s="47">
        <f>VEST!DP36</f>
        <v>0</v>
      </c>
      <c r="DQ16" s="47">
        <f>VEST!DQ36</f>
        <v>0</v>
      </c>
      <c r="DR16" s="47">
        <f>VEST!DR36</f>
        <v>0</v>
      </c>
      <c r="DS16" s="47">
        <f>VEST!DS36</f>
        <v>0</v>
      </c>
      <c r="DT16" s="47">
        <f>VEST!DT36</f>
        <v>0</v>
      </c>
      <c r="DU16" s="47">
        <f>VEST!DU36</f>
        <v>0</v>
      </c>
      <c r="DV16" s="47">
        <f>VEST!DV36</f>
        <v>1172</v>
      </c>
      <c r="DW16" s="47">
        <f>VEST!DW36</f>
        <v>0</v>
      </c>
      <c r="DX16" s="47">
        <f>VEST!DX36</f>
        <v>0</v>
      </c>
      <c r="DY16" s="47">
        <f>VEST!DY36</f>
        <v>0</v>
      </c>
      <c r="DZ16" s="47">
        <f>VEST!DZ36</f>
        <v>0</v>
      </c>
      <c r="EA16" s="47">
        <f>VEST!EA36</f>
        <v>0</v>
      </c>
      <c r="EB16" s="47">
        <f>VEST!EB36</f>
        <v>0</v>
      </c>
      <c r="EC16" s="47">
        <f>VEST!EC36</f>
        <v>0</v>
      </c>
      <c r="ED16" s="47">
        <f>VEST!ED36</f>
        <v>0</v>
      </c>
      <c r="EE16" s="47">
        <f>VEST!EE36</f>
        <v>0</v>
      </c>
      <c r="EF16" s="47">
        <f>VEST!EF36</f>
        <v>0</v>
      </c>
      <c r="EG16" s="47">
        <f>VEST!EG36</f>
        <v>0</v>
      </c>
      <c r="EH16" s="47">
        <f>VEST!EH36</f>
        <v>0</v>
      </c>
      <c r="EI16" s="47">
        <f>VEST!EI36</f>
        <v>0</v>
      </c>
      <c r="EJ16" s="47">
        <f>VEST!EJ36</f>
        <v>0</v>
      </c>
      <c r="EK16" s="47">
        <f>VEST!EK36</f>
        <v>0</v>
      </c>
      <c r="EL16" s="47">
        <f>VEST!EL36</f>
        <v>0</v>
      </c>
      <c r="EM16" s="47">
        <f>VEST!EM36</f>
        <v>0</v>
      </c>
      <c r="EN16" s="47">
        <f>VEST!EN36</f>
        <v>0</v>
      </c>
      <c r="EO16" s="47">
        <f>VEST!EO36</f>
        <v>0</v>
      </c>
      <c r="EP16" s="47">
        <f>VEST!EP36</f>
        <v>0</v>
      </c>
      <c r="EQ16" s="47">
        <f>VEST!EQ36</f>
        <v>0</v>
      </c>
      <c r="ER16" s="47">
        <f>VEST!ER36</f>
        <v>0</v>
      </c>
      <c r="ES16" s="47">
        <f>VEST!ES36</f>
        <v>0</v>
      </c>
      <c r="ET16" s="47">
        <f>VEST!ET36</f>
        <v>0</v>
      </c>
      <c r="EU16" s="47">
        <f>VEST!EU36</f>
        <v>0</v>
      </c>
      <c r="EV16" s="47">
        <f>VEST!EV36</f>
        <v>0</v>
      </c>
      <c r="EW16" s="47">
        <f>VEST!EW36</f>
        <v>0</v>
      </c>
      <c r="EX16" s="47">
        <f>VEST!EX36</f>
        <v>0</v>
      </c>
      <c r="EY16" s="47">
        <f>VEST!EY36</f>
        <v>0</v>
      </c>
      <c r="EZ16" s="47">
        <f>VEST!EZ36</f>
        <v>0</v>
      </c>
      <c r="FA16" s="47">
        <f>VEST!FA36</f>
        <v>0</v>
      </c>
      <c r="FB16" s="47">
        <f>VEST!FB36</f>
        <v>1216</v>
      </c>
      <c r="FC16" s="47">
        <f>VEST!FC36</f>
        <v>0</v>
      </c>
      <c r="FD16" s="47">
        <f>VEST!FD36</f>
        <v>0</v>
      </c>
      <c r="FE16" s="47">
        <f>VEST!FE36</f>
        <v>0</v>
      </c>
      <c r="FF16" s="47">
        <f>VEST!FF36</f>
        <v>0</v>
      </c>
      <c r="FG16" s="47">
        <f>VEST!FG36</f>
        <v>0</v>
      </c>
      <c r="FH16" s="47">
        <f>VEST!FH36</f>
        <v>0</v>
      </c>
      <c r="FI16" s="47">
        <f>VEST!FI36</f>
        <v>0</v>
      </c>
      <c r="FJ16" s="47">
        <f>VEST!FJ36</f>
        <v>0</v>
      </c>
      <c r="FK16" s="47">
        <f>VEST!FK36</f>
        <v>0</v>
      </c>
      <c r="FL16" s="47">
        <f>VEST!FL36</f>
        <v>0</v>
      </c>
      <c r="FM16" s="47">
        <f>VEST!FM36</f>
        <v>0</v>
      </c>
      <c r="FN16" s="47">
        <f>VEST!FN36</f>
        <v>0</v>
      </c>
      <c r="FO16" s="47">
        <f>VEST!FO36</f>
        <v>0</v>
      </c>
      <c r="FP16" s="47">
        <f>VEST!FP36</f>
        <v>0</v>
      </c>
      <c r="FQ16" s="47">
        <f>VEST!FQ36</f>
        <v>0</v>
      </c>
      <c r="FR16" s="47">
        <f>VEST!FR36</f>
        <v>0</v>
      </c>
      <c r="FS16" s="47">
        <f>VEST!FS36</f>
        <v>0</v>
      </c>
      <c r="FT16" s="47">
        <f>VEST!FT36</f>
        <v>0</v>
      </c>
      <c r="FU16" s="47">
        <f>VEST!FU36</f>
        <v>0</v>
      </c>
      <c r="FV16" s="47">
        <f>VEST!FV36</f>
        <v>0</v>
      </c>
      <c r="FW16" s="47">
        <f>VEST!FW36</f>
        <v>0</v>
      </c>
      <c r="FX16" s="47">
        <f>VEST!FX36</f>
        <v>0</v>
      </c>
      <c r="FY16" s="47">
        <f>VEST!FY36</f>
        <v>0</v>
      </c>
      <c r="FZ16" s="47">
        <f>VEST!FZ36</f>
        <v>0</v>
      </c>
      <c r="GA16" s="47">
        <f>VEST!GA36</f>
        <v>0</v>
      </c>
      <c r="GB16" s="47">
        <f>VEST!GB36</f>
        <v>0</v>
      </c>
      <c r="GC16" s="47">
        <f>VEST!GC36</f>
        <v>0</v>
      </c>
      <c r="GD16" s="47">
        <f>VEST!GD36</f>
        <v>0</v>
      </c>
      <c r="GE16" s="47">
        <f>VEST!GE36</f>
        <v>0</v>
      </c>
      <c r="GF16" s="47">
        <f>VEST!GF36</f>
        <v>0</v>
      </c>
      <c r="GG16" s="47">
        <f>VEST!GG36</f>
        <v>1272</v>
      </c>
      <c r="GH16" s="47">
        <f>VEST!HM36</f>
        <v>1182</v>
      </c>
      <c r="GI16" s="45"/>
      <c r="GJ16" s="45"/>
      <c r="GK16" s="45"/>
      <c r="GL16" s="45"/>
      <c r="GM16" s="45"/>
    </row>
    <row r="17" spans="1:195" ht="14.25" customHeight="1">
      <c r="A17" s="369"/>
      <c r="B17" s="43" t="s">
        <v>13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>
        <f>VEST!AH37</f>
        <v>945</v>
      </c>
      <c r="AI17" s="47">
        <f>VEST!AI37</f>
        <v>0</v>
      </c>
      <c r="AJ17" s="47">
        <f>VEST!AJ37</f>
        <v>0</v>
      </c>
      <c r="AK17" s="47">
        <f>VEST!AK37</f>
        <v>0</v>
      </c>
      <c r="AL17" s="47">
        <f>VEST!AL37</f>
        <v>0</v>
      </c>
      <c r="AM17" s="47">
        <f>VEST!AM37</f>
        <v>0</v>
      </c>
      <c r="AN17" s="47">
        <f>VEST!AN37</f>
        <v>0</v>
      </c>
      <c r="AO17" s="47">
        <f>VEST!AO37</f>
        <v>0</v>
      </c>
      <c r="AP17" s="47">
        <f>VEST!AP37</f>
        <v>0</v>
      </c>
      <c r="AQ17" s="47">
        <f>VEST!AQ37</f>
        <v>0</v>
      </c>
      <c r="AR17" s="47">
        <f>VEST!AR37</f>
        <v>0</v>
      </c>
      <c r="AS17" s="47">
        <f>VEST!AS37</f>
        <v>0</v>
      </c>
      <c r="AT17" s="47">
        <f>VEST!AT37</f>
        <v>0</v>
      </c>
      <c r="AU17" s="47">
        <f>VEST!AU37</f>
        <v>0</v>
      </c>
      <c r="AV17" s="47">
        <f>VEST!AV37</f>
        <v>0</v>
      </c>
      <c r="AW17" s="47">
        <f>VEST!AW37</f>
        <v>0</v>
      </c>
      <c r="AX17" s="47">
        <f>VEST!AX37</f>
        <v>0</v>
      </c>
      <c r="AY17" s="47">
        <f>VEST!AY37</f>
        <v>0</v>
      </c>
      <c r="AZ17" s="47">
        <f>VEST!AZ37</f>
        <v>0</v>
      </c>
      <c r="BA17" s="47">
        <f>VEST!BA37</f>
        <v>0</v>
      </c>
      <c r="BB17" s="47">
        <f>VEST!BB37</f>
        <v>0</v>
      </c>
      <c r="BC17" s="47">
        <f>VEST!BC37</f>
        <v>0</v>
      </c>
      <c r="BD17" s="47">
        <f>VEST!BD37</f>
        <v>0</v>
      </c>
      <c r="BE17" s="47">
        <f>VEST!BE37</f>
        <v>0</v>
      </c>
      <c r="BF17" s="47">
        <f>VEST!BF37</f>
        <v>0</v>
      </c>
      <c r="BG17" s="47">
        <f>VEST!BG37</f>
        <v>0</v>
      </c>
      <c r="BH17" s="47">
        <f>VEST!BH37</f>
        <v>0</v>
      </c>
      <c r="BI17" s="47">
        <f>VEST!BI37</f>
        <v>0</v>
      </c>
      <c r="BJ17" s="47">
        <f>VEST!BJ37</f>
        <v>0</v>
      </c>
      <c r="BK17" s="47">
        <f>VEST!BK37</f>
        <v>901</v>
      </c>
      <c r="BL17" s="47">
        <f>VEST!BL37</f>
        <v>0</v>
      </c>
      <c r="BM17" s="47">
        <f>VEST!BM37</f>
        <v>0</v>
      </c>
      <c r="BN17" s="47">
        <f>VEST!BN37</f>
        <v>0</v>
      </c>
      <c r="BO17" s="47">
        <f>VEST!BO37</f>
        <v>0</v>
      </c>
      <c r="BP17" s="47">
        <f>VEST!BP37</f>
        <v>0</v>
      </c>
      <c r="BQ17" s="47">
        <f>VEST!BQ37</f>
        <v>0</v>
      </c>
      <c r="BR17" s="47">
        <f>VEST!BR37</f>
        <v>0</v>
      </c>
      <c r="BS17" s="47">
        <f>VEST!BS37</f>
        <v>0</v>
      </c>
      <c r="BT17" s="47">
        <f>VEST!BT37</f>
        <v>0</v>
      </c>
      <c r="BU17" s="47">
        <f>VEST!BU37</f>
        <v>0</v>
      </c>
      <c r="BV17" s="47">
        <f>VEST!BV37</f>
        <v>0</v>
      </c>
      <c r="BW17" s="47">
        <f>VEST!BW37</f>
        <v>0</v>
      </c>
      <c r="BX17" s="47">
        <f>VEST!BX37</f>
        <v>0</v>
      </c>
      <c r="BY17" s="47">
        <f>VEST!BY37</f>
        <v>0</v>
      </c>
      <c r="BZ17" s="47">
        <f>VEST!BZ37</f>
        <v>0</v>
      </c>
      <c r="CA17" s="47">
        <f>VEST!CA37</f>
        <v>0</v>
      </c>
      <c r="CB17" s="47">
        <f>VEST!CB37</f>
        <v>0</v>
      </c>
      <c r="CC17" s="47">
        <f>VEST!CC37</f>
        <v>0</v>
      </c>
      <c r="CD17" s="47">
        <f>VEST!CD37</f>
        <v>0</v>
      </c>
      <c r="CE17" s="47">
        <f>VEST!CE37</f>
        <v>0</v>
      </c>
      <c r="CF17" s="47">
        <f>VEST!CF37</f>
        <v>0</v>
      </c>
      <c r="CG17" s="47">
        <f>VEST!CG37</f>
        <v>0</v>
      </c>
      <c r="CH17" s="47">
        <f>VEST!CH37</f>
        <v>0</v>
      </c>
      <c r="CI17" s="47">
        <f>VEST!CI37</f>
        <v>0</v>
      </c>
      <c r="CJ17" s="47">
        <f>VEST!CJ37</f>
        <v>0</v>
      </c>
      <c r="CK17" s="47">
        <f>VEST!CK37</f>
        <v>0</v>
      </c>
      <c r="CL17" s="47">
        <f>VEST!CL37</f>
        <v>0</v>
      </c>
      <c r="CM17" s="47">
        <f>VEST!CM37</f>
        <v>0</v>
      </c>
      <c r="CN17" s="47">
        <f>VEST!CN37</f>
        <v>0</v>
      </c>
      <c r="CO17" s="47">
        <f>VEST!CO37</f>
        <v>0</v>
      </c>
      <c r="CP17" s="47">
        <f>VEST!CP37</f>
        <v>0</v>
      </c>
      <c r="CQ17" s="47">
        <f>VEST!CQ37</f>
        <v>956</v>
      </c>
      <c r="CR17" s="47">
        <f>VEST!CR37</f>
        <v>0</v>
      </c>
      <c r="CS17" s="47">
        <f>VEST!CS37</f>
        <v>0</v>
      </c>
      <c r="CT17" s="47">
        <f>VEST!CT37</f>
        <v>0</v>
      </c>
      <c r="CU17" s="47">
        <f>VEST!CU37</f>
        <v>0</v>
      </c>
      <c r="CV17" s="47">
        <f>VEST!CV37</f>
        <v>0</v>
      </c>
      <c r="CW17" s="47">
        <f>VEST!CW37</f>
        <v>0</v>
      </c>
      <c r="CX17" s="47">
        <f>VEST!CX37</f>
        <v>0</v>
      </c>
      <c r="CY17" s="47">
        <f>VEST!CY37</f>
        <v>0</v>
      </c>
      <c r="CZ17" s="47">
        <f>VEST!CZ37</f>
        <v>0</v>
      </c>
      <c r="DA17" s="47">
        <f>VEST!DA37</f>
        <v>0</v>
      </c>
      <c r="DB17" s="47">
        <f>VEST!DB37</f>
        <v>0</v>
      </c>
      <c r="DC17" s="47">
        <f>VEST!DC37</f>
        <v>0</v>
      </c>
      <c r="DD17" s="47">
        <f>VEST!DD37</f>
        <v>0</v>
      </c>
      <c r="DE17" s="47">
        <f>VEST!DE37</f>
        <v>0</v>
      </c>
      <c r="DF17" s="47">
        <f>VEST!DF37</f>
        <v>0</v>
      </c>
      <c r="DG17" s="47">
        <f>VEST!DG37</f>
        <v>0</v>
      </c>
      <c r="DH17" s="47">
        <f>VEST!DH37</f>
        <v>0</v>
      </c>
      <c r="DI17" s="47">
        <f>VEST!DI37</f>
        <v>0</v>
      </c>
      <c r="DJ17" s="47">
        <f>VEST!DJ37</f>
        <v>0</v>
      </c>
      <c r="DK17" s="47">
        <f>VEST!DK37</f>
        <v>0</v>
      </c>
      <c r="DL17" s="47">
        <f>VEST!DL37</f>
        <v>0</v>
      </c>
      <c r="DM17" s="47">
        <f>VEST!DM37</f>
        <v>0</v>
      </c>
      <c r="DN17" s="47">
        <f>VEST!DN37</f>
        <v>0</v>
      </c>
      <c r="DO17" s="47">
        <f>VEST!DO37</f>
        <v>0</v>
      </c>
      <c r="DP17" s="47">
        <f>VEST!DP37</f>
        <v>0</v>
      </c>
      <c r="DQ17" s="47">
        <f>VEST!DQ37</f>
        <v>0</v>
      </c>
      <c r="DR17" s="47">
        <f>VEST!DR37</f>
        <v>0</v>
      </c>
      <c r="DS17" s="47">
        <f>VEST!DS37</f>
        <v>0</v>
      </c>
      <c r="DT17" s="47">
        <f>VEST!DT37</f>
        <v>0</v>
      </c>
      <c r="DU17" s="47">
        <f>VEST!DU37</f>
        <v>0</v>
      </c>
      <c r="DV17" s="47">
        <f>VEST!DV37</f>
        <v>986</v>
      </c>
      <c r="DW17" s="47">
        <f>VEST!DW37</f>
        <v>0</v>
      </c>
      <c r="DX17" s="47">
        <f>VEST!DX37</f>
        <v>0</v>
      </c>
      <c r="DY17" s="47">
        <f>VEST!DY37</f>
        <v>0</v>
      </c>
      <c r="DZ17" s="47">
        <f>VEST!DZ37</f>
        <v>0</v>
      </c>
      <c r="EA17" s="47">
        <f>VEST!EA37</f>
        <v>0</v>
      </c>
      <c r="EB17" s="47">
        <f>VEST!EB37</f>
        <v>0</v>
      </c>
      <c r="EC17" s="47">
        <f>VEST!EC37</f>
        <v>0</v>
      </c>
      <c r="ED17" s="47">
        <f>VEST!ED37</f>
        <v>0</v>
      </c>
      <c r="EE17" s="47">
        <f>VEST!EE37</f>
        <v>0</v>
      </c>
      <c r="EF17" s="47">
        <f>VEST!EF37</f>
        <v>0</v>
      </c>
      <c r="EG17" s="47">
        <f>VEST!EG37</f>
        <v>0</v>
      </c>
      <c r="EH17" s="47">
        <f>VEST!EH37</f>
        <v>0</v>
      </c>
      <c r="EI17" s="47">
        <f>VEST!EI37</f>
        <v>0</v>
      </c>
      <c r="EJ17" s="47">
        <f>VEST!EJ37</f>
        <v>0</v>
      </c>
      <c r="EK17" s="47">
        <f>VEST!EK37</f>
        <v>0</v>
      </c>
      <c r="EL17" s="47">
        <f>VEST!EL37</f>
        <v>0</v>
      </c>
      <c r="EM17" s="47">
        <f>VEST!EM37</f>
        <v>0</v>
      </c>
      <c r="EN17" s="47">
        <f>VEST!EN37</f>
        <v>0</v>
      </c>
      <c r="EO17" s="47">
        <f>VEST!EO37</f>
        <v>0</v>
      </c>
      <c r="EP17" s="47">
        <f>VEST!EP37</f>
        <v>0</v>
      </c>
      <c r="EQ17" s="47">
        <f>VEST!EQ37</f>
        <v>0</v>
      </c>
      <c r="ER17" s="47">
        <f>VEST!ER37</f>
        <v>0</v>
      </c>
      <c r="ES17" s="47">
        <f>VEST!ES37</f>
        <v>0</v>
      </c>
      <c r="ET17" s="47">
        <f>VEST!ET37</f>
        <v>0</v>
      </c>
      <c r="EU17" s="47">
        <f>VEST!EU37</f>
        <v>0</v>
      </c>
      <c r="EV17" s="47">
        <f>VEST!EV37</f>
        <v>0</v>
      </c>
      <c r="EW17" s="47">
        <f>VEST!EW37</f>
        <v>0</v>
      </c>
      <c r="EX17" s="47">
        <f>VEST!EX37</f>
        <v>0</v>
      </c>
      <c r="EY17" s="47">
        <f>VEST!EY37</f>
        <v>0</v>
      </c>
      <c r="EZ17" s="47">
        <f>VEST!EZ37</f>
        <v>0</v>
      </c>
      <c r="FA17" s="47">
        <f>VEST!FA37</f>
        <v>0</v>
      </c>
      <c r="FB17" s="47">
        <f>VEST!FB37</f>
        <v>1105</v>
      </c>
      <c r="FC17" s="47">
        <f>VEST!FC37</f>
        <v>0</v>
      </c>
      <c r="FD17" s="47">
        <f>VEST!FD37</f>
        <v>0</v>
      </c>
      <c r="FE17" s="47">
        <f>VEST!FE37</f>
        <v>0</v>
      </c>
      <c r="FF17" s="47">
        <f>VEST!FF37</f>
        <v>0</v>
      </c>
      <c r="FG17" s="47">
        <f>VEST!FG37</f>
        <v>0</v>
      </c>
      <c r="FH17" s="47">
        <f>VEST!FH37</f>
        <v>0</v>
      </c>
      <c r="FI17" s="47">
        <f>VEST!FI37</f>
        <v>0</v>
      </c>
      <c r="FJ17" s="47">
        <f>VEST!FJ37</f>
        <v>0</v>
      </c>
      <c r="FK17" s="47">
        <f>VEST!FK37</f>
        <v>0</v>
      </c>
      <c r="FL17" s="47">
        <f>VEST!FL37</f>
        <v>0</v>
      </c>
      <c r="FM17" s="47">
        <f>VEST!FM37</f>
        <v>0</v>
      </c>
      <c r="FN17" s="47">
        <f>VEST!FN37</f>
        <v>0</v>
      </c>
      <c r="FO17" s="47">
        <f>VEST!FO37</f>
        <v>0</v>
      </c>
      <c r="FP17" s="47">
        <f>VEST!FP37</f>
        <v>0</v>
      </c>
      <c r="FQ17" s="47">
        <f>VEST!FQ37</f>
        <v>0</v>
      </c>
      <c r="FR17" s="47">
        <f>VEST!FR37</f>
        <v>0</v>
      </c>
      <c r="FS17" s="47">
        <f>VEST!FS37</f>
        <v>0</v>
      </c>
      <c r="FT17" s="47">
        <f>VEST!FT37</f>
        <v>0</v>
      </c>
      <c r="FU17" s="47">
        <f>VEST!FU37</f>
        <v>0</v>
      </c>
      <c r="FV17" s="47">
        <f>VEST!FV37</f>
        <v>0</v>
      </c>
      <c r="FW17" s="47">
        <f>VEST!FW37</f>
        <v>0</v>
      </c>
      <c r="FX17" s="47">
        <f>VEST!FX37</f>
        <v>0</v>
      </c>
      <c r="FY17" s="47">
        <f>VEST!FY37</f>
        <v>0</v>
      </c>
      <c r="FZ17" s="47">
        <f>VEST!FZ37</f>
        <v>0</v>
      </c>
      <c r="GA17" s="47">
        <f>VEST!GA37</f>
        <v>0</v>
      </c>
      <c r="GB17" s="47">
        <f>VEST!GB37</f>
        <v>0</v>
      </c>
      <c r="GC17" s="47">
        <f>VEST!GC37</f>
        <v>0</v>
      </c>
      <c r="GD17" s="47">
        <f>VEST!GD37</f>
        <v>0</v>
      </c>
      <c r="GE17" s="47">
        <f>VEST!GE37</f>
        <v>0</v>
      </c>
      <c r="GF17" s="47">
        <f>VEST!GF37</f>
        <v>0</v>
      </c>
      <c r="GG17" s="47">
        <f>VEST!GG37</f>
        <v>1140</v>
      </c>
      <c r="GH17" s="47">
        <f>VEST!HM37</f>
        <v>1277</v>
      </c>
      <c r="GI17" s="45"/>
      <c r="GJ17" s="45"/>
      <c r="GK17" s="45"/>
      <c r="GL17" s="45"/>
      <c r="GM17" s="45"/>
    </row>
    <row r="18" spans="1:195" ht="14.25" customHeight="1">
      <c r="A18" s="369"/>
      <c r="B18" s="43" t="s">
        <v>14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>
        <f>VEST!AH38</f>
        <v>93</v>
      </c>
      <c r="AI18" s="47">
        <f>VEST!AI38</f>
        <v>0</v>
      </c>
      <c r="AJ18" s="47">
        <f>VEST!AJ38</f>
        <v>0</v>
      </c>
      <c r="AK18" s="47">
        <f>VEST!AK38</f>
        <v>0</v>
      </c>
      <c r="AL18" s="47">
        <f>VEST!AL38</f>
        <v>0</v>
      </c>
      <c r="AM18" s="47">
        <f>VEST!AM38</f>
        <v>0</v>
      </c>
      <c r="AN18" s="47">
        <f>VEST!AN38</f>
        <v>0</v>
      </c>
      <c r="AO18" s="47">
        <f>VEST!AO38</f>
        <v>0</v>
      </c>
      <c r="AP18" s="47">
        <f>VEST!AP38</f>
        <v>0</v>
      </c>
      <c r="AQ18" s="47">
        <f>VEST!AQ38</f>
        <v>0</v>
      </c>
      <c r="AR18" s="47">
        <f>VEST!AR38</f>
        <v>0</v>
      </c>
      <c r="AS18" s="47">
        <f>VEST!AS38</f>
        <v>0</v>
      </c>
      <c r="AT18" s="47">
        <f>VEST!AT38</f>
        <v>0</v>
      </c>
      <c r="AU18" s="47">
        <f>VEST!AU38</f>
        <v>0</v>
      </c>
      <c r="AV18" s="47">
        <f>VEST!AV38</f>
        <v>0</v>
      </c>
      <c r="AW18" s="47">
        <f>VEST!AW38</f>
        <v>0</v>
      </c>
      <c r="AX18" s="47">
        <f>VEST!AX38</f>
        <v>0</v>
      </c>
      <c r="AY18" s="47">
        <f>VEST!AY38</f>
        <v>0</v>
      </c>
      <c r="AZ18" s="47">
        <f>VEST!AZ38</f>
        <v>0</v>
      </c>
      <c r="BA18" s="47">
        <f>VEST!BA38</f>
        <v>0</v>
      </c>
      <c r="BB18" s="47">
        <f>VEST!BB38</f>
        <v>0</v>
      </c>
      <c r="BC18" s="47">
        <f>VEST!BC38</f>
        <v>0</v>
      </c>
      <c r="BD18" s="47">
        <f>VEST!BD38</f>
        <v>0</v>
      </c>
      <c r="BE18" s="47">
        <f>VEST!BE38</f>
        <v>0</v>
      </c>
      <c r="BF18" s="47">
        <f>VEST!BF38</f>
        <v>0</v>
      </c>
      <c r="BG18" s="47">
        <f>VEST!BG38</f>
        <v>0</v>
      </c>
      <c r="BH18" s="47">
        <f>VEST!BH38</f>
        <v>0</v>
      </c>
      <c r="BI18" s="47">
        <f>VEST!BI38</f>
        <v>0</v>
      </c>
      <c r="BJ18" s="47">
        <f>VEST!BJ38</f>
        <v>0</v>
      </c>
      <c r="BK18" s="47">
        <f>VEST!BK38</f>
        <v>90</v>
      </c>
      <c r="BL18" s="47">
        <f>VEST!BL38</f>
        <v>0</v>
      </c>
      <c r="BM18" s="47">
        <f>VEST!BM38</f>
        <v>0</v>
      </c>
      <c r="BN18" s="47">
        <f>VEST!BN38</f>
        <v>0</v>
      </c>
      <c r="BO18" s="47">
        <f>VEST!BO38</f>
        <v>0</v>
      </c>
      <c r="BP18" s="47">
        <f>VEST!BP38</f>
        <v>0</v>
      </c>
      <c r="BQ18" s="47">
        <f>VEST!BQ38</f>
        <v>0</v>
      </c>
      <c r="BR18" s="47">
        <f>VEST!BR38</f>
        <v>0</v>
      </c>
      <c r="BS18" s="47">
        <f>VEST!BS38</f>
        <v>0</v>
      </c>
      <c r="BT18" s="47">
        <f>VEST!BT38</f>
        <v>0</v>
      </c>
      <c r="BU18" s="47">
        <f>VEST!BU38</f>
        <v>0</v>
      </c>
      <c r="BV18" s="47">
        <f>VEST!BV38</f>
        <v>0</v>
      </c>
      <c r="BW18" s="47">
        <f>VEST!BW38</f>
        <v>0</v>
      </c>
      <c r="BX18" s="47">
        <f>VEST!BX38</f>
        <v>0</v>
      </c>
      <c r="BY18" s="47">
        <f>VEST!BY38</f>
        <v>0</v>
      </c>
      <c r="BZ18" s="47">
        <f>VEST!BZ38</f>
        <v>0</v>
      </c>
      <c r="CA18" s="47">
        <f>VEST!CA38</f>
        <v>0</v>
      </c>
      <c r="CB18" s="47">
        <f>VEST!CB38</f>
        <v>0</v>
      </c>
      <c r="CC18" s="47">
        <f>VEST!CC38</f>
        <v>0</v>
      </c>
      <c r="CD18" s="47">
        <f>VEST!CD38</f>
        <v>0</v>
      </c>
      <c r="CE18" s="47">
        <f>VEST!CE38</f>
        <v>0</v>
      </c>
      <c r="CF18" s="47">
        <f>VEST!CF38</f>
        <v>0</v>
      </c>
      <c r="CG18" s="47">
        <f>VEST!CG38</f>
        <v>0</v>
      </c>
      <c r="CH18" s="47">
        <f>VEST!CH38</f>
        <v>0</v>
      </c>
      <c r="CI18" s="47">
        <f>VEST!CI38</f>
        <v>0</v>
      </c>
      <c r="CJ18" s="47">
        <f>VEST!CJ38</f>
        <v>0</v>
      </c>
      <c r="CK18" s="47">
        <f>VEST!CK38</f>
        <v>0</v>
      </c>
      <c r="CL18" s="47">
        <f>VEST!CL38</f>
        <v>0</v>
      </c>
      <c r="CM18" s="47">
        <f>VEST!CM38</f>
        <v>0</v>
      </c>
      <c r="CN18" s="47">
        <f>VEST!CN38</f>
        <v>0</v>
      </c>
      <c r="CO18" s="47">
        <f>VEST!CO38</f>
        <v>0</v>
      </c>
      <c r="CP18" s="47">
        <f>VEST!CP38</f>
        <v>0</v>
      </c>
      <c r="CQ18" s="47">
        <f>VEST!CQ38</f>
        <v>88</v>
      </c>
      <c r="CR18" s="47">
        <f>VEST!CR38</f>
        <v>0</v>
      </c>
      <c r="CS18" s="47">
        <f>VEST!CS38</f>
        <v>0</v>
      </c>
      <c r="CT18" s="47">
        <f>VEST!CT38</f>
        <v>0</v>
      </c>
      <c r="CU18" s="47">
        <f>VEST!CU38</f>
        <v>0</v>
      </c>
      <c r="CV18" s="47">
        <f>VEST!CV38</f>
        <v>0</v>
      </c>
      <c r="CW18" s="47">
        <f>VEST!CW38</f>
        <v>0</v>
      </c>
      <c r="CX18" s="47">
        <f>VEST!CX38</f>
        <v>0</v>
      </c>
      <c r="CY18" s="47">
        <f>VEST!CY38</f>
        <v>0</v>
      </c>
      <c r="CZ18" s="47">
        <f>VEST!CZ38</f>
        <v>0</v>
      </c>
      <c r="DA18" s="47">
        <f>VEST!DA38</f>
        <v>0</v>
      </c>
      <c r="DB18" s="47">
        <f>VEST!DB38</f>
        <v>0</v>
      </c>
      <c r="DC18" s="47">
        <f>VEST!DC38</f>
        <v>0</v>
      </c>
      <c r="DD18" s="47">
        <f>VEST!DD38</f>
        <v>0</v>
      </c>
      <c r="DE18" s="47">
        <f>VEST!DE38</f>
        <v>0</v>
      </c>
      <c r="DF18" s="47">
        <f>VEST!DF38</f>
        <v>0</v>
      </c>
      <c r="DG18" s="47">
        <f>VEST!DG38</f>
        <v>0</v>
      </c>
      <c r="DH18" s="47">
        <f>VEST!DH38</f>
        <v>0</v>
      </c>
      <c r="DI18" s="47">
        <f>VEST!DI38</f>
        <v>0</v>
      </c>
      <c r="DJ18" s="47">
        <f>VEST!DJ38</f>
        <v>0</v>
      </c>
      <c r="DK18" s="47">
        <f>VEST!DK38</f>
        <v>0</v>
      </c>
      <c r="DL18" s="47">
        <f>VEST!DL38</f>
        <v>0</v>
      </c>
      <c r="DM18" s="47">
        <f>VEST!DM38</f>
        <v>0</v>
      </c>
      <c r="DN18" s="47">
        <f>VEST!DN38</f>
        <v>0</v>
      </c>
      <c r="DO18" s="47">
        <f>VEST!DO38</f>
        <v>0</v>
      </c>
      <c r="DP18" s="47">
        <f>VEST!DP38</f>
        <v>0</v>
      </c>
      <c r="DQ18" s="47">
        <f>VEST!DQ38</f>
        <v>0</v>
      </c>
      <c r="DR18" s="47">
        <f>VEST!DR38</f>
        <v>0</v>
      </c>
      <c r="DS18" s="47">
        <f>VEST!DS38</f>
        <v>0</v>
      </c>
      <c r="DT18" s="47">
        <f>VEST!DT38</f>
        <v>0</v>
      </c>
      <c r="DU18" s="47">
        <f>VEST!DU38</f>
        <v>0</v>
      </c>
      <c r="DV18" s="47">
        <f>VEST!DV38</f>
        <v>90</v>
      </c>
      <c r="DW18" s="47">
        <f>VEST!DW38</f>
        <v>0</v>
      </c>
      <c r="DX18" s="47">
        <f>VEST!DX38</f>
        <v>0</v>
      </c>
      <c r="DY18" s="47">
        <f>VEST!DY38</f>
        <v>0</v>
      </c>
      <c r="DZ18" s="47">
        <f>VEST!DZ38</f>
        <v>0</v>
      </c>
      <c r="EA18" s="47">
        <f>VEST!EA38</f>
        <v>0</v>
      </c>
      <c r="EB18" s="47">
        <f>VEST!EB38</f>
        <v>0</v>
      </c>
      <c r="EC18" s="47">
        <f>VEST!EC38</f>
        <v>0</v>
      </c>
      <c r="ED18" s="47">
        <f>VEST!ED38</f>
        <v>0</v>
      </c>
      <c r="EE18" s="47">
        <f>VEST!EE38</f>
        <v>0</v>
      </c>
      <c r="EF18" s="47">
        <f>VEST!EF38</f>
        <v>0</v>
      </c>
      <c r="EG18" s="47">
        <f>VEST!EG38</f>
        <v>0</v>
      </c>
      <c r="EH18" s="47">
        <f>VEST!EH38</f>
        <v>0</v>
      </c>
      <c r="EI18" s="47">
        <f>VEST!EI38</f>
        <v>0</v>
      </c>
      <c r="EJ18" s="47">
        <f>VEST!EJ38</f>
        <v>0</v>
      </c>
      <c r="EK18" s="47">
        <f>VEST!EK38</f>
        <v>0</v>
      </c>
      <c r="EL18" s="47">
        <f>VEST!EL38</f>
        <v>0</v>
      </c>
      <c r="EM18" s="47">
        <f>VEST!EM38</f>
        <v>0</v>
      </c>
      <c r="EN18" s="47">
        <f>VEST!EN38</f>
        <v>0</v>
      </c>
      <c r="EO18" s="47">
        <f>VEST!EO38</f>
        <v>0</v>
      </c>
      <c r="EP18" s="47">
        <f>VEST!EP38</f>
        <v>0</v>
      </c>
      <c r="EQ18" s="47">
        <f>VEST!EQ38</f>
        <v>0</v>
      </c>
      <c r="ER18" s="47">
        <f>VEST!ER38</f>
        <v>0</v>
      </c>
      <c r="ES18" s="47">
        <f>VEST!ES38</f>
        <v>0</v>
      </c>
      <c r="ET18" s="47">
        <f>VEST!ET38</f>
        <v>0</v>
      </c>
      <c r="EU18" s="47">
        <f>VEST!EU38</f>
        <v>0</v>
      </c>
      <c r="EV18" s="47">
        <f>VEST!EV38</f>
        <v>0</v>
      </c>
      <c r="EW18" s="47">
        <f>VEST!EW38</f>
        <v>0</v>
      </c>
      <c r="EX18" s="47">
        <f>VEST!EX38</f>
        <v>0</v>
      </c>
      <c r="EY18" s="47">
        <f>VEST!EY38</f>
        <v>0</v>
      </c>
      <c r="EZ18" s="47">
        <f>VEST!EZ38</f>
        <v>0</v>
      </c>
      <c r="FA18" s="47">
        <f>VEST!FA38</f>
        <v>0</v>
      </c>
      <c r="FB18" s="47">
        <f>VEST!FB38</f>
        <v>93</v>
      </c>
      <c r="FC18" s="47">
        <f>VEST!FC38</f>
        <v>0</v>
      </c>
      <c r="FD18" s="47">
        <f>VEST!FD38</f>
        <v>0</v>
      </c>
      <c r="FE18" s="47">
        <f>VEST!FE38</f>
        <v>0</v>
      </c>
      <c r="FF18" s="47">
        <f>VEST!FF38</f>
        <v>0</v>
      </c>
      <c r="FG18" s="47">
        <f>VEST!FG38</f>
        <v>0</v>
      </c>
      <c r="FH18" s="47">
        <f>VEST!FH38</f>
        <v>0</v>
      </c>
      <c r="FI18" s="47">
        <f>VEST!FI38</f>
        <v>0</v>
      </c>
      <c r="FJ18" s="47">
        <f>VEST!FJ38</f>
        <v>0</v>
      </c>
      <c r="FK18" s="47">
        <f>VEST!FK38</f>
        <v>0</v>
      </c>
      <c r="FL18" s="47">
        <f>VEST!FL38</f>
        <v>0</v>
      </c>
      <c r="FM18" s="47">
        <f>VEST!FM38</f>
        <v>0</v>
      </c>
      <c r="FN18" s="47">
        <f>VEST!FN38</f>
        <v>0</v>
      </c>
      <c r="FO18" s="47">
        <f>VEST!FO38</f>
        <v>0</v>
      </c>
      <c r="FP18" s="47">
        <f>VEST!FP38</f>
        <v>0</v>
      </c>
      <c r="FQ18" s="47">
        <f>VEST!FQ38</f>
        <v>0</v>
      </c>
      <c r="FR18" s="47">
        <f>VEST!FR38</f>
        <v>0</v>
      </c>
      <c r="FS18" s="47">
        <f>VEST!FS38</f>
        <v>0</v>
      </c>
      <c r="FT18" s="47">
        <f>VEST!FT38</f>
        <v>0</v>
      </c>
      <c r="FU18" s="47">
        <f>VEST!FU38</f>
        <v>0</v>
      </c>
      <c r="FV18" s="47">
        <f>VEST!FV38</f>
        <v>0</v>
      </c>
      <c r="FW18" s="47">
        <f>VEST!FW38</f>
        <v>0</v>
      </c>
      <c r="FX18" s="47">
        <f>VEST!FX38</f>
        <v>0</v>
      </c>
      <c r="FY18" s="47">
        <f>VEST!FY38</f>
        <v>0</v>
      </c>
      <c r="FZ18" s="47">
        <f>VEST!FZ38</f>
        <v>0</v>
      </c>
      <c r="GA18" s="47">
        <f>VEST!GA38</f>
        <v>0</v>
      </c>
      <c r="GB18" s="47">
        <f>VEST!GB38</f>
        <v>0</v>
      </c>
      <c r="GC18" s="47">
        <f>VEST!GC38</f>
        <v>0</v>
      </c>
      <c r="GD18" s="47">
        <f>VEST!GD38</f>
        <v>0</v>
      </c>
      <c r="GE18" s="47">
        <f>VEST!GE38</f>
        <v>0</v>
      </c>
      <c r="GF18" s="47">
        <f>VEST!GF38</f>
        <v>0</v>
      </c>
      <c r="GG18" s="47">
        <f>VEST!GG38</f>
        <v>93</v>
      </c>
      <c r="GH18" s="47">
        <f>VEST!HM38</f>
        <v>95</v>
      </c>
      <c r="GI18" s="45"/>
      <c r="GJ18" s="45"/>
      <c r="GK18" s="45"/>
      <c r="GL18" s="45"/>
      <c r="GM18" s="45"/>
    </row>
    <row r="19" spans="1:195" ht="14.25" customHeight="1">
      <c r="A19" s="369"/>
      <c r="B19" s="43" t="s">
        <v>48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>
        <f>VEST!AH39</f>
        <v>69</v>
      </c>
      <c r="AI19" s="47">
        <f>VEST!AI39</f>
        <v>0</v>
      </c>
      <c r="AJ19" s="47">
        <f>VEST!AJ39</f>
        <v>0</v>
      </c>
      <c r="AK19" s="47">
        <f>VEST!AK39</f>
        <v>0</v>
      </c>
      <c r="AL19" s="47">
        <f>VEST!AL39</f>
        <v>0</v>
      </c>
      <c r="AM19" s="47">
        <f>VEST!AM39</f>
        <v>0</v>
      </c>
      <c r="AN19" s="47">
        <f>VEST!AN39</f>
        <v>0</v>
      </c>
      <c r="AO19" s="47">
        <f>VEST!AO39</f>
        <v>0</v>
      </c>
      <c r="AP19" s="47">
        <f>VEST!AP39</f>
        <v>0</v>
      </c>
      <c r="AQ19" s="47">
        <f>VEST!AQ39</f>
        <v>0</v>
      </c>
      <c r="AR19" s="47">
        <f>VEST!AR39</f>
        <v>0</v>
      </c>
      <c r="AS19" s="47">
        <f>VEST!AS39</f>
        <v>0</v>
      </c>
      <c r="AT19" s="47">
        <f>VEST!AT39</f>
        <v>0</v>
      </c>
      <c r="AU19" s="47">
        <f>VEST!AU39</f>
        <v>0</v>
      </c>
      <c r="AV19" s="47">
        <f>VEST!AV39</f>
        <v>0</v>
      </c>
      <c r="AW19" s="47">
        <f>VEST!AW39</f>
        <v>0</v>
      </c>
      <c r="AX19" s="47">
        <f>VEST!AX39</f>
        <v>0</v>
      </c>
      <c r="AY19" s="47">
        <f>VEST!AY39</f>
        <v>0</v>
      </c>
      <c r="AZ19" s="47">
        <f>VEST!AZ39</f>
        <v>0</v>
      </c>
      <c r="BA19" s="47">
        <f>VEST!BA39</f>
        <v>0</v>
      </c>
      <c r="BB19" s="47">
        <f>VEST!BB39</f>
        <v>0</v>
      </c>
      <c r="BC19" s="47">
        <f>VEST!BC39</f>
        <v>0</v>
      </c>
      <c r="BD19" s="47">
        <f>VEST!BD39</f>
        <v>0</v>
      </c>
      <c r="BE19" s="47">
        <f>VEST!BE39</f>
        <v>0</v>
      </c>
      <c r="BF19" s="47">
        <f>VEST!BF39</f>
        <v>0</v>
      </c>
      <c r="BG19" s="47">
        <f>VEST!BG39</f>
        <v>0</v>
      </c>
      <c r="BH19" s="47">
        <f>VEST!BH39</f>
        <v>0</v>
      </c>
      <c r="BI19" s="47">
        <f>VEST!BI39</f>
        <v>0</v>
      </c>
      <c r="BJ19" s="47">
        <f>VEST!BJ39</f>
        <v>0</v>
      </c>
      <c r="BK19" s="47">
        <f>VEST!BK39</f>
        <v>53</v>
      </c>
      <c r="BL19" s="47">
        <f>VEST!BL39</f>
        <v>0</v>
      </c>
      <c r="BM19" s="47">
        <f>VEST!BM39</f>
        <v>0</v>
      </c>
      <c r="BN19" s="47">
        <f>VEST!BN39</f>
        <v>0</v>
      </c>
      <c r="BO19" s="47">
        <f>VEST!BO39</f>
        <v>0</v>
      </c>
      <c r="BP19" s="47">
        <f>VEST!BP39</f>
        <v>0</v>
      </c>
      <c r="BQ19" s="47">
        <f>VEST!BQ39</f>
        <v>0</v>
      </c>
      <c r="BR19" s="47">
        <f>VEST!BR39</f>
        <v>0</v>
      </c>
      <c r="BS19" s="47">
        <f>VEST!BS39</f>
        <v>0</v>
      </c>
      <c r="BT19" s="47">
        <f>VEST!BT39</f>
        <v>0</v>
      </c>
      <c r="BU19" s="47">
        <f>VEST!BU39</f>
        <v>0</v>
      </c>
      <c r="BV19" s="47">
        <f>VEST!BV39</f>
        <v>0</v>
      </c>
      <c r="BW19" s="47">
        <f>VEST!BW39</f>
        <v>0</v>
      </c>
      <c r="BX19" s="47">
        <f>VEST!BX39</f>
        <v>0</v>
      </c>
      <c r="BY19" s="47">
        <f>VEST!BY39</f>
        <v>0</v>
      </c>
      <c r="BZ19" s="47">
        <f>VEST!BZ39</f>
        <v>0</v>
      </c>
      <c r="CA19" s="47">
        <f>VEST!CA39</f>
        <v>0</v>
      </c>
      <c r="CB19" s="47">
        <f>VEST!CB39</f>
        <v>0</v>
      </c>
      <c r="CC19" s="47">
        <f>VEST!CC39</f>
        <v>0</v>
      </c>
      <c r="CD19" s="47">
        <f>VEST!CD39</f>
        <v>0</v>
      </c>
      <c r="CE19" s="47">
        <f>VEST!CE39</f>
        <v>0</v>
      </c>
      <c r="CF19" s="47">
        <f>VEST!CF39</f>
        <v>0</v>
      </c>
      <c r="CG19" s="47">
        <f>VEST!CG39</f>
        <v>0</v>
      </c>
      <c r="CH19" s="47">
        <f>VEST!CH39</f>
        <v>0</v>
      </c>
      <c r="CI19" s="47">
        <f>VEST!CI39</f>
        <v>0</v>
      </c>
      <c r="CJ19" s="47">
        <f>VEST!CJ39</f>
        <v>0</v>
      </c>
      <c r="CK19" s="47">
        <f>VEST!CK39</f>
        <v>0</v>
      </c>
      <c r="CL19" s="47">
        <f>VEST!CL39</f>
        <v>0</v>
      </c>
      <c r="CM19" s="47">
        <f>VEST!CM39</f>
        <v>0</v>
      </c>
      <c r="CN19" s="47">
        <f>VEST!CN39</f>
        <v>0</v>
      </c>
      <c r="CO19" s="47">
        <f>VEST!CO39</f>
        <v>0</v>
      </c>
      <c r="CP19" s="47">
        <f>VEST!CP39</f>
        <v>0</v>
      </c>
      <c r="CQ19" s="47">
        <f>VEST!CQ39</f>
        <v>25</v>
      </c>
      <c r="CR19" s="47">
        <f>VEST!CR39</f>
        <v>0</v>
      </c>
      <c r="CS19" s="47">
        <f>VEST!CS39</f>
        <v>0</v>
      </c>
      <c r="CT19" s="47">
        <f>VEST!CT39</f>
        <v>0</v>
      </c>
      <c r="CU19" s="47">
        <f>VEST!CU39</f>
        <v>0</v>
      </c>
      <c r="CV19" s="47">
        <f>VEST!CV39</f>
        <v>0</v>
      </c>
      <c r="CW19" s="47">
        <f>VEST!CW39</f>
        <v>0</v>
      </c>
      <c r="CX19" s="47">
        <f>VEST!CX39</f>
        <v>0</v>
      </c>
      <c r="CY19" s="47">
        <f>VEST!CY39</f>
        <v>0</v>
      </c>
      <c r="CZ19" s="47">
        <f>VEST!CZ39</f>
        <v>0</v>
      </c>
      <c r="DA19" s="47">
        <f>VEST!DA39</f>
        <v>0</v>
      </c>
      <c r="DB19" s="47">
        <f>VEST!DB39</f>
        <v>0</v>
      </c>
      <c r="DC19" s="47">
        <f>VEST!DC39</f>
        <v>0</v>
      </c>
      <c r="DD19" s="47">
        <f>VEST!DD39</f>
        <v>0</v>
      </c>
      <c r="DE19" s="47">
        <f>VEST!DE39</f>
        <v>0</v>
      </c>
      <c r="DF19" s="47">
        <f>VEST!DF39</f>
        <v>0</v>
      </c>
      <c r="DG19" s="47">
        <f>VEST!DG39</f>
        <v>0</v>
      </c>
      <c r="DH19" s="47">
        <f>VEST!DH39</f>
        <v>0</v>
      </c>
      <c r="DI19" s="47">
        <f>VEST!DI39</f>
        <v>0</v>
      </c>
      <c r="DJ19" s="47">
        <f>VEST!DJ39</f>
        <v>0</v>
      </c>
      <c r="DK19" s="47">
        <f>VEST!DK39</f>
        <v>0</v>
      </c>
      <c r="DL19" s="47">
        <f>VEST!DL39</f>
        <v>0</v>
      </c>
      <c r="DM19" s="47">
        <f>VEST!DM39</f>
        <v>0</v>
      </c>
      <c r="DN19" s="47">
        <f>VEST!DN39</f>
        <v>0</v>
      </c>
      <c r="DO19" s="47">
        <f>VEST!DO39</f>
        <v>0</v>
      </c>
      <c r="DP19" s="47">
        <f>VEST!DP39</f>
        <v>0</v>
      </c>
      <c r="DQ19" s="47">
        <f>VEST!DQ39</f>
        <v>0</v>
      </c>
      <c r="DR19" s="47">
        <f>VEST!DR39</f>
        <v>0</v>
      </c>
      <c r="DS19" s="47">
        <f>VEST!DS39</f>
        <v>0</v>
      </c>
      <c r="DT19" s="47">
        <f>VEST!DT39</f>
        <v>0</v>
      </c>
      <c r="DU19" s="47">
        <f>VEST!DU39</f>
        <v>0</v>
      </c>
      <c r="DV19" s="47">
        <f>VEST!DV39</f>
        <v>33</v>
      </c>
      <c r="DW19" s="47">
        <f>VEST!DW39</f>
        <v>0</v>
      </c>
      <c r="DX19" s="47">
        <f>VEST!DX39</f>
        <v>0</v>
      </c>
      <c r="DY19" s="47">
        <f>VEST!DY39</f>
        <v>0</v>
      </c>
      <c r="DZ19" s="47">
        <f>VEST!DZ39</f>
        <v>0</v>
      </c>
      <c r="EA19" s="47">
        <f>VEST!EA39</f>
        <v>0</v>
      </c>
      <c r="EB19" s="47">
        <f>VEST!EB39</f>
        <v>0</v>
      </c>
      <c r="EC19" s="47">
        <f>VEST!EC39</f>
        <v>0</v>
      </c>
      <c r="ED19" s="47">
        <f>VEST!ED39</f>
        <v>0</v>
      </c>
      <c r="EE19" s="47">
        <f>VEST!EE39</f>
        <v>0</v>
      </c>
      <c r="EF19" s="47">
        <f>VEST!EF39</f>
        <v>0</v>
      </c>
      <c r="EG19" s="47">
        <f>VEST!EG39</f>
        <v>0</v>
      </c>
      <c r="EH19" s="47">
        <f>VEST!EH39</f>
        <v>0</v>
      </c>
      <c r="EI19" s="47">
        <f>VEST!EI39</f>
        <v>0</v>
      </c>
      <c r="EJ19" s="47">
        <f>VEST!EJ39</f>
        <v>0</v>
      </c>
      <c r="EK19" s="47">
        <f>VEST!EK39</f>
        <v>0</v>
      </c>
      <c r="EL19" s="47">
        <f>VEST!EL39</f>
        <v>0</v>
      </c>
      <c r="EM19" s="47">
        <f>VEST!EM39</f>
        <v>0</v>
      </c>
      <c r="EN19" s="47">
        <f>VEST!EN39</f>
        <v>0</v>
      </c>
      <c r="EO19" s="47">
        <f>VEST!EO39</f>
        <v>0</v>
      </c>
      <c r="EP19" s="47">
        <f>VEST!EP39</f>
        <v>0</v>
      </c>
      <c r="EQ19" s="47">
        <f>VEST!EQ39</f>
        <v>0</v>
      </c>
      <c r="ER19" s="47">
        <f>VEST!ER39</f>
        <v>0</v>
      </c>
      <c r="ES19" s="47">
        <f>VEST!ES39</f>
        <v>0</v>
      </c>
      <c r="ET19" s="47">
        <f>VEST!ET39</f>
        <v>0</v>
      </c>
      <c r="EU19" s="47">
        <f>VEST!EU39</f>
        <v>0</v>
      </c>
      <c r="EV19" s="47">
        <f>VEST!EV39</f>
        <v>0</v>
      </c>
      <c r="EW19" s="47">
        <f>VEST!EW39</f>
        <v>0</v>
      </c>
      <c r="EX19" s="47">
        <f>VEST!EX39</f>
        <v>0</v>
      </c>
      <c r="EY19" s="47">
        <f>VEST!EY39</f>
        <v>0</v>
      </c>
      <c r="EZ19" s="47">
        <f>VEST!EZ39</f>
        <v>0</v>
      </c>
      <c r="FA19" s="47">
        <f>VEST!FA39</f>
        <v>0</v>
      </c>
      <c r="FB19" s="47">
        <f>VEST!FB39</f>
        <v>8</v>
      </c>
      <c r="FC19" s="47">
        <f>VEST!FC39</f>
        <v>0</v>
      </c>
      <c r="FD19" s="47">
        <f>VEST!FD39</f>
        <v>0</v>
      </c>
      <c r="FE19" s="47">
        <f>VEST!FE39</f>
        <v>0</v>
      </c>
      <c r="FF19" s="47">
        <f>VEST!FF39</f>
        <v>0</v>
      </c>
      <c r="FG19" s="47">
        <f>VEST!FG39</f>
        <v>0</v>
      </c>
      <c r="FH19" s="47">
        <f>VEST!FH39</f>
        <v>0</v>
      </c>
      <c r="FI19" s="47">
        <f>VEST!FI39</f>
        <v>0</v>
      </c>
      <c r="FJ19" s="47">
        <f>VEST!FJ39</f>
        <v>0</v>
      </c>
      <c r="FK19" s="47">
        <f>VEST!FK39</f>
        <v>0</v>
      </c>
      <c r="FL19" s="47">
        <f>VEST!FL39</f>
        <v>0</v>
      </c>
      <c r="FM19" s="47">
        <f>VEST!FM39</f>
        <v>0</v>
      </c>
      <c r="FN19" s="47">
        <f>VEST!FN39</f>
        <v>0</v>
      </c>
      <c r="FO19" s="47">
        <f>VEST!FO39</f>
        <v>0</v>
      </c>
      <c r="FP19" s="47">
        <f>VEST!FP39</f>
        <v>0</v>
      </c>
      <c r="FQ19" s="47">
        <f>VEST!FQ39</f>
        <v>0</v>
      </c>
      <c r="FR19" s="47">
        <f>VEST!FR39</f>
        <v>0</v>
      </c>
      <c r="FS19" s="47">
        <f>VEST!FS39</f>
        <v>0</v>
      </c>
      <c r="FT19" s="47">
        <f>VEST!FT39</f>
        <v>0</v>
      </c>
      <c r="FU19" s="47">
        <f>VEST!FU39</f>
        <v>0</v>
      </c>
      <c r="FV19" s="47">
        <f>VEST!FV39</f>
        <v>0</v>
      </c>
      <c r="FW19" s="47">
        <f>VEST!FW39</f>
        <v>0</v>
      </c>
      <c r="FX19" s="47">
        <f>VEST!FX39</f>
        <v>0</v>
      </c>
      <c r="FY19" s="47">
        <f>VEST!FY39</f>
        <v>0</v>
      </c>
      <c r="FZ19" s="47">
        <f>VEST!FZ39</f>
        <v>0</v>
      </c>
      <c r="GA19" s="47">
        <f>VEST!GA39</f>
        <v>0</v>
      </c>
      <c r="GB19" s="47">
        <f>VEST!GB39</f>
        <v>0</v>
      </c>
      <c r="GC19" s="47">
        <f>VEST!GC39</f>
        <v>0</v>
      </c>
      <c r="GD19" s="47">
        <f>VEST!GD39</f>
        <v>0</v>
      </c>
      <c r="GE19" s="47">
        <f>VEST!GE39</f>
        <v>0</v>
      </c>
      <c r="GF19" s="47">
        <f>VEST!GF39</f>
        <v>0</v>
      </c>
      <c r="GG19" s="47">
        <f>VEST!GG39</f>
        <v>0</v>
      </c>
      <c r="GH19" s="47">
        <f>VEST!HM39</f>
        <v>0</v>
      </c>
      <c r="GI19" s="45"/>
      <c r="GJ19" s="45"/>
      <c r="GK19" s="45"/>
      <c r="GL19" s="45"/>
      <c r="GM19" s="45"/>
    </row>
    <row r="20" spans="1:195" ht="14.25" customHeight="1">
      <c r="A20" s="369"/>
      <c r="B20" s="57" t="s">
        <v>10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>
        <f>VEST!AH46</f>
        <v>2188</v>
      </c>
      <c r="AI20" s="47">
        <f>VEST!AI46</f>
        <v>0</v>
      </c>
      <c r="AJ20" s="47">
        <f>VEST!AJ46</f>
        <v>0</v>
      </c>
      <c r="AK20" s="47">
        <f>VEST!AK46</f>
        <v>0</v>
      </c>
      <c r="AL20" s="47">
        <f>VEST!AL46</f>
        <v>0</v>
      </c>
      <c r="AM20" s="47">
        <f>VEST!AM46</f>
        <v>0</v>
      </c>
      <c r="AN20" s="47">
        <f>VEST!AN46</f>
        <v>0</v>
      </c>
      <c r="AO20" s="47">
        <f>VEST!AO46</f>
        <v>0</v>
      </c>
      <c r="AP20" s="47">
        <f>VEST!AP46</f>
        <v>0</v>
      </c>
      <c r="AQ20" s="47">
        <f>VEST!AQ46</f>
        <v>0</v>
      </c>
      <c r="AR20" s="47">
        <f>VEST!AR46</f>
        <v>0</v>
      </c>
      <c r="AS20" s="47">
        <f>VEST!AS46</f>
        <v>0</v>
      </c>
      <c r="AT20" s="47">
        <f>VEST!AT46</f>
        <v>0</v>
      </c>
      <c r="AU20" s="47">
        <f>VEST!AU46</f>
        <v>0</v>
      </c>
      <c r="AV20" s="47">
        <f>VEST!AV46</f>
        <v>0</v>
      </c>
      <c r="AW20" s="47">
        <f>VEST!AW46</f>
        <v>0</v>
      </c>
      <c r="AX20" s="47">
        <f>VEST!AX46</f>
        <v>0</v>
      </c>
      <c r="AY20" s="47">
        <f>VEST!AY46</f>
        <v>0</v>
      </c>
      <c r="AZ20" s="47">
        <f>VEST!AZ46</f>
        <v>0</v>
      </c>
      <c r="BA20" s="47">
        <f>VEST!BA46</f>
        <v>0</v>
      </c>
      <c r="BB20" s="47">
        <f>VEST!BB46</f>
        <v>0</v>
      </c>
      <c r="BC20" s="47">
        <f>VEST!BC46</f>
        <v>0</v>
      </c>
      <c r="BD20" s="47">
        <f>VEST!BD46</f>
        <v>0</v>
      </c>
      <c r="BE20" s="47">
        <f>VEST!BE46</f>
        <v>0</v>
      </c>
      <c r="BF20" s="47">
        <f>VEST!BF46</f>
        <v>0</v>
      </c>
      <c r="BG20" s="47">
        <f>VEST!BG46</f>
        <v>0</v>
      </c>
      <c r="BH20" s="47">
        <f>VEST!BH46</f>
        <v>0</v>
      </c>
      <c r="BI20" s="47">
        <f>VEST!BI46</f>
        <v>0</v>
      </c>
      <c r="BJ20" s="47">
        <f>VEST!BJ46</f>
        <v>0</v>
      </c>
      <c r="BK20" s="47">
        <f>VEST!BK46</f>
        <v>2220</v>
      </c>
      <c r="BL20" s="47">
        <f>VEST!BL46</f>
        <v>0</v>
      </c>
      <c r="BM20" s="47">
        <f>VEST!BM46</f>
        <v>0</v>
      </c>
      <c r="BN20" s="47">
        <f>VEST!BN46</f>
        <v>0</v>
      </c>
      <c r="BO20" s="47">
        <f>VEST!BO46</f>
        <v>0</v>
      </c>
      <c r="BP20" s="47">
        <f>VEST!BP46</f>
        <v>0</v>
      </c>
      <c r="BQ20" s="47">
        <f>VEST!BQ46</f>
        <v>0</v>
      </c>
      <c r="BR20" s="47">
        <f>VEST!BR46</f>
        <v>0</v>
      </c>
      <c r="BS20" s="47">
        <f>VEST!BS46</f>
        <v>0</v>
      </c>
      <c r="BT20" s="47">
        <f>VEST!BT46</f>
        <v>0</v>
      </c>
      <c r="BU20" s="47">
        <f>VEST!BU46</f>
        <v>0</v>
      </c>
      <c r="BV20" s="47">
        <f>VEST!BV46</f>
        <v>0</v>
      </c>
      <c r="BW20" s="47">
        <f>VEST!BW46</f>
        <v>0</v>
      </c>
      <c r="BX20" s="47">
        <f>VEST!BX46</f>
        <v>0</v>
      </c>
      <c r="BY20" s="47">
        <f>VEST!BY46</f>
        <v>0</v>
      </c>
      <c r="BZ20" s="47">
        <f>VEST!BZ46</f>
        <v>0</v>
      </c>
      <c r="CA20" s="47">
        <f>VEST!CA46</f>
        <v>0</v>
      </c>
      <c r="CB20" s="47">
        <f>VEST!CB46</f>
        <v>0</v>
      </c>
      <c r="CC20" s="47">
        <f>VEST!CC46</f>
        <v>0</v>
      </c>
      <c r="CD20" s="47">
        <f>VEST!CD46</f>
        <v>0</v>
      </c>
      <c r="CE20" s="47">
        <f>VEST!CE46</f>
        <v>0</v>
      </c>
      <c r="CF20" s="47">
        <f>VEST!CF46</f>
        <v>0</v>
      </c>
      <c r="CG20" s="47">
        <f>VEST!CG46</f>
        <v>0</v>
      </c>
      <c r="CH20" s="47">
        <f>VEST!CH46</f>
        <v>0</v>
      </c>
      <c r="CI20" s="47">
        <f>VEST!CI46</f>
        <v>0</v>
      </c>
      <c r="CJ20" s="47">
        <f>VEST!CJ46</f>
        <v>0</v>
      </c>
      <c r="CK20" s="47">
        <f>VEST!CK46</f>
        <v>0</v>
      </c>
      <c r="CL20" s="47">
        <f>VEST!CL46</f>
        <v>0</v>
      </c>
      <c r="CM20" s="47">
        <f>VEST!CM46</f>
        <v>0</v>
      </c>
      <c r="CN20" s="47">
        <f>VEST!CN46</f>
        <v>0</v>
      </c>
      <c r="CO20" s="47">
        <f>VEST!CO46</f>
        <v>0</v>
      </c>
      <c r="CP20" s="47">
        <f>VEST!CP46</f>
        <v>0</v>
      </c>
      <c r="CQ20" s="47">
        <f>VEST!CQ46</f>
        <v>2240</v>
      </c>
      <c r="CR20" s="47">
        <f>VEST!CR46</f>
        <v>0</v>
      </c>
      <c r="CS20" s="47">
        <f>VEST!CS46</f>
        <v>0</v>
      </c>
      <c r="CT20" s="47">
        <f>VEST!CT46</f>
        <v>0</v>
      </c>
      <c r="CU20" s="47">
        <f>VEST!CU46</f>
        <v>0</v>
      </c>
      <c r="CV20" s="47">
        <f>VEST!CV46</f>
        <v>0</v>
      </c>
      <c r="CW20" s="47">
        <f>VEST!CW46</f>
        <v>0</v>
      </c>
      <c r="CX20" s="47">
        <f>VEST!CX46</f>
        <v>0</v>
      </c>
      <c r="CY20" s="47">
        <f>VEST!CY46</f>
        <v>0</v>
      </c>
      <c r="CZ20" s="47">
        <f>VEST!CZ46</f>
        <v>0</v>
      </c>
      <c r="DA20" s="47">
        <f>VEST!DA46</f>
        <v>0</v>
      </c>
      <c r="DB20" s="47">
        <f>VEST!DB46</f>
        <v>0</v>
      </c>
      <c r="DC20" s="47">
        <f>VEST!DC46</f>
        <v>0</v>
      </c>
      <c r="DD20" s="47">
        <f>VEST!DD46</f>
        <v>0</v>
      </c>
      <c r="DE20" s="47">
        <f>VEST!DE46</f>
        <v>0</v>
      </c>
      <c r="DF20" s="47">
        <f>VEST!DF46</f>
        <v>0</v>
      </c>
      <c r="DG20" s="47">
        <f>VEST!DG46</f>
        <v>0</v>
      </c>
      <c r="DH20" s="47">
        <f>VEST!DH46</f>
        <v>0</v>
      </c>
      <c r="DI20" s="47">
        <f>VEST!DI46</f>
        <v>0</v>
      </c>
      <c r="DJ20" s="47">
        <f>VEST!DJ46</f>
        <v>0</v>
      </c>
      <c r="DK20" s="47">
        <f>VEST!DK46</f>
        <v>0</v>
      </c>
      <c r="DL20" s="47">
        <f>VEST!DL46</f>
        <v>0</v>
      </c>
      <c r="DM20" s="47">
        <f>VEST!DM46</f>
        <v>0</v>
      </c>
      <c r="DN20" s="47">
        <f>VEST!DN46</f>
        <v>0</v>
      </c>
      <c r="DO20" s="47">
        <f>VEST!DO46</f>
        <v>0</v>
      </c>
      <c r="DP20" s="47">
        <f>VEST!DP46</f>
        <v>0</v>
      </c>
      <c r="DQ20" s="47">
        <f>VEST!DQ46</f>
        <v>0</v>
      </c>
      <c r="DR20" s="47">
        <f>VEST!DR46</f>
        <v>0</v>
      </c>
      <c r="DS20" s="47">
        <f>VEST!DS46</f>
        <v>0</v>
      </c>
      <c r="DT20" s="47">
        <f>VEST!DT46</f>
        <v>0</v>
      </c>
      <c r="DU20" s="47">
        <f>VEST!DU46</f>
        <v>0</v>
      </c>
      <c r="DV20" s="47">
        <f>VEST!DV46</f>
        <v>2281</v>
      </c>
      <c r="DW20" s="47">
        <f>VEST!DW46</f>
        <v>0</v>
      </c>
      <c r="DX20" s="47">
        <f>VEST!DX46</f>
        <v>0</v>
      </c>
      <c r="DY20" s="47">
        <f>VEST!DY46</f>
        <v>0</v>
      </c>
      <c r="DZ20" s="47">
        <f>VEST!DZ46</f>
        <v>0</v>
      </c>
      <c r="EA20" s="47">
        <f>VEST!EA46</f>
        <v>0</v>
      </c>
      <c r="EB20" s="47">
        <f>VEST!EB46</f>
        <v>0</v>
      </c>
      <c r="EC20" s="47">
        <f>VEST!EC46</f>
        <v>0</v>
      </c>
      <c r="ED20" s="47">
        <f>VEST!ED46</f>
        <v>0</v>
      </c>
      <c r="EE20" s="47">
        <f>VEST!EE46</f>
        <v>0</v>
      </c>
      <c r="EF20" s="47">
        <f>VEST!EF46</f>
        <v>0</v>
      </c>
      <c r="EG20" s="47">
        <f>VEST!EG46</f>
        <v>0</v>
      </c>
      <c r="EH20" s="47">
        <f>VEST!EH46</f>
        <v>0</v>
      </c>
      <c r="EI20" s="47">
        <f>VEST!EI46</f>
        <v>0</v>
      </c>
      <c r="EJ20" s="47">
        <f>VEST!EJ46</f>
        <v>0</v>
      </c>
      <c r="EK20" s="47">
        <f>VEST!EK46</f>
        <v>0</v>
      </c>
      <c r="EL20" s="47">
        <f>VEST!EL46</f>
        <v>0</v>
      </c>
      <c r="EM20" s="47">
        <f>VEST!EM46</f>
        <v>0</v>
      </c>
      <c r="EN20" s="47">
        <f>VEST!EN46</f>
        <v>0</v>
      </c>
      <c r="EO20" s="47">
        <f>VEST!EO46</f>
        <v>0</v>
      </c>
      <c r="EP20" s="47">
        <f>VEST!EP46</f>
        <v>0</v>
      </c>
      <c r="EQ20" s="47">
        <f>VEST!EQ46</f>
        <v>0</v>
      </c>
      <c r="ER20" s="47">
        <f>VEST!ER46</f>
        <v>0</v>
      </c>
      <c r="ES20" s="47">
        <f>VEST!ES46</f>
        <v>0</v>
      </c>
      <c r="ET20" s="47">
        <f>VEST!ET46</f>
        <v>0</v>
      </c>
      <c r="EU20" s="47">
        <f>VEST!EU46</f>
        <v>0</v>
      </c>
      <c r="EV20" s="47">
        <f>VEST!EV46</f>
        <v>0</v>
      </c>
      <c r="EW20" s="47">
        <f>VEST!EW46</f>
        <v>0</v>
      </c>
      <c r="EX20" s="47">
        <f>VEST!EX46</f>
        <v>0</v>
      </c>
      <c r="EY20" s="47">
        <f>VEST!EY46</f>
        <v>0</v>
      </c>
      <c r="EZ20" s="47">
        <f>VEST!EZ46</f>
        <v>0</v>
      </c>
      <c r="FA20" s="47">
        <f>VEST!FA46</f>
        <v>0</v>
      </c>
      <c r="FB20" s="47">
        <f>VEST!FB46</f>
        <v>2422</v>
      </c>
      <c r="FC20" s="47">
        <f>VEST!FC46</f>
        <v>0</v>
      </c>
      <c r="FD20" s="47">
        <f>VEST!FD46</f>
        <v>0</v>
      </c>
      <c r="FE20" s="47">
        <f>VEST!FE46</f>
        <v>0</v>
      </c>
      <c r="FF20" s="47">
        <f>VEST!FF46</f>
        <v>0</v>
      </c>
      <c r="FG20" s="47">
        <f>VEST!FG46</f>
        <v>0</v>
      </c>
      <c r="FH20" s="47">
        <f>VEST!FH46</f>
        <v>0</v>
      </c>
      <c r="FI20" s="47">
        <f>VEST!FI46</f>
        <v>0</v>
      </c>
      <c r="FJ20" s="47">
        <f>VEST!FJ46</f>
        <v>0</v>
      </c>
      <c r="FK20" s="47">
        <f>VEST!FK46</f>
        <v>0</v>
      </c>
      <c r="FL20" s="47">
        <f>VEST!FL46</f>
        <v>0</v>
      </c>
      <c r="FM20" s="47">
        <f>VEST!FM46</f>
        <v>0</v>
      </c>
      <c r="FN20" s="47">
        <f>VEST!FN46</f>
        <v>0</v>
      </c>
      <c r="FO20" s="47">
        <f>VEST!FO46</f>
        <v>0</v>
      </c>
      <c r="FP20" s="47">
        <f>VEST!FP46</f>
        <v>0</v>
      </c>
      <c r="FQ20" s="47">
        <f>VEST!FQ46</f>
        <v>0</v>
      </c>
      <c r="FR20" s="47">
        <f>VEST!FR46</f>
        <v>0</v>
      </c>
      <c r="FS20" s="47">
        <f>VEST!FS46</f>
        <v>0</v>
      </c>
      <c r="FT20" s="47">
        <f>VEST!FT46</f>
        <v>0</v>
      </c>
      <c r="FU20" s="47">
        <f>VEST!FU46</f>
        <v>0</v>
      </c>
      <c r="FV20" s="47">
        <f>VEST!FV46</f>
        <v>0</v>
      </c>
      <c r="FW20" s="47">
        <f>VEST!FW46</f>
        <v>0</v>
      </c>
      <c r="FX20" s="47">
        <f>VEST!FX46</f>
        <v>0</v>
      </c>
      <c r="FY20" s="47">
        <f>VEST!FY46</f>
        <v>0</v>
      </c>
      <c r="FZ20" s="47">
        <f>VEST!FZ46</f>
        <v>0</v>
      </c>
      <c r="GA20" s="47">
        <f>VEST!GA46</f>
        <v>0</v>
      </c>
      <c r="GB20" s="47">
        <f>VEST!GB46</f>
        <v>0</v>
      </c>
      <c r="GC20" s="47">
        <f>VEST!GC46</f>
        <v>0</v>
      </c>
      <c r="GD20" s="47">
        <f>VEST!GD46</f>
        <v>0</v>
      </c>
      <c r="GE20" s="47">
        <f>VEST!GE46</f>
        <v>0</v>
      </c>
      <c r="GF20" s="47">
        <f>VEST!GF46</f>
        <v>0</v>
      </c>
      <c r="GG20" s="47">
        <f>VEST!GG46</f>
        <v>2505</v>
      </c>
      <c r="GH20" s="47">
        <f>VEST!HM46</f>
        <v>2554</v>
      </c>
      <c r="GI20" s="45"/>
      <c r="GJ20" s="45"/>
      <c r="GK20" s="45"/>
      <c r="GL20" s="45"/>
      <c r="GM20" s="45"/>
    </row>
    <row r="21" spans="1:195" ht="14.25" customHeight="1">
      <c r="A21" s="369"/>
      <c r="B21" s="115" t="s">
        <v>105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5"/>
      <c r="GJ21" s="45"/>
      <c r="GK21" s="45"/>
      <c r="GL21" s="45"/>
      <c r="GM21" s="45"/>
    </row>
    <row r="22" spans="1:195" ht="14.25" customHeight="1">
      <c r="A22" s="369"/>
      <c r="B22" s="43" t="s">
        <v>59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>
        <f>VEST!AH41</f>
        <v>71</v>
      </c>
      <c r="AI22" s="47">
        <f>VEST!AI41</f>
        <v>0</v>
      </c>
      <c r="AJ22" s="47">
        <f>VEST!AJ41</f>
        <v>0</v>
      </c>
      <c r="AK22" s="47">
        <f>VEST!AK41</f>
        <v>0</v>
      </c>
      <c r="AL22" s="47">
        <f>VEST!AL41</f>
        <v>0</v>
      </c>
      <c r="AM22" s="47">
        <f>VEST!AM41</f>
        <v>0</v>
      </c>
      <c r="AN22" s="47">
        <f>VEST!AN41</f>
        <v>0</v>
      </c>
      <c r="AO22" s="47">
        <f>VEST!AO41</f>
        <v>0</v>
      </c>
      <c r="AP22" s="47">
        <f>VEST!AP41</f>
        <v>0</v>
      </c>
      <c r="AQ22" s="47">
        <f>VEST!AQ41</f>
        <v>0</v>
      </c>
      <c r="AR22" s="47">
        <f>VEST!AR41</f>
        <v>0</v>
      </c>
      <c r="AS22" s="47">
        <f>VEST!AS41</f>
        <v>0</v>
      </c>
      <c r="AT22" s="47">
        <f>VEST!AT41</f>
        <v>0</v>
      </c>
      <c r="AU22" s="47">
        <f>VEST!AU41</f>
        <v>0</v>
      </c>
      <c r="AV22" s="47">
        <f>VEST!AV41</f>
        <v>0</v>
      </c>
      <c r="AW22" s="47">
        <f>VEST!AW41</f>
        <v>0</v>
      </c>
      <c r="AX22" s="47">
        <f>VEST!AX41</f>
        <v>0</v>
      </c>
      <c r="AY22" s="47">
        <f>VEST!AY41</f>
        <v>0</v>
      </c>
      <c r="AZ22" s="47">
        <f>VEST!AZ41</f>
        <v>0</v>
      </c>
      <c r="BA22" s="47">
        <f>VEST!BA41</f>
        <v>0</v>
      </c>
      <c r="BB22" s="47">
        <f>VEST!BB41</f>
        <v>0</v>
      </c>
      <c r="BC22" s="47">
        <f>VEST!BC41</f>
        <v>0</v>
      </c>
      <c r="BD22" s="47">
        <f>VEST!BD41</f>
        <v>0</v>
      </c>
      <c r="BE22" s="47">
        <f>VEST!BE41</f>
        <v>0</v>
      </c>
      <c r="BF22" s="47">
        <f>VEST!BF41</f>
        <v>0</v>
      </c>
      <c r="BG22" s="47">
        <f>VEST!BG41</f>
        <v>0</v>
      </c>
      <c r="BH22" s="47">
        <f>VEST!BH41</f>
        <v>0</v>
      </c>
      <c r="BI22" s="47">
        <f>VEST!BI41</f>
        <v>0</v>
      </c>
      <c r="BJ22" s="47">
        <f>VEST!BJ41</f>
        <v>0</v>
      </c>
      <c r="BK22" s="47">
        <f>VEST!BK41</f>
        <v>71</v>
      </c>
      <c r="BL22" s="47">
        <f>VEST!BL41</f>
        <v>0</v>
      </c>
      <c r="BM22" s="47">
        <f>VEST!BM41</f>
        <v>0</v>
      </c>
      <c r="BN22" s="47">
        <f>VEST!BN41</f>
        <v>0</v>
      </c>
      <c r="BO22" s="47">
        <f>VEST!BO41</f>
        <v>0</v>
      </c>
      <c r="BP22" s="47">
        <f>VEST!BP41</f>
        <v>0</v>
      </c>
      <c r="BQ22" s="47">
        <f>VEST!BQ41</f>
        <v>0</v>
      </c>
      <c r="BR22" s="47">
        <f>VEST!BR41</f>
        <v>0</v>
      </c>
      <c r="BS22" s="47">
        <f>VEST!BS41</f>
        <v>0</v>
      </c>
      <c r="BT22" s="47">
        <f>VEST!BT41</f>
        <v>0</v>
      </c>
      <c r="BU22" s="47">
        <f>VEST!BU41</f>
        <v>0</v>
      </c>
      <c r="BV22" s="47">
        <f>VEST!BV41</f>
        <v>0</v>
      </c>
      <c r="BW22" s="47">
        <f>VEST!BW41</f>
        <v>0</v>
      </c>
      <c r="BX22" s="47">
        <f>VEST!BX41</f>
        <v>0</v>
      </c>
      <c r="BY22" s="47">
        <f>VEST!BY41</f>
        <v>0</v>
      </c>
      <c r="BZ22" s="47">
        <f>VEST!BZ41</f>
        <v>0</v>
      </c>
      <c r="CA22" s="47">
        <f>VEST!CA41</f>
        <v>0</v>
      </c>
      <c r="CB22" s="47">
        <f>VEST!CB41</f>
        <v>0</v>
      </c>
      <c r="CC22" s="47">
        <f>VEST!CC41</f>
        <v>0</v>
      </c>
      <c r="CD22" s="47">
        <f>VEST!CD41</f>
        <v>0</v>
      </c>
      <c r="CE22" s="47">
        <f>VEST!CE41</f>
        <v>0</v>
      </c>
      <c r="CF22" s="47">
        <f>VEST!CF41</f>
        <v>0</v>
      </c>
      <c r="CG22" s="47">
        <f>VEST!CG41</f>
        <v>0</v>
      </c>
      <c r="CH22" s="47">
        <f>VEST!CH41</f>
        <v>0</v>
      </c>
      <c r="CI22" s="47">
        <f>VEST!CI41</f>
        <v>0</v>
      </c>
      <c r="CJ22" s="47">
        <f>VEST!CJ41</f>
        <v>0</v>
      </c>
      <c r="CK22" s="47">
        <f>VEST!CK41</f>
        <v>0</v>
      </c>
      <c r="CL22" s="47">
        <f>VEST!CL41</f>
        <v>0</v>
      </c>
      <c r="CM22" s="47">
        <f>VEST!CM41</f>
        <v>0</v>
      </c>
      <c r="CN22" s="47">
        <f>VEST!CN41</f>
        <v>0</v>
      </c>
      <c r="CO22" s="47">
        <f>VEST!CO41</f>
        <v>0</v>
      </c>
      <c r="CP22" s="47">
        <f>VEST!CP41</f>
        <v>0</v>
      </c>
      <c r="CQ22" s="47">
        <f>VEST!CQ41</f>
        <v>68</v>
      </c>
      <c r="CR22" s="47">
        <f>VEST!CR41</f>
        <v>0</v>
      </c>
      <c r="CS22" s="47">
        <f>VEST!CS41</f>
        <v>0</v>
      </c>
      <c r="CT22" s="47">
        <f>VEST!CT41</f>
        <v>0</v>
      </c>
      <c r="CU22" s="47">
        <f>VEST!CU41</f>
        <v>0</v>
      </c>
      <c r="CV22" s="47">
        <f>VEST!CV41</f>
        <v>0</v>
      </c>
      <c r="CW22" s="47">
        <f>VEST!CW41</f>
        <v>0</v>
      </c>
      <c r="CX22" s="47">
        <f>VEST!CX41</f>
        <v>0</v>
      </c>
      <c r="CY22" s="47">
        <f>VEST!CY41</f>
        <v>0</v>
      </c>
      <c r="CZ22" s="47">
        <f>VEST!CZ41</f>
        <v>0</v>
      </c>
      <c r="DA22" s="47">
        <f>VEST!DA41</f>
        <v>0</v>
      </c>
      <c r="DB22" s="47">
        <f>VEST!DB41</f>
        <v>0</v>
      </c>
      <c r="DC22" s="47">
        <f>VEST!DC41</f>
        <v>0</v>
      </c>
      <c r="DD22" s="47">
        <f>VEST!DD41</f>
        <v>0</v>
      </c>
      <c r="DE22" s="47">
        <f>VEST!DE41</f>
        <v>0</v>
      </c>
      <c r="DF22" s="47">
        <f>VEST!DF41</f>
        <v>0</v>
      </c>
      <c r="DG22" s="47">
        <f>VEST!DG41</f>
        <v>0</v>
      </c>
      <c r="DH22" s="47">
        <f>VEST!DH41</f>
        <v>0</v>
      </c>
      <c r="DI22" s="47">
        <f>VEST!DI41</f>
        <v>0</v>
      </c>
      <c r="DJ22" s="47">
        <f>VEST!DJ41</f>
        <v>0</v>
      </c>
      <c r="DK22" s="47">
        <f>VEST!DK41</f>
        <v>0</v>
      </c>
      <c r="DL22" s="47">
        <f>VEST!DL41</f>
        <v>0</v>
      </c>
      <c r="DM22" s="47">
        <f>VEST!DM41</f>
        <v>0</v>
      </c>
      <c r="DN22" s="47">
        <f>VEST!DN41</f>
        <v>0</v>
      </c>
      <c r="DO22" s="47">
        <f>VEST!DO41</f>
        <v>0</v>
      </c>
      <c r="DP22" s="47">
        <f>VEST!DP41</f>
        <v>0</v>
      </c>
      <c r="DQ22" s="47">
        <f>VEST!DQ41</f>
        <v>0</v>
      </c>
      <c r="DR22" s="47">
        <f>VEST!DR41</f>
        <v>0</v>
      </c>
      <c r="DS22" s="47">
        <f>VEST!DS41</f>
        <v>0</v>
      </c>
      <c r="DT22" s="47">
        <f>VEST!DT41</f>
        <v>0</v>
      </c>
      <c r="DU22" s="47">
        <f>VEST!DU41</f>
        <v>0</v>
      </c>
      <c r="DV22" s="47">
        <f>VEST!DV41</f>
        <v>80</v>
      </c>
      <c r="DW22" s="47">
        <f>VEST!DW41</f>
        <v>0</v>
      </c>
      <c r="DX22" s="47">
        <f>VEST!DX41</f>
        <v>0</v>
      </c>
      <c r="DY22" s="47">
        <f>VEST!DY41</f>
        <v>0</v>
      </c>
      <c r="DZ22" s="47">
        <f>VEST!DZ41</f>
        <v>0</v>
      </c>
      <c r="EA22" s="47">
        <f>VEST!EA41</f>
        <v>0</v>
      </c>
      <c r="EB22" s="47">
        <f>VEST!EB41</f>
        <v>0</v>
      </c>
      <c r="EC22" s="47">
        <f>VEST!EC41</f>
        <v>0</v>
      </c>
      <c r="ED22" s="47">
        <f>VEST!ED41</f>
        <v>0</v>
      </c>
      <c r="EE22" s="47">
        <f>VEST!EE41</f>
        <v>0</v>
      </c>
      <c r="EF22" s="47">
        <f>VEST!EF41</f>
        <v>0</v>
      </c>
      <c r="EG22" s="47">
        <f>VEST!EG41</f>
        <v>0</v>
      </c>
      <c r="EH22" s="47">
        <f>VEST!EH41</f>
        <v>0</v>
      </c>
      <c r="EI22" s="47">
        <f>VEST!EI41</f>
        <v>0</v>
      </c>
      <c r="EJ22" s="47">
        <f>VEST!EJ41</f>
        <v>0</v>
      </c>
      <c r="EK22" s="47">
        <f>VEST!EK41</f>
        <v>0</v>
      </c>
      <c r="EL22" s="47">
        <f>VEST!EL41</f>
        <v>0</v>
      </c>
      <c r="EM22" s="47">
        <f>VEST!EM41</f>
        <v>0</v>
      </c>
      <c r="EN22" s="47">
        <f>VEST!EN41</f>
        <v>0</v>
      </c>
      <c r="EO22" s="47">
        <f>VEST!EO41</f>
        <v>0</v>
      </c>
      <c r="EP22" s="47">
        <f>VEST!EP41</f>
        <v>0</v>
      </c>
      <c r="EQ22" s="47">
        <f>VEST!EQ41</f>
        <v>0</v>
      </c>
      <c r="ER22" s="47">
        <f>VEST!ER41</f>
        <v>0</v>
      </c>
      <c r="ES22" s="47">
        <f>VEST!ES41</f>
        <v>0</v>
      </c>
      <c r="ET22" s="47">
        <f>VEST!ET41</f>
        <v>0</v>
      </c>
      <c r="EU22" s="47">
        <f>VEST!EU41</f>
        <v>0</v>
      </c>
      <c r="EV22" s="47">
        <f>VEST!EV41</f>
        <v>0</v>
      </c>
      <c r="EW22" s="47">
        <f>VEST!EW41</f>
        <v>0</v>
      </c>
      <c r="EX22" s="47">
        <f>VEST!EX41</f>
        <v>0</v>
      </c>
      <c r="EY22" s="47">
        <f>VEST!EY41</f>
        <v>0</v>
      </c>
      <c r="EZ22" s="47">
        <f>VEST!EZ41</f>
        <v>0</v>
      </c>
      <c r="FA22" s="47">
        <f>VEST!FA41</f>
        <v>0</v>
      </c>
      <c r="FB22" s="47">
        <f>VEST!FB41</f>
        <v>107</v>
      </c>
      <c r="FC22" s="47">
        <f>VEST!FC41</f>
        <v>0</v>
      </c>
      <c r="FD22" s="47">
        <f>VEST!FD41</f>
        <v>0</v>
      </c>
      <c r="FE22" s="47">
        <f>VEST!FE41</f>
        <v>0</v>
      </c>
      <c r="FF22" s="47">
        <f>VEST!FF41</f>
        <v>0</v>
      </c>
      <c r="FG22" s="47">
        <f>VEST!FG41</f>
        <v>0</v>
      </c>
      <c r="FH22" s="47">
        <f>VEST!FH41</f>
        <v>0</v>
      </c>
      <c r="FI22" s="47">
        <f>VEST!FI41</f>
        <v>0</v>
      </c>
      <c r="FJ22" s="47">
        <f>VEST!FJ41</f>
        <v>0</v>
      </c>
      <c r="FK22" s="47">
        <f>VEST!FK41</f>
        <v>0</v>
      </c>
      <c r="FL22" s="47">
        <f>VEST!FL41</f>
        <v>0</v>
      </c>
      <c r="FM22" s="47">
        <f>VEST!FM41</f>
        <v>0</v>
      </c>
      <c r="FN22" s="47">
        <f>VEST!FN41</f>
        <v>0</v>
      </c>
      <c r="FO22" s="47">
        <f>VEST!FO41</f>
        <v>0</v>
      </c>
      <c r="FP22" s="47">
        <f>VEST!FP41</f>
        <v>0</v>
      </c>
      <c r="FQ22" s="47">
        <f>VEST!FQ41</f>
        <v>0</v>
      </c>
      <c r="FR22" s="47">
        <f>VEST!FR41</f>
        <v>0</v>
      </c>
      <c r="FS22" s="47">
        <f>VEST!FS41</f>
        <v>0</v>
      </c>
      <c r="FT22" s="47">
        <f>VEST!FT41</f>
        <v>0</v>
      </c>
      <c r="FU22" s="47">
        <f>VEST!FU41</f>
        <v>0</v>
      </c>
      <c r="FV22" s="47">
        <f>VEST!FV41</f>
        <v>0</v>
      </c>
      <c r="FW22" s="47">
        <f>VEST!FW41</f>
        <v>0</v>
      </c>
      <c r="FX22" s="47">
        <f>VEST!FX41</f>
        <v>0</v>
      </c>
      <c r="FY22" s="47">
        <f>VEST!FY41</f>
        <v>0</v>
      </c>
      <c r="FZ22" s="47">
        <f>VEST!FZ41</f>
        <v>0</v>
      </c>
      <c r="GA22" s="47">
        <f>VEST!GA41</f>
        <v>0</v>
      </c>
      <c r="GB22" s="47">
        <f>VEST!GB41</f>
        <v>0</v>
      </c>
      <c r="GC22" s="47">
        <f>VEST!GC41</f>
        <v>0</v>
      </c>
      <c r="GD22" s="47">
        <f>VEST!GD41</f>
        <v>0</v>
      </c>
      <c r="GE22" s="47">
        <f>VEST!GE41</f>
        <v>0</v>
      </c>
      <c r="GF22" s="47">
        <f>VEST!GF41</f>
        <v>0</v>
      </c>
      <c r="GG22" s="47">
        <f>VEST!GG41</f>
        <v>108</v>
      </c>
      <c r="GH22" s="47">
        <f>VEST!HM41</f>
        <v>109</v>
      </c>
      <c r="GI22" s="45"/>
      <c r="GJ22" s="45"/>
      <c r="GK22" s="45"/>
      <c r="GL22" s="45"/>
      <c r="GM22" s="45"/>
    </row>
    <row r="23" spans="1:195" ht="14.25" customHeight="1">
      <c r="A23" s="369"/>
      <c r="B23" s="43" t="s">
        <v>60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>
        <f>VEST!AH42</f>
        <v>182</v>
      </c>
      <c r="AI23" s="47">
        <f>VEST!AI42</f>
        <v>0</v>
      </c>
      <c r="AJ23" s="47">
        <f>VEST!AJ42</f>
        <v>0</v>
      </c>
      <c r="AK23" s="47">
        <f>VEST!AK42</f>
        <v>0</v>
      </c>
      <c r="AL23" s="47">
        <f>VEST!AL42</f>
        <v>0</v>
      </c>
      <c r="AM23" s="47">
        <f>VEST!AM42</f>
        <v>0</v>
      </c>
      <c r="AN23" s="47">
        <f>VEST!AN42</f>
        <v>0</v>
      </c>
      <c r="AO23" s="47">
        <f>VEST!AO42</f>
        <v>0</v>
      </c>
      <c r="AP23" s="47">
        <f>VEST!AP42</f>
        <v>0</v>
      </c>
      <c r="AQ23" s="47">
        <f>VEST!AQ42</f>
        <v>0</v>
      </c>
      <c r="AR23" s="47">
        <f>VEST!AR42</f>
        <v>0</v>
      </c>
      <c r="AS23" s="47">
        <f>VEST!AS42</f>
        <v>0</v>
      </c>
      <c r="AT23" s="47">
        <f>VEST!AT42</f>
        <v>0</v>
      </c>
      <c r="AU23" s="47">
        <f>VEST!AU42</f>
        <v>0</v>
      </c>
      <c r="AV23" s="47">
        <f>VEST!AV42</f>
        <v>0</v>
      </c>
      <c r="AW23" s="47">
        <f>VEST!AW42</f>
        <v>0</v>
      </c>
      <c r="AX23" s="47">
        <f>VEST!AX42</f>
        <v>0</v>
      </c>
      <c r="AY23" s="47">
        <f>VEST!AY42</f>
        <v>0</v>
      </c>
      <c r="AZ23" s="47">
        <f>VEST!AZ42</f>
        <v>0</v>
      </c>
      <c r="BA23" s="47">
        <f>VEST!BA42</f>
        <v>0</v>
      </c>
      <c r="BB23" s="47">
        <f>VEST!BB42</f>
        <v>0</v>
      </c>
      <c r="BC23" s="47">
        <f>VEST!BC42</f>
        <v>0</v>
      </c>
      <c r="BD23" s="47">
        <f>VEST!BD42</f>
        <v>0</v>
      </c>
      <c r="BE23" s="47">
        <f>VEST!BE42</f>
        <v>0</v>
      </c>
      <c r="BF23" s="47">
        <f>VEST!BF42</f>
        <v>0</v>
      </c>
      <c r="BG23" s="47">
        <f>VEST!BG42</f>
        <v>0</v>
      </c>
      <c r="BH23" s="47">
        <f>VEST!BH42</f>
        <v>0</v>
      </c>
      <c r="BI23" s="47">
        <f>VEST!BI42</f>
        <v>0</v>
      </c>
      <c r="BJ23" s="47">
        <f>VEST!BJ42</f>
        <v>0</v>
      </c>
      <c r="BK23" s="47">
        <f>VEST!BK42</f>
        <v>181</v>
      </c>
      <c r="BL23" s="47">
        <f>VEST!BL42</f>
        <v>0</v>
      </c>
      <c r="BM23" s="47">
        <f>VEST!BM42</f>
        <v>0</v>
      </c>
      <c r="BN23" s="47">
        <f>VEST!BN42</f>
        <v>0</v>
      </c>
      <c r="BO23" s="47">
        <f>VEST!BO42</f>
        <v>0</v>
      </c>
      <c r="BP23" s="47">
        <f>VEST!BP42</f>
        <v>0</v>
      </c>
      <c r="BQ23" s="47">
        <f>VEST!BQ42</f>
        <v>0</v>
      </c>
      <c r="BR23" s="47">
        <f>VEST!BR42</f>
        <v>0</v>
      </c>
      <c r="BS23" s="47">
        <f>VEST!BS42</f>
        <v>0</v>
      </c>
      <c r="BT23" s="47">
        <f>VEST!BT42</f>
        <v>0</v>
      </c>
      <c r="BU23" s="47">
        <f>VEST!BU42</f>
        <v>0</v>
      </c>
      <c r="BV23" s="47">
        <f>VEST!BV42</f>
        <v>0</v>
      </c>
      <c r="BW23" s="47">
        <f>VEST!BW42</f>
        <v>0</v>
      </c>
      <c r="BX23" s="47">
        <f>VEST!BX42</f>
        <v>0</v>
      </c>
      <c r="BY23" s="47">
        <f>VEST!BY42</f>
        <v>0</v>
      </c>
      <c r="BZ23" s="47">
        <f>VEST!BZ42</f>
        <v>0</v>
      </c>
      <c r="CA23" s="47">
        <f>VEST!CA42</f>
        <v>0</v>
      </c>
      <c r="CB23" s="47">
        <f>VEST!CB42</f>
        <v>0</v>
      </c>
      <c r="CC23" s="47">
        <f>VEST!CC42</f>
        <v>0</v>
      </c>
      <c r="CD23" s="47">
        <f>VEST!CD42</f>
        <v>0</v>
      </c>
      <c r="CE23" s="47">
        <f>VEST!CE42</f>
        <v>0</v>
      </c>
      <c r="CF23" s="47">
        <f>VEST!CF42</f>
        <v>0</v>
      </c>
      <c r="CG23" s="47">
        <f>VEST!CG42</f>
        <v>0</v>
      </c>
      <c r="CH23" s="47">
        <f>VEST!CH42</f>
        <v>0</v>
      </c>
      <c r="CI23" s="47">
        <f>VEST!CI42</f>
        <v>0</v>
      </c>
      <c r="CJ23" s="47">
        <f>VEST!CJ42</f>
        <v>0</v>
      </c>
      <c r="CK23" s="47">
        <f>VEST!CK42</f>
        <v>0</v>
      </c>
      <c r="CL23" s="47">
        <f>VEST!CL42</f>
        <v>0</v>
      </c>
      <c r="CM23" s="47">
        <f>VEST!CM42</f>
        <v>0</v>
      </c>
      <c r="CN23" s="47">
        <f>VEST!CN42</f>
        <v>0</v>
      </c>
      <c r="CO23" s="47">
        <f>VEST!CO42</f>
        <v>0</v>
      </c>
      <c r="CP23" s="47">
        <f>VEST!CP42</f>
        <v>0</v>
      </c>
      <c r="CQ23" s="47">
        <f>VEST!CQ42</f>
        <v>174</v>
      </c>
      <c r="CR23" s="47">
        <f>VEST!CR42</f>
        <v>0</v>
      </c>
      <c r="CS23" s="47">
        <f>VEST!CS42</f>
        <v>0</v>
      </c>
      <c r="CT23" s="47">
        <f>VEST!CT42</f>
        <v>0</v>
      </c>
      <c r="CU23" s="47">
        <f>VEST!CU42</f>
        <v>0</v>
      </c>
      <c r="CV23" s="47">
        <f>VEST!CV42</f>
        <v>0</v>
      </c>
      <c r="CW23" s="47">
        <f>VEST!CW42</f>
        <v>0</v>
      </c>
      <c r="CX23" s="47">
        <f>VEST!CX42</f>
        <v>0</v>
      </c>
      <c r="CY23" s="47">
        <f>VEST!CY42</f>
        <v>0</v>
      </c>
      <c r="CZ23" s="47">
        <f>VEST!CZ42</f>
        <v>0</v>
      </c>
      <c r="DA23" s="47">
        <f>VEST!DA42</f>
        <v>0</v>
      </c>
      <c r="DB23" s="47">
        <f>VEST!DB42</f>
        <v>0</v>
      </c>
      <c r="DC23" s="47">
        <f>VEST!DC42</f>
        <v>0</v>
      </c>
      <c r="DD23" s="47">
        <f>VEST!DD42</f>
        <v>0</v>
      </c>
      <c r="DE23" s="47">
        <f>VEST!DE42</f>
        <v>0</v>
      </c>
      <c r="DF23" s="47">
        <f>VEST!DF42</f>
        <v>0</v>
      </c>
      <c r="DG23" s="47">
        <f>VEST!DG42</f>
        <v>0</v>
      </c>
      <c r="DH23" s="47">
        <f>VEST!DH42</f>
        <v>0</v>
      </c>
      <c r="DI23" s="47">
        <f>VEST!DI42</f>
        <v>0</v>
      </c>
      <c r="DJ23" s="47">
        <f>VEST!DJ42</f>
        <v>0</v>
      </c>
      <c r="DK23" s="47">
        <f>VEST!DK42</f>
        <v>0</v>
      </c>
      <c r="DL23" s="47">
        <f>VEST!DL42</f>
        <v>0</v>
      </c>
      <c r="DM23" s="47">
        <f>VEST!DM42</f>
        <v>0</v>
      </c>
      <c r="DN23" s="47">
        <f>VEST!DN42</f>
        <v>0</v>
      </c>
      <c r="DO23" s="47">
        <f>VEST!DO42</f>
        <v>0</v>
      </c>
      <c r="DP23" s="47">
        <f>VEST!DP42</f>
        <v>0</v>
      </c>
      <c r="DQ23" s="47">
        <f>VEST!DQ42</f>
        <v>0</v>
      </c>
      <c r="DR23" s="47">
        <f>VEST!DR42</f>
        <v>0</v>
      </c>
      <c r="DS23" s="47">
        <f>VEST!DS42</f>
        <v>0</v>
      </c>
      <c r="DT23" s="47">
        <f>VEST!DT42</f>
        <v>0</v>
      </c>
      <c r="DU23" s="47">
        <f>VEST!DU42</f>
        <v>0</v>
      </c>
      <c r="DV23" s="47">
        <f>VEST!DV42</f>
        <v>176</v>
      </c>
      <c r="DW23" s="47">
        <f>VEST!DW42</f>
        <v>0</v>
      </c>
      <c r="DX23" s="47">
        <f>VEST!DX42</f>
        <v>0</v>
      </c>
      <c r="DY23" s="47">
        <f>VEST!DY42</f>
        <v>0</v>
      </c>
      <c r="DZ23" s="47">
        <f>VEST!DZ42</f>
        <v>0</v>
      </c>
      <c r="EA23" s="47">
        <f>VEST!EA42</f>
        <v>0</v>
      </c>
      <c r="EB23" s="47">
        <f>VEST!EB42</f>
        <v>0</v>
      </c>
      <c r="EC23" s="47">
        <f>VEST!EC42</f>
        <v>0</v>
      </c>
      <c r="ED23" s="47">
        <f>VEST!ED42</f>
        <v>0</v>
      </c>
      <c r="EE23" s="47">
        <f>VEST!EE42</f>
        <v>0</v>
      </c>
      <c r="EF23" s="47">
        <f>VEST!EF42</f>
        <v>0</v>
      </c>
      <c r="EG23" s="47">
        <f>VEST!EG42</f>
        <v>0</v>
      </c>
      <c r="EH23" s="47">
        <f>VEST!EH42</f>
        <v>0</v>
      </c>
      <c r="EI23" s="47">
        <f>VEST!EI42</f>
        <v>0</v>
      </c>
      <c r="EJ23" s="47">
        <f>VEST!EJ42</f>
        <v>0</v>
      </c>
      <c r="EK23" s="47">
        <f>VEST!EK42</f>
        <v>0</v>
      </c>
      <c r="EL23" s="47">
        <f>VEST!EL42</f>
        <v>0</v>
      </c>
      <c r="EM23" s="47">
        <f>VEST!EM42</f>
        <v>0</v>
      </c>
      <c r="EN23" s="47">
        <f>VEST!EN42</f>
        <v>0</v>
      </c>
      <c r="EO23" s="47">
        <f>VEST!EO42</f>
        <v>0</v>
      </c>
      <c r="EP23" s="47">
        <f>VEST!EP42</f>
        <v>0</v>
      </c>
      <c r="EQ23" s="47">
        <f>VEST!EQ42</f>
        <v>0</v>
      </c>
      <c r="ER23" s="47">
        <f>VEST!ER42</f>
        <v>0</v>
      </c>
      <c r="ES23" s="47">
        <f>VEST!ES42</f>
        <v>0</v>
      </c>
      <c r="ET23" s="47">
        <f>VEST!ET42</f>
        <v>0</v>
      </c>
      <c r="EU23" s="47">
        <f>VEST!EU42</f>
        <v>0</v>
      </c>
      <c r="EV23" s="47">
        <f>VEST!EV42</f>
        <v>0</v>
      </c>
      <c r="EW23" s="47">
        <f>VEST!EW42</f>
        <v>0</v>
      </c>
      <c r="EX23" s="47">
        <f>VEST!EX42</f>
        <v>0</v>
      </c>
      <c r="EY23" s="47">
        <f>VEST!EY42</f>
        <v>0</v>
      </c>
      <c r="EZ23" s="47">
        <f>VEST!EZ42</f>
        <v>0</v>
      </c>
      <c r="FA23" s="47">
        <f>VEST!FA42</f>
        <v>0</v>
      </c>
      <c r="FB23" s="47">
        <f>VEST!FB42</f>
        <v>171</v>
      </c>
      <c r="FC23" s="47">
        <f>VEST!FC42</f>
        <v>0</v>
      </c>
      <c r="FD23" s="47">
        <f>VEST!FD42</f>
        <v>0</v>
      </c>
      <c r="FE23" s="47">
        <f>VEST!FE42</f>
        <v>0</v>
      </c>
      <c r="FF23" s="47">
        <f>VEST!FF42</f>
        <v>0</v>
      </c>
      <c r="FG23" s="47">
        <f>VEST!FG42</f>
        <v>0</v>
      </c>
      <c r="FH23" s="47">
        <f>VEST!FH42</f>
        <v>0</v>
      </c>
      <c r="FI23" s="47">
        <f>VEST!FI42</f>
        <v>0</v>
      </c>
      <c r="FJ23" s="47">
        <f>VEST!FJ42</f>
        <v>0</v>
      </c>
      <c r="FK23" s="47">
        <f>VEST!FK42</f>
        <v>0</v>
      </c>
      <c r="FL23" s="47">
        <f>VEST!FL42</f>
        <v>0</v>
      </c>
      <c r="FM23" s="47">
        <f>VEST!FM42</f>
        <v>0</v>
      </c>
      <c r="FN23" s="47">
        <f>VEST!FN42</f>
        <v>0</v>
      </c>
      <c r="FO23" s="47">
        <f>VEST!FO42</f>
        <v>0</v>
      </c>
      <c r="FP23" s="47">
        <f>VEST!FP42</f>
        <v>0</v>
      </c>
      <c r="FQ23" s="47">
        <f>VEST!FQ42</f>
        <v>0</v>
      </c>
      <c r="FR23" s="47">
        <f>VEST!FR42</f>
        <v>0</v>
      </c>
      <c r="FS23" s="47">
        <f>VEST!FS42</f>
        <v>0</v>
      </c>
      <c r="FT23" s="47">
        <f>VEST!FT42</f>
        <v>0</v>
      </c>
      <c r="FU23" s="47">
        <f>VEST!FU42</f>
        <v>0</v>
      </c>
      <c r="FV23" s="47">
        <f>VEST!FV42</f>
        <v>0</v>
      </c>
      <c r="FW23" s="47">
        <f>VEST!FW42</f>
        <v>0</v>
      </c>
      <c r="FX23" s="47">
        <f>VEST!FX42</f>
        <v>0</v>
      </c>
      <c r="FY23" s="47">
        <f>VEST!FY42</f>
        <v>0</v>
      </c>
      <c r="FZ23" s="47">
        <f>VEST!FZ42</f>
        <v>0</v>
      </c>
      <c r="GA23" s="47">
        <f>VEST!GA42</f>
        <v>0</v>
      </c>
      <c r="GB23" s="47">
        <f>VEST!GB42</f>
        <v>0</v>
      </c>
      <c r="GC23" s="47">
        <f>VEST!GC42</f>
        <v>0</v>
      </c>
      <c r="GD23" s="47">
        <f>VEST!GD42</f>
        <v>0</v>
      </c>
      <c r="GE23" s="47">
        <f>VEST!GE42</f>
        <v>0</v>
      </c>
      <c r="GF23" s="47">
        <f>VEST!GF42</f>
        <v>0</v>
      </c>
      <c r="GG23" s="47">
        <f>VEST!GG42</f>
        <v>182</v>
      </c>
      <c r="GH23" s="47">
        <f>VEST!HM42</f>
        <v>177</v>
      </c>
      <c r="GI23" s="45"/>
      <c r="GJ23" s="45"/>
      <c r="GK23" s="45"/>
      <c r="GL23" s="45"/>
      <c r="GM23" s="45"/>
    </row>
    <row r="24" spans="1:195" ht="14.25" customHeight="1">
      <c r="A24" s="369"/>
      <c r="B24" s="43" t="s">
        <v>61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>
        <f>VEST!AH43</f>
        <v>111</v>
      </c>
      <c r="AI24" s="47">
        <f>VEST!AI43</f>
        <v>0</v>
      </c>
      <c r="AJ24" s="47">
        <f>VEST!AJ43</f>
        <v>0</v>
      </c>
      <c r="AK24" s="47">
        <f>VEST!AK43</f>
        <v>0</v>
      </c>
      <c r="AL24" s="47">
        <f>VEST!AL43</f>
        <v>0</v>
      </c>
      <c r="AM24" s="47">
        <f>VEST!AM43</f>
        <v>0</v>
      </c>
      <c r="AN24" s="47">
        <f>VEST!AN43</f>
        <v>0</v>
      </c>
      <c r="AO24" s="47">
        <f>VEST!AO43</f>
        <v>0</v>
      </c>
      <c r="AP24" s="47">
        <f>VEST!AP43</f>
        <v>0</v>
      </c>
      <c r="AQ24" s="47">
        <f>VEST!AQ43</f>
        <v>0</v>
      </c>
      <c r="AR24" s="47">
        <f>VEST!AR43</f>
        <v>0</v>
      </c>
      <c r="AS24" s="47">
        <f>VEST!AS43</f>
        <v>0</v>
      </c>
      <c r="AT24" s="47">
        <f>VEST!AT43</f>
        <v>0</v>
      </c>
      <c r="AU24" s="47">
        <f>VEST!AU43</f>
        <v>0</v>
      </c>
      <c r="AV24" s="47">
        <f>VEST!AV43</f>
        <v>0</v>
      </c>
      <c r="AW24" s="47">
        <f>VEST!AW43</f>
        <v>0</v>
      </c>
      <c r="AX24" s="47">
        <f>VEST!AX43</f>
        <v>0</v>
      </c>
      <c r="AY24" s="47">
        <f>VEST!AY43</f>
        <v>0</v>
      </c>
      <c r="AZ24" s="47">
        <f>VEST!AZ43</f>
        <v>0</v>
      </c>
      <c r="BA24" s="47">
        <f>VEST!BA43</f>
        <v>0</v>
      </c>
      <c r="BB24" s="47">
        <f>VEST!BB43</f>
        <v>0</v>
      </c>
      <c r="BC24" s="47">
        <f>VEST!BC43</f>
        <v>0</v>
      </c>
      <c r="BD24" s="47">
        <f>VEST!BD43</f>
        <v>0</v>
      </c>
      <c r="BE24" s="47">
        <f>VEST!BE43</f>
        <v>0</v>
      </c>
      <c r="BF24" s="47">
        <f>VEST!BF43</f>
        <v>0</v>
      </c>
      <c r="BG24" s="47">
        <f>VEST!BG43</f>
        <v>0</v>
      </c>
      <c r="BH24" s="47">
        <f>VEST!BH43</f>
        <v>0</v>
      </c>
      <c r="BI24" s="47">
        <f>VEST!BI43</f>
        <v>0</v>
      </c>
      <c r="BJ24" s="47">
        <f>VEST!BJ43</f>
        <v>0</v>
      </c>
      <c r="BK24" s="47">
        <f>VEST!BK43</f>
        <v>111</v>
      </c>
      <c r="BL24" s="47">
        <f>VEST!BL43</f>
        <v>0</v>
      </c>
      <c r="BM24" s="47">
        <f>VEST!BM43</f>
        <v>0</v>
      </c>
      <c r="BN24" s="47">
        <f>VEST!BN43</f>
        <v>0</v>
      </c>
      <c r="BO24" s="47">
        <f>VEST!BO43</f>
        <v>0</v>
      </c>
      <c r="BP24" s="47">
        <f>VEST!BP43</f>
        <v>0</v>
      </c>
      <c r="BQ24" s="47">
        <f>VEST!BQ43</f>
        <v>0</v>
      </c>
      <c r="BR24" s="47">
        <f>VEST!BR43</f>
        <v>0</v>
      </c>
      <c r="BS24" s="47">
        <f>VEST!BS43</f>
        <v>0</v>
      </c>
      <c r="BT24" s="47">
        <f>VEST!BT43</f>
        <v>0</v>
      </c>
      <c r="BU24" s="47">
        <f>VEST!BU43</f>
        <v>0</v>
      </c>
      <c r="BV24" s="47">
        <f>VEST!BV43</f>
        <v>0</v>
      </c>
      <c r="BW24" s="47">
        <f>VEST!BW43</f>
        <v>0</v>
      </c>
      <c r="BX24" s="47">
        <f>VEST!BX43</f>
        <v>0</v>
      </c>
      <c r="BY24" s="47">
        <f>VEST!BY43</f>
        <v>0</v>
      </c>
      <c r="BZ24" s="47">
        <f>VEST!BZ43</f>
        <v>0</v>
      </c>
      <c r="CA24" s="47">
        <f>VEST!CA43</f>
        <v>0</v>
      </c>
      <c r="CB24" s="47">
        <f>VEST!CB43</f>
        <v>0</v>
      </c>
      <c r="CC24" s="47">
        <f>VEST!CC43</f>
        <v>0</v>
      </c>
      <c r="CD24" s="47">
        <f>VEST!CD43</f>
        <v>0</v>
      </c>
      <c r="CE24" s="47">
        <f>VEST!CE43</f>
        <v>0</v>
      </c>
      <c r="CF24" s="47">
        <f>VEST!CF43</f>
        <v>0</v>
      </c>
      <c r="CG24" s="47">
        <f>VEST!CG43</f>
        <v>0</v>
      </c>
      <c r="CH24" s="47">
        <f>VEST!CH43</f>
        <v>0</v>
      </c>
      <c r="CI24" s="47">
        <f>VEST!CI43</f>
        <v>0</v>
      </c>
      <c r="CJ24" s="47">
        <f>VEST!CJ43</f>
        <v>0</v>
      </c>
      <c r="CK24" s="47">
        <f>VEST!CK43</f>
        <v>0</v>
      </c>
      <c r="CL24" s="47">
        <f>VEST!CL43</f>
        <v>0</v>
      </c>
      <c r="CM24" s="47">
        <f>VEST!CM43</f>
        <v>0</v>
      </c>
      <c r="CN24" s="47">
        <f>VEST!CN43</f>
        <v>0</v>
      </c>
      <c r="CO24" s="47">
        <f>VEST!CO43</f>
        <v>0</v>
      </c>
      <c r="CP24" s="47">
        <f>VEST!CP43</f>
        <v>0</v>
      </c>
      <c r="CQ24" s="47">
        <f>VEST!CQ43</f>
        <v>156</v>
      </c>
      <c r="CR24" s="47">
        <f>VEST!CR43</f>
        <v>0</v>
      </c>
      <c r="CS24" s="47">
        <f>VEST!CS43</f>
        <v>0</v>
      </c>
      <c r="CT24" s="47">
        <f>VEST!CT43</f>
        <v>0</v>
      </c>
      <c r="CU24" s="47">
        <f>VEST!CU43</f>
        <v>0</v>
      </c>
      <c r="CV24" s="47">
        <f>VEST!CV43</f>
        <v>0</v>
      </c>
      <c r="CW24" s="47">
        <f>VEST!CW43</f>
        <v>0</v>
      </c>
      <c r="CX24" s="47">
        <f>VEST!CX43</f>
        <v>0</v>
      </c>
      <c r="CY24" s="47">
        <f>VEST!CY43</f>
        <v>0</v>
      </c>
      <c r="CZ24" s="47">
        <f>VEST!CZ43</f>
        <v>0</v>
      </c>
      <c r="DA24" s="47">
        <f>VEST!DA43</f>
        <v>0</v>
      </c>
      <c r="DB24" s="47">
        <f>VEST!DB43</f>
        <v>0</v>
      </c>
      <c r="DC24" s="47">
        <f>VEST!DC43</f>
        <v>0</v>
      </c>
      <c r="DD24" s="47">
        <f>VEST!DD43</f>
        <v>0</v>
      </c>
      <c r="DE24" s="47">
        <f>VEST!DE43</f>
        <v>0</v>
      </c>
      <c r="DF24" s="47">
        <f>VEST!DF43</f>
        <v>0</v>
      </c>
      <c r="DG24" s="47">
        <f>VEST!DG43</f>
        <v>0</v>
      </c>
      <c r="DH24" s="47">
        <f>VEST!DH43</f>
        <v>0</v>
      </c>
      <c r="DI24" s="47">
        <f>VEST!DI43</f>
        <v>0</v>
      </c>
      <c r="DJ24" s="47">
        <f>VEST!DJ43</f>
        <v>0</v>
      </c>
      <c r="DK24" s="47">
        <f>VEST!DK43</f>
        <v>0</v>
      </c>
      <c r="DL24" s="47">
        <f>VEST!DL43</f>
        <v>0</v>
      </c>
      <c r="DM24" s="47">
        <f>VEST!DM43</f>
        <v>0</v>
      </c>
      <c r="DN24" s="47">
        <f>VEST!DN43</f>
        <v>0</v>
      </c>
      <c r="DO24" s="47">
        <f>VEST!DO43</f>
        <v>0</v>
      </c>
      <c r="DP24" s="47">
        <f>VEST!DP43</f>
        <v>0</v>
      </c>
      <c r="DQ24" s="47">
        <f>VEST!DQ43</f>
        <v>0</v>
      </c>
      <c r="DR24" s="47">
        <f>VEST!DR43</f>
        <v>0</v>
      </c>
      <c r="DS24" s="47">
        <f>VEST!DS43</f>
        <v>0</v>
      </c>
      <c r="DT24" s="47">
        <f>VEST!DT43</f>
        <v>0</v>
      </c>
      <c r="DU24" s="47">
        <f>VEST!DU43</f>
        <v>0</v>
      </c>
      <c r="DV24" s="47">
        <f>VEST!DV43</f>
        <v>154</v>
      </c>
      <c r="DW24" s="47">
        <f>VEST!DW43</f>
        <v>0</v>
      </c>
      <c r="DX24" s="47">
        <f>VEST!DX43</f>
        <v>0</v>
      </c>
      <c r="DY24" s="47">
        <f>VEST!DY43</f>
        <v>0</v>
      </c>
      <c r="DZ24" s="47">
        <f>VEST!DZ43</f>
        <v>0</v>
      </c>
      <c r="EA24" s="47">
        <f>VEST!EA43</f>
        <v>0</v>
      </c>
      <c r="EB24" s="47">
        <f>VEST!EB43</f>
        <v>0</v>
      </c>
      <c r="EC24" s="47">
        <f>VEST!EC43</f>
        <v>0</v>
      </c>
      <c r="ED24" s="47">
        <f>VEST!ED43</f>
        <v>0</v>
      </c>
      <c r="EE24" s="47">
        <f>VEST!EE43</f>
        <v>0</v>
      </c>
      <c r="EF24" s="47">
        <f>VEST!EF43</f>
        <v>0</v>
      </c>
      <c r="EG24" s="47">
        <f>VEST!EG43</f>
        <v>0</v>
      </c>
      <c r="EH24" s="47">
        <f>VEST!EH43</f>
        <v>0</v>
      </c>
      <c r="EI24" s="47">
        <f>VEST!EI43</f>
        <v>0</v>
      </c>
      <c r="EJ24" s="47">
        <f>VEST!EJ43</f>
        <v>0</v>
      </c>
      <c r="EK24" s="47">
        <f>VEST!EK43</f>
        <v>0</v>
      </c>
      <c r="EL24" s="47">
        <f>VEST!EL43</f>
        <v>0</v>
      </c>
      <c r="EM24" s="47">
        <f>VEST!EM43</f>
        <v>0</v>
      </c>
      <c r="EN24" s="47">
        <f>VEST!EN43</f>
        <v>0</v>
      </c>
      <c r="EO24" s="47">
        <f>VEST!EO43</f>
        <v>0</v>
      </c>
      <c r="EP24" s="47">
        <f>VEST!EP43</f>
        <v>0</v>
      </c>
      <c r="EQ24" s="47">
        <f>VEST!EQ43</f>
        <v>0</v>
      </c>
      <c r="ER24" s="47">
        <f>VEST!ER43</f>
        <v>0</v>
      </c>
      <c r="ES24" s="47">
        <f>VEST!ES43</f>
        <v>0</v>
      </c>
      <c r="ET24" s="47">
        <f>VEST!ET43</f>
        <v>0</v>
      </c>
      <c r="EU24" s="47">
        <f>VEST!EU43</f>
        <v>0</v>
      </c>
      <c r="EV24" s="47">
        <f>VEST!EV43</f>
        <v>0</v>
      </c>
      <c r="EW24" s="47">
        <f>VEST!EW43</f>
        <v>0</v>
      </c>
      <c r="EX24" s="47">
        <f>VEST!EX43</f>
        <v>0</v>
      </c>
      <c r="EY24" s="47">
        <f>VEST!EY43</f>
        <v>0</v>
      </c>
      <c r="EZ24" s="47">
        <f>VEST!EZ43</f>
        <v>0</v>
      </c>
      <c r="FA24" s="47">
        <f>VEST!FA43</f>
        <v>0</v>
      </c>
      <c r="FB24" s="47">
        <f>VEST!FB43</f>
        <v>155</v>
      </c>
      <c r="FC24" s="47">
        <f>VEST!FC43</f>
        <v>0</v>
      </c>
      <c r="FD24" s="47">
        <f>VEST!FD43</f>
        <v>0</v>
      </c>
      <c r="FE24" s="47">
        <f>VEST!FE43</f>
        <v>0</v>
      </c>
      <c r="FF24" s="47">
        <f>VEST!FF43</f>
        <v>0</v>
      </c>
      <c r="FG24" s="47">
        <f>VEST!FG43</f>
        <v>0</v>
      </c>
      <c r="FH24" s="47">
        <f>VEST!FH43</f>
        <v>0</v>
      </c>
      <c r="FI24" s="47">
        <f>VEST!FI43</f>
        <v>0</v>
      </c>
      <c r="FJ24" s="47">
        <f>VEST!FJ43</f>
        <v>0</v>
      </c>
      <c r="FK24" s="47">
        <f>VEST!FK43</f>
        <v>0</v>
      </c>
      <c r="FL24" s="47">
        <f>VEST!FL43</f>
        <v>0</v>
      </c>
      <c r="FM24" s="47">
        <f>VEST!FM43</f>
        <v>0</v>
      </c>
      <c r="FN24" s="47">
        <f>VEST!FN43</f>
        <v>0</v>
      </c>
      <c r="FO24" s="47">
        <f>VEST!FO43</f>
        <v>0</v>
      </c>
      <c r="FP24" s="47">
        <f>VEST!FP43</f>
        <v>0</v>
      </c>
      <c r="FQ24" s="47">
        <f>VEST!FQ43</f>
        <v>0</v>
      </c>
      <c r="FR24" s="47">
        <f>VEST!FR43</f>
        <v>0</v>
      </c>
      <c r="FS24" s="47">
        <f>VEST!FS43</f>
        <v>0</v>
      </c>
      <c r="FT24" s="47">
        <f>VEST!FT43</f>
        <v>0</v>
      </c>
      <c r="FU24" s="47">
        <f>VEST!FU43</f>
        <v>0</v>
      </c>
      <c r="FV24" s="47">
        <f>VEST!FV43</f>
        <v>0</v>
      </c>
      <c r="FW24" s="47">
        <f>VEST!FW43</f>
        <v>0</v>
      </c>
      <c r="FX24" s="47">
        <f>VEST!FX43</f>
        <v>0</v>
      </c>
      <c r="FY24" s="47">
        <f>VEST!FY43</f>
        <v>0</v>
      </c>
      <c r="FZ24" s="47">
        <f>VEST!FZ43</f>
        <v>0</v>
      </c>
      <c r="GA24" s="47">
        <f>VEST!GA43</f>
        <v>0</v>
      </c>
      <c r="GB24" s="47">
        <f>VEST!GB43</f>
        <v>0</v>
      </c>
      <c r="GC24" s="47">
        <f>VEST!GC43</f>
        <v>0</v>
      </c>
      <c r="GD24" s="47">
        <f>VEST!GD43</f>
        <v>0</v>
      </c>
      <c r="GE24" s="47">
        <f>VEST!GE43</f>
        <v>0</v>
      </c>
      <c r="GF24" s="47">
        <f>VEST!GF43</f>
        <v>0</v>
      </c>
      <c r="GG24" s="47">
        <f>VEST!GG43</f>
        <v>182</v>
      </c>
      <c r="GH24" s="47">
        <f>VEST!HM43</f>
        <v>296</v>
      </c>
      <c r="GI24" s="45"/>
      <c r="GJ24" s="45"/>
      <c r="GK24" s="45"/>
      <c r="GL24" s="45"/>
      <c r="GM24" s="45"/>
    </row>
    <row r="25" spans="1:195" ht="14.25" customHeight="1">
      <c r="A25" s="370"/>
      <c r="B25" s="43" t="s">
        <v>58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>
        <f>VEST!AH44</f>
        <v>1445</v>
      </c>
      <c r="AI25" s="47">
        <f>VEST!AI44</f>
        <v>0</v>
      </c>
      <c r="AJ25" s="47">
        <f>VEST!AJ44</f>
        <v>0</v>
      </c>
      <c r="AK25" s="47">
        <f>VEST!AK44</f>
        <v>0</v>
      </c>
      <c r="AL25" s="47">
        <f>VEST!AL44</f>
        <v>0</v>
      </c>
      <c r="AM25" s="47">
        <f>VEST!AM44</f>
        <v>0</v>
      </c>
      <c r="AN25" s="47">
        <f>VEST!AN44</f>
        <v>0</v>
      </c>
      <c r="AO25" s="47">
        <f>VEST!AO44</f>
        <v>0</v>
      </c>
      <c r="AP25" s="47">
        <f>VEST!AP44</f>
        <v>0</v>
      </c>
      <c r="AQ25" s="47">
        <f>VEST!AQ44</f>
        <v>0</v>
      </c>
      <c r="AR25" s="47">
        <f>VEST!AR44</f>
        <v>0</v>
      </c>
      <c r="AS25" s="47">
        <f>VEST!AS44</f>
        <v>0</v>
      </c>
      <c r="AT25" s="47">
        <f>VEST!AT44</f>
        <v>0</v>
      </c>
      <c r="AU25" s="47">
        <f>VEST!AU44</f>
        <v>0</v>
      </c>
      <c r="AV25" s="47">
        <f>VEST!AV44</f>
        <v>0</v>
      </c>
      <c r="AW25" s="47">
        <f>VEST!AW44</f>
        <v>0</v>
      </c>
      <c r="AX25" s="47">
        <f>VEST!AX44</f>
        <v>0</v>
      </c>
      <c r="AY25" s="47">
        <f>VEST!AY44</f>
        <v>0</v>
      </c>
      <c r="AZ25" s="47">
        <f>VEST!AZ44</f>
        <v>0</v>
      </c>
      <c r="BA25" s="47">
        <f>VEST!BA44</f>
        <v>0</v>
      </c>
      <c r="BB25" s="47">
        <f>VEST!BB44</f>
        <v>0</v>
      </c>
      <c r="BC25" s="47">
        <f>VEST!BC44</f>
        <v>0</v>
      </c>
      <c r="BD25" s="47">
        <f>VEST!BD44</f>
        <v>0</v>
      </c>
      <c r="BE25" s="47">
        <f>VEST!BE44</f>
        <v>0</v>
      </c>
      <c r="BF25" s="47">
        <f>VEST!BF44</f>
        <v>0</v>
      </c>
      <c r="BG25" s="47">
        <f>VEST!BG44</f>
        <v>0</v>
      </c>
      <c r="BH25" s="47">
        <f>VEST!BH44</f>
        <v>0</v>
      </c>
      <c r="BI25" s="47">
        <f>VEST!BI44</f>
        <v>0</v>
      </c>
      <c r="BJ25" s="47">
        <f>VEST!BJ44</f>
        <v>0</v>
      </c>
      <c r="BK25" s="47">
        <f>VEST!BK44</f>
        <v>1539</v>
      </c>
      <c r="BL25" s="47">
        <f>VEST!BL44</f>
        <v>0</v>
      </c>
      <c r="BM25" s="47">
        <f>VEST!BM44</f>
        <v>0</v>
      </c>
      <c r="BN25" s="47">
        <f>VEST!BN44</f>
        <v>0</v>
      </c>
      <c r="BO25" s="47">
        <f>VEST!BO44</f>
        <v>0</v>
      </c>
      <c r="BP25" s="47">
        <f>VEST!BP44</f>
        <v>0</v>
      </c>
      <c r="BQ25" s="47">
        <f>VEST!BQ44</f>
        <v>0</v>
      </c>
      <c r="BR25" s="47">
        <f>VEST!BR44</f>
        <v>0</v>
      </c>
      <c r="BS25" s="47">
        <f>VEST!BS44</f>
        <v>0</v>
      </c>
      <c r="BT25" s="47">
        <f>VEST!BT44</f>
        <v>0</v>
      </c>
      <c r="BU25" s="47">
        <f>VEST!BU44</f>
        <v>0</v>
      </c>
      <c r="BV25" s="47">
        <f>VEST!BV44</f>
        <v>0</v>
      </c>
      <c r="BW25" s="47">
        <f>VEST!BW44</f>
        <v>0</v>
      </c>
      <c r="BX25" s="47">
        <f>VEST!BX44</f>
        <v>0</v>
      </c>
      <c r="BY25" s="47">
        <f>VEST!BY44</f>
        <v>0</v>
      </c>
      <c r="BZ25" s="47">
        <f>VEST!BZ44</f>
        <v>0</v>
      </c>
      <c r="CA25" s="47">
        <f>VEST!CA44</f>
        <v>0</v>
      </c>
      <c r="CB25" s="47">
        <f>VEST!CB44</f>
        <v>0</v>
      </c>
      <c r="CC25" s="47">
        <f>VEST!CC44</f>
        <v>0</v>
      </c>
      <c r="CD25" s="47">
        <f>VEST!CD44</f>
        <v>0</v>
      </c>
      <c r="CE25" s="47">
        <f>VEST!CE44</f>
        <v>0</v>
      </c>
      <c r="CF25" s="47">
        <f>VEST!CF44</f>
        <v>0</v>
      </c>
      <c r="CG25" s="47">
        <f>VEST!CG44</f>
        <v>0</v>
      </c>
      <c r="CH25" s="47">
        <f>VEST!CH44</f>
        <v>0</v>
      </c>
      <c r="CI25" s="47">
        <f>VEST!CI44</f>
        <v>0</v>
      </c>
      <c r="CJ25" s="47">
        <f>VEST!CJ44</f>
        <v>0</v>
      </c>
      <c r="CK25" s="47">
        <f>VEST!CK44</f>
        <v>0</v>
      </c>
      <c r="CL25" s="47">
        <f>VEST!CL44</f>
        <v>0</v>
      </c>
      <c r="CM25" s="47">
        <f>VEST!CM44</f>
        <v>0</v>
      </c>
      <c r="CN25" s="47">
        <f>VEST!CN44</f>
        <v>0</v>
      </c>
      <c r="CO25" s="47">
        <f>VEST!CO44</f>
        <v>0</v>
      </c>
      <c r="CP25" s="47">
        <f>VEST!CP44</f>
        <v>0</v>
      </c>
      <c r="CQ25" s="47">
        <f>VEST!CQ44</f>
        <v>1569</v>
      </c>
      <c r="CR25" s="47">
        <f>VEST!CR44</f>
        <v>0</v>
      </c>
      <c r="CS25" s="47">
        <f>VEST!CS44</f>
        <v>0</v>
      </c>
      <c r="CT25" s="47">
        <f>VEST!CT44</f>
        <v>0</v>
      </c>
      <c r="CU25" s="47">
        <f>VEST!CU44</f>
        <v>0</v>
      </c>
      <c r="CV25" s="47">
        <f>VEST!CV44</f>
        <v>0</v>
      </c>
      <c r="CW25" s="47">
        <f>VEST!CW44</f>
        <v>0</v>
      </c>
      <c r="CX25" s="47">
        <f>VEST!CX44</f>
        <v>0</v>
      </c>
      <c r="CY25" s="47">
        <f>VEST!CY44</f>
        <v>0</v>
      </c>
      <c r="CZ25" s="47">
        <f>VEST!CZ44</f>
        <v>0</v>
      </c>
      <c r="DA25" s="47">
        <f>VEST!DA44</f>
        <v>0</v>
      </c>
      <c r="DB25" s="47">
        <f>VEST!DB44</f>
        <v>0</v>
      </c>
      <c r="DC25" s="47">
        <f>VEST!DC44</f>
        <v>0</v>
      </c>
      <c r="DD25" s="47">
        <f>VEST!DD44</f>
        <v>0</v>
      </c>
      <c r="DE25" s="47">
        <f>VEST!DE44</f>
        <v>0</v>
      </c>
      <c r="DF25" s="47">
        <f>VEST!DF44</f>
        <v>0</v>
      </c>
      <c r="DG25" s="47">
        <f>VEST!DG44</f>
        <v>0</v>
      </c>
      <c r="DH25" s="47">
        <f>VEST!DH44</f>
        <v>0</v>
      </c>
      <c r="DI25" s="47">
        <f>VEST!DI44</f>
        <v>0</v>
      </c>
      <c r="DJ25" s="47">
        <f>VEST!DJ44</f>
        <v>0</v>
      </c>
      <c r="DK25" s="47">
        <f>VEST!DK44</f>
        <v>0</v>
      </c>
      <c r="DL25" s="47">
        <f>VEST!DL44</f>
        <v>0</v>
      </c>
      <c r="DM25" s="47">
        <f>VEST!DM44</f>
        <v>0</v>
      </c>
      <c r="DN25" s="47">
        <f>VEST!DN44</f>
        <v>0</v>
      </c>
      <c r="DO25" s="47">
        <f>VEST!DO44</f>
        <v>0</v>
      </c>
      <c r="DP25" s="47">
        <f>VEST!DP44</f>
        <v>0</v>
      </c>
      <c r="DQ25" s="47">
        <f>VEST!DQ44</f>
        <v>0</v>
      </c>
      <c r="DR25" s="47">
        <f>VEST!DR44</f>
        <v>0</v>
      </c>
      <c r="DS25" s="47">
        <f>VEST!DS44</f>
        <v>0</v>
      </c>
      <c r="DT25" s="47">
        <f>VEST!DT44</f>
        <v>0</v>
      </c>
      <c r="DU25" s="47">
        <f>VEST!DU44</f>
        <v>0</v>
      </c>
      <c r="DV25" s="47">
        <f>VEST!DV44</f>
        <v>1582</v>
      </c>
      <c r="DW25" s="47">
        <f>VEST!DW44</f>
        <v>0</v>
      </c>
      <c r="DX25" s="47">
        <f>VEST!DX44</f>
        <v>0</v>
      </c>
      <c r="DY25" s="47">
        <f>VEST!DY44</f>
        <v>0</v>
      </c>
      <c r="DZ25" s="47">
        <f>VEST!DZ44</f>
        <v>0</v>
      </c>
      <c r="EA25" s="47">
        <f>VEST!EA44</f>
        <v>0</v>
      </c>
      <c r="EB25" s="47">
        <f>VEST!EB44</f>
        <v>0</v>
      </c>
      <c r="EC25" s="47">
        <f>VEST!EC44</f>
        <v>0</v>
      </c>
      <c r="ED25" s="47">
        <f>VEST!ED44</f>
        <v>0</v>
      </c>
      <c r="EE25" s="47">
        <f>VEST!EE44</f>
        <v>0</v>
      </c>
      <c r="EF25" s="47">
        <f>VEST!EF44</f>
        <v>0</v>
      </c>
      <c r="EG25" s="47">
        <f>VEST!EG44</f>
        <v>0</v>
      </c>
      <c r="EH25" s="47">
        <f>VEST!EH44</f>
        <v>0</v>
      </c>
      <c r="EI25" s="47">
        <f>VEST!EI44</f>
        <v>0</v>
      </c>
      <c r="EJ25" s="47">
        <f>VEST!EJ44</f>
        <v>0</v>
      </c>
      <c r="EK25" s="47">
        <f>VEST!EK44</f>
        <v>0</v>
      </c>
      <c r="EL25" s="47">
        <f>VEST!EL44</f>
        <v>0</v>
      </c>
      <c r="EM25" s="47">
        <f>VEST!EM44</f>
        <v>0</v>
      </c>
      <c r="EN25" s="47">
        <f>VEST!EN44</f>
        <v>0</v>
      </c>
      <c r="EO25" s="47">
        <f>VEST!EO44</f>
        <v>0</v>
      </c>
      <c r="EP25" s="47">
        <f>VEST!EP44</f>
        <v>0</v>
      </c>
      <c r="EQ25" s="47">
        <f>VEST!EQ44</f>
        <v>0</v>
      </c>
      <c r="ER25" s="47">
        <f>VEST!ER44</f>
        <v>0</v>
      </c>
      <c r="ES25" s="47">
        <f>VEST!ES44</f>
        <v>0</v>
      </c>
      <c r="ET25" s="47">
        <f>VEST!ET44</f>
        <v>0</v>
      </c>
      <c r="EU25" s="47">
        <f>VEST!EU44</f>
        <v>0</v>
      </c>
      <c r="EV25" s="47">
        <f>VEST!EV44</f>
        <v>0</v>
      </c>
      <c r="EW25" s="47">
        <f>VEST!EW44</f>
        <v>0</v>
      </c>
      <c r="EX25" s="47">
        <f>VEST!EX44</f>
        <v>0</v>
      </c>
      <c r="EY25" s="47">
        <f>VEST!EY44</f>
        <v>0</v>
      </c>
      <c r="EZ25" s="47">
        <f>VEST!EZ44</f>
        <v>0</v>
      </c>
      <c r="FA25" s="47">
        <f>VEST!FA44</f>
        <v>0</v>
      </c>
      <c r="FB25" s="47">
        <f>VEST!FB44</f>
        <v>1649</v>
      </c>
      <c r="FC25" s="47">
        <f>VEST!FC44</f>
        <v>0</v>
      </c>
      <c r="FD25" s="47">
        <f>VEST!FD44</f>
        <v>0</v>
      </c>
      <c r="FE25" s="47">
        <f>VEST!FE44</f>
        <v>0</v>
      </c>
      <c r="FF25" s="47">
        <f>VEST!FF44</f>
        <v>0</v>
      </c>
      <c r="FG25" s="47">
        <f>VEST!FG44</f>
        <v>0</v>
      </c>
      <c r="FH25" s="47">
        <f>VEST!FH44</f>
        <v>0</v>
      </c>
      <c r="FI25" s="47">
        <f>VEST!FI44</f>
        <v>0</v>
      </c>
      <c r="FJ25" s="47">
        <f>VEST!FJ44</f>
        <v>0</v>
      </c>
      <c r="FK25" s="47">
        <f>VEST!FK44</f>
        <v>0</v>
      </c>
      <c r="FL25" s="47">
        <f>VEST!FL44</f>
        <v>0</v>
      </c>
      <c r="FM25" s="47">
        <f>VEST!FM44</f>
        <v>0</v>
      </c>
      <c r="FN25" s="47">
        <f>VEST!FN44</f>
        <v>0</v>
      </c>
      <c r="FO25" s="47">
        <f>VEST!FO44</f>
        <v>0</v>
      </c>
      <c r="FP25" s="47">
        <f>VEST!FP44</f>
        <v>0</v>
      </c>
      <c r="FQ25" s="47">
        <f>VEST!FQ44</f>
        <v>0</v>
      </c>
      <c r="FR25" s="47">
        <f>VEST!FR44</f>
        <v>0</v>
      </c>
      <c r="FS25" s="47">
        <f>VEST!FS44</f>
        <v>0</v>
      </c>
      <c r="FT25" s="47">
        <f>VEST!FT44</f>
        <v>0</v>
      </c>
      <c r="FU25" s="47">
        <f>VEST!FU44</f>
        <v>0</v>
      </c>
      <c r="FV25" s="47">
        <f>VEST!FV44</f>
        <v>0</v>
      </c>
      <c r="FW25" s="47">
        <f>VEST!FW44</f>
        <v>0</v>
      </c>
      <c r="FX25" s="47">
        <f>VEST!FX44</f>
        <v>0</v>
      </c>
      <c r="FY25" s="47">
        <f>VEST!FY44</f>
        <v>0</v>
      </c>
      <c r="FZ25" s="47">
        <f>VEST!FZ44</f>
        <v>0</v>
      </c>
      <c r="GA25" s="47">
        <f>VEST!GA44</f>
        <v>0</v>
      </c>
      <c r="GB25" s="47">
        <f>VEST!GB44</f>
        <v>0</v>
      </c>
      <c r="GC25" s="47">
        <f>VEST!GC44</f>
        <v>0</v>
      </c>
      <c r="GD25" s="47">
        <f>VEST!GD44</f>
        <v>0</v>
      </c>
      <c r="GE25" s="47">
        <f>VEST!GE44</f>
        <v>0</v>
      </c>
      <c r="GF25" s="47">
        <f>VEST!GF44</f>
        <v>0</v>
      </c>
      <c r="GG25" s="47">
        <f>VEST!GG44</f>
        <v>1744</v>
      </c>
      <c r="GH25" s="47">
        <f>VEST!HM44</f>
        <v>1764</v>
      </c>
      <c r="GI25" s="45"/>
      <c r="GJ25" s="45"/>
      <c r="GK25" s="45"/>
      <c r="GL25" s="45"/>
      <c r="GM25" s="45"/>
    </row>
    <row r="27" spans="1:195" hidden="1">
      <c r="B27" s="119" t="s">
        <v>104</v>
      </c>
      <c r="C27" s="116">
        <v>42005</v>
      </c>
      <c r="D27" s="116">
        <v>42006</v>
      </c>
      <c r="E27" s="116">
        <v>42007</v>
      </c>
      <c r="F27" s="116">
        <v>42008</v>
      </c>
      <c r="G27" s="116">
        <v>42009</v>
      </c>
      <c r="H27" s="116">
        <v>42010</v>
      </c>
      <c r="I27" s="116">
        <v>42011</v>
      </c>
      <c r="J27" s="116">
        <v>42012</v>
      </c>
      <c r="K27" s="116">
        <v>42013</v>
      </c>
      <c r="L27" s="116">
        <v>42014</v>
      </c>
      <c r="M27" s="116">
        <v>42015</v>
      </c>
      <c r="N27" s="116">
        <v>42016</v>
      </c>
      <c r="O27" s="116">
        <v>42017</v>
      </c>
      <c r="P27" s="116">
        <v>42018</v>
      </c>
      <c r="Q27" s="116">
        <v>42019</v>
      </c>
      <c r="R27" s="116">
        <v>42020</v>
      </c>
      <c r="S27" s="116">
        <v>42021</v>
      </c>
      <c r="T27" s="116">
        <v>42022</v>
      </c>
      <c r="U27" s="116">
        <v>42023</v>
      </c>
      <c r="V27" s="116">
        <v>42024</v>
      </c>
      <c r="W27" s="116">
        <v>42025</v>
      </c>
      <c r="X27" s="116">
        <v>42026</v>
      </c>
      <c r="Y27" s="116">
        <v>42027</v>
      </c>
      <c r="Z27" s="116">
        <v>42028</v>
      </c>
      <c r="AA27" s="116">
        <v>42029</v>
      </c>
      <c r="AB27" s="116">
        <v>42030</v>
      </c>
      <c r="AC27" s="116">
        <v>42031</v>
      </c>
      <c r="AD27" s="116">
        <v>42032</v>
      </c>
      <c r="AE27" s="116">
        <v>42033</v>
      </c>
      <c r="AF27" s="116">
        <v>42034</v>
      </c>
      <c r="AG27" s="116">
        <v>42035</v>
      </c>
      <c r="AH27" s="117" t="s">
        <v>72</v>
      </c>
      <c r="AI27" s="116">
        <v>42036</v>
      </c>
      <c r="AJ27" s="116">
        <v>42037</v>
      </c>
      <c r="AK27" s="116">
        <v>42038</v>
      </c>
      <c r="AL27" s="116">
        <v>42039</v>
      </c>
      <c r="AM27" s="116">
        <v>42040</v>
      </c>
      <c r="AN27" s="116">
        <v>42041</v>
      </c>
      <c r="AO27" s="116">
        <v>42042</v>
      </c>
      <c r="AP27" s="116">
        <v>42043</v>
      </c>
      <c r="AQ27" s="116">
        <v>42044</v>
      </c>
      <c r="AR27" s="116">
        <v>42045</v>
      </c>
      <c r="AS27" s="116">
        <v>42046</v>
      </c>
      <c r="AT27" s="116">
        <v>42047</v>
      </c>
      <c r="AU27" s="116">
        <v>42048</v>
      </c>
      <c r="AV27" s="116">
        <v>42049</v>
      </c>
      <c r="AW27" s="116">
        <v>42050</v>
      </c>
      <c r="AX27" s="116">
        <v>42051</v>
      </c>
      <c r="AY27" s="116">
        <v>42052</v>
      </c>
      <c r="AZ27" s="116">
        <v>42053</v>
      </c>
      <c r="BA27" s="116">
        <v>42054</v>
      </c>
      <c r="BB27" s="116">
        <v>42055</v>
      </c>
      <c r="BC27" s="116">
        <v>42056</v>
      </c>
      <c r="BD27" s="116">
        <v>42057</v>
      </c>
      <c r="BE27" s="116">
        <v>42058</v>
      </c>
      <c r="BF27" s="116">
        <v>42059</v>
      </c>
      <c r="BG27" s="116">
        <v>42060</v>
      </c>
      <c r="BH27" s="116">
        <v>42061</v>
      </c>
      <c r="BI27" s="116">
        <v>42062</v>
      </c>
      <c r="BJ27" s="116">
        <v>42063</v>
      </c>
      <c r="BK27" s="117" t="s">
        <v>73</v>
      </c>
      <c r="BL27" s="116">
        <v>42064</v>
      </c>
      <c r="BM27" s="116">
        <v>42065</v>
      </c>
      <c r="BN27" s="116">
        <v>42066</v>
      </c>
      <c r="BO27" s="116">
        <v>42067</v>
      </c>
      <c r="BP27" s="116">
        <v>42068</v>
      </c>
      <c r="BQ27" s="116">
        <v>42069</v>
      </c>
      <c r="BR27" s="116">
        <v>42070</v>
      </c>
      <c r="BS27" s="116">
        <v>42071</v>
      </c>
      <c r="BT27" s="116">
        <v>42072</v>
      </c>
      <c r="BU27" s="116">
        <v>42073</v>
      </c>
      <c r="BV27" s="116">
        <v>42074</v>
      </c>
      <c r="BW27" s="116">
        <v>42075</v>
      </c>
      <c r="BX27" s="116">
        <v>42076</v>
      </c>
      <c r="BY27" s="116">
        <v>42077</v>
      </c>
      <c r="BZ27" s="116">
        <v>42078</v>
      </c>
      <c r="CA27" s="116">
        <v>42079</v>
      </c>
      <c r="CB27" s="116">
        <v>42080</v>
      </c>
      <c r="CC27" s="116">
        <v>42081</v>
      </c>
      <c r="CD27" s="116">
        <v>42082</v>
      </c>
      <c r="CE27" s="116">
        <v>42083</v>
      </c>
      <c r="CF27" s="116">
        <v>42084</v>
      </c>
      <c r="CG27" s="116">
        <v>42085</v>
      </c>
      <c r="CH27" s="116">
        <v>42086</v>
      </c>
      <c r="CI27" s="116">
        <v>42087</v>
      </c>
      <c r="CJ27" s="116">
        <v>42088</v>
      </c>
      <c r="CK27" s="116">
        <v>42089</v>
      </c>
      <c r="CL27" s="116">
        <v>42090</v>
      </c>
      <c r="CM27" s="116">
        <v>42091</v>
      </c>
      <c r="CN27" s="116">
        <v>42092</v>
      </c>
      <c r="CO27" s="116">
        <v>42093</v>
      </c>
      <c r="CP27" s="116">
        <v>42094</v>
      </c>
      <c r="CQ27" s="117" t="s">
        <v>74</v>
      </c>
      <c r="CR27" s="116">
        <v>42095</v>
      </c>
      <c r="CS27" s="116">
        <v>42096</v>
      </c>
      <c r="CT27" s="116">
        <v>42097</v>
      </c>
      <c r="CU27" s="116">
        <v>42098</v>
      </c>
      <c r="CV27" s="116">
        <v>42099</v>
      </c>
      <c r="CW27" s="116">
        <v>42100</v>
      </c>
      <c r="CX27" s="116">
        <v>42101</v>
      </c>
      <c r="CY27" s="116">
        <v>42102</v>
      </c>
      <c r="CZ27" s="116">
        <v>42103</v>
      </c>
      <c r="DA27" s="116">
        <v>42104</v>
      </c>
      <c r="DB27" s="116">
        <v>42105</v>
      </c>
      <c r="DC27" s="116">
        <v>42106</v>
      </c>
      <c r="DD27" s="116">
        <v>42107</v>
      </c>
      <c r="DE27" s="116">
        <v>42108</v>
      </c>
      <c r="DF27" s="116">
        <v>42109</v>
      </c>
      <c r="DG27" s="116">
        <v>42110</v>
      </c>
      <c r="DH27" s="116">
        <v>42111</v>
      </c>
      <c r="DI27" s="116">
        <v>42112</v>
      </c>
      <c r="DJ27" s="116">
        <v>42113</v>
      </c>
      <c r="DK27" s="116">
        <v>42114</v>
      </c>
      <c r="DL27" s="116">
        <v>42115</v>
      </c>
      <c r="DM27" s="116">
        <v>42116</v>
      </c>
      <c r="DN27" s="116">
        <v>42117</v>
      </c>
      <c r="DO27" s="116">
        <v>42118</v>
      </c>
      <c r="DP27" s="116">
        <v>42119</v>
      </c>
      <c r="DQ27" s="116">
        <v>42120</v>
      </c>
      <c r="DR27" s="116">
        <v>42121</v>
      </c>
      <c r="DS27" s="116">
        <v>42122</v>
      </c>
      <c r="DT27" s="116">
        <v>42123</v>
      </c>
      <c r="DU27" s="116">
        <v>42124</v>
      </c>
      <c r="DV27" s="117" t="s">
        <v>75</v>
      </c>
      <c r="DW27" s="118">
        <v>42125</v>
      </c>
      <c r="DX27" s="118">
        <v>42126</v>
      </c>
      <c r="DY27" s="118">
        <v>42127</v>
      </c>
      <c r="DZ27" s="118">
        <v>42128</v>
      </c>
      <c r="EA27" s="118">
        <v>42129</v>
      </c>
      <c r="EB27" s="118">
        <v>42130</v>
      </c>
      <c r="EC27" s="118">
        <v>42131</v>
      </c>
      <c r="ED27" s="118">
        <v>42132</v>
      </c>
      <c r="EE27" s="118">
        <v>42133</v>
      </c>
      <c r="EF27" s="118">
        <v>42134</v>
      </c>
      <c r="EG27" s="118">
        <v>42135</v>
      </c>
      <c r="EH27" s="118">
        <v>42136</v>
      </c>
      <c r="EI27" s="118">
        <v>42137</v>
      </c>
      <c r="EJ27" s="118">
        <v>42138</v>
      </c>
      <c r="EK27" s="118">
        <v>42139</v>
      </c>
      <c r="EL27" s="118">
        <v>42140</v>
      </c>
      <c r="EM27" s="118">
        <v>42141</v>
      </c>
      <c r="EN27" s="118">
        <v>42142</v>
      </c>
      <c r="EO27" s="118">
        <v>42143</v>
      </c>
      <c r="EP27" s="118">
        <v>42144</v>
      </c>
      <c r="EQ27" s="118">
        <v>42145</v>
      </c>
      <c r="ER27" s="118">
        <v>42146</v>
      </c>
      <c r="ES27" s="118">
        <v>42147</v>
      </c>
      <c r="ET27" s="118">
        <v>42148</v>
      </c>
      <c r="EU27" s="118">
        <v>42149</v>
      </c>
      <c r="EV27" s="118">
        <v>42150</v>
      </c>
      <c r="EW27" s="118">
        <v>42151</v>
      </c>
      <c r="EX27" s="118">
        <v>42152</v>
      </c>
      <c r="EY27" s="118">
        <v>42153</v>
      </c>
      <c r="EZ27" s="118">
        <v>42154</v>
      </c>
      <c r="FA27" s="118">
        <v>42155</v>
      </c>
      <c r="FB27" s="117" t="s">
        <v>76</v>
      </c>
      <c r="FC27" s="118">
        <v>42156</v>
      </c>
      <c r="FD27" s="118">
        <v>42157</v>
      </c>
      <c r="FE27" s="118">
        <v>42158</v>
      </c>
      <c r="FF27" s="118">
        <v>42159</v>
      </c>
      <c r="FG27" s="118">
        <v>42160</v>
      </c>
      <c r="FH27" s="118">
        <v>42161</v>
      </c>
      <c r="FI27" s="118">
        <v>42162</v>
      </c>
      <c r="FJ27" s="118">
        <v>42163</v>
      </c>
      <c r="FK27" s="118">
        <v>42164</v>
      </c>
      <c r="FL27" s="118">
        <v>42165</v>
      </c>
      <c r="FM27" s="118">
        <v>42166</v>
      </c>
      <c r="FN27" s="118">
        <v>42167</v>
      </c>
      <c r="FO27" s="118">
        <v>42168</v>
      </c>
      <c r="FP27" s="118">
        <v>42169</v>
      </c>
      <c r="FQ27" s="118">
        <v>42170</v>
      </c>
      <c r="FR27" s="118">
        <v>42171</v>
      </c>
      <c r="FS27" s="118">
        <v>42172</v>
      </c>
      <c r="FT27" s="118">
        <v>42173</v>
      </c>
      <c r="FU27" s="118">
        <v>42174</v>
      </c>
      <c r="FV27" s="118">
        <v>42175</v>
      </c>
      <c r="FW27" s="118">
        <v>42176</v>
      </c>
      <c r="FX27" s="118">
        <v>42177</v>
      </c>
      <c r="FY27" s="118">
        <v>42178</v>
      </c>
      <c r="FZ27" s="118">
        <v>42179</v>
      </c>
      <c r="GA27" s="118">
        <v>42180</v>
      </c>
      <c r="GB27" s="118">
        <v>42181</v>
      </c>
      <c r="GC27" s="118">
        <v>42182</v>
      </c>
      <c r="GD27" s="118">
        <v>42183</v>
      </c>
      <c r="GE27" s="118">
        <v>42184</v>
      </c>
      <c r="GF27" s="118">
        <v>42185</v>
      </c>
      <c r="GG27" s="117" t="s">
        <v>78</v>
      </c>
      <c r="GH27" s="117" t="s">
        <v>79</v>
      </c>
      <c r="GI27" s="117" t="s">
        <v>80</v>
      </c>
      <c r="GJ27" s="117" t="s">
        <v>81</v>
      </c>
      <c r="GK27" s="117" t="s">
        <v>82</v>
      </c>
      <c r="GL27" s="117" t="s">
        <v>83</v>
      </c>
      <c r="GM27" s="117" t="s">
        <v>84</v>
      </c>
    </row>
    <row r="28" spans="1:195" ht="15.75" customHeight="1">
      <c r="A28" s="368" t="s">
        <v>21</v>
      </c>
      <c r="B28" s="57" t="s">
        <v>55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>
        <f>'BS1&amp;2'!AH34</f>
        <v>2308</v>
      </c>
      <c r="AI28" s="47">
        <f>'BS1&amp;2'!AI34</f>
        <v>0</v>
      </c>
      <c r="AJ28" s="47">
        <f>'BS1&amp;2'!AJ34</f>
        <v>0</v>
      </c>
      <c r="AK28" s="47">
        <f>'BS1&amp;2'!AK34</f>
        <v>0</v>
      </c>
      <c r="AL28" s="47">
        <f>'BS1&amp;2'!AL34</f>
        <v>0</v>
      </c>
      <c r="AM28" s="47">
        <f>'BS1&amp;2'!AM34</f>
        <v>0</v>
      </c>
      <c r="AN28" s="47">
        <f>'BS1&amp;2'!AN34</f>
        <v>0</v>
      </c>
      <c r="AO28" s="47">
        <f>'BS1&amp;2'!AO34</f>
        <v>0</v>
      </c>
      <c r="AP28" s="47">
        <f>'BS1&amp;2'!AP34</f>
        <v>0</v>
      </c>
      <c r="AQ28" s="47">
        <f>'BS1&amp;2'!AQ34</f>
        <v>0</v>
      </c>
      <c r="AR28" s="47">
        <f>'BS1&amp;2'!AR34</f>
        <v>0</v>
      </c>
      <c r="AS28" s="47">
        <f>'BS1&amp;2'!AS34</f>
        <v>0</v>
      </c>
      <c r="AT28" s="47">
        <f>'BS1&amp;2'!AT34</f>
        <v>0</v>
      </c>
      <c r="AU28" s="47">
        <f>'BS1&amp;2'!AU34</f>
        <v>0</v>
      </c>
      <c r="AV28" s="47">
        <f>'BS1&amp;2'!AV34</f>
        <v>0</v>
      </c>
      <c r="AW28" s="47">
        <f>'BS1&amp;2'!AW34</f>
        <v>0</v>
      </c>
      <c r="AX28" s="47">
        <f>'BS1&amp;2'!AX34</f>
        <v>0</v>
      </c>
      <c r="AY28" s="47">
        <f>'BS1&amp;2'!AY34</f>
        <v>0</v>
      </c>
      <c r="AZ28" s="47">
        <f>'BS1&amp;2'!AZ34</f>
        <v>0</v>
      </c>
      <c r="BA28" s="47">
        <f>'BS1&amp;2'!BA34</f>
        <v>0</v>
      </c>
      <c r="BB28" s="47">
        <f>'BS1&amp;2'!BB34</f>
        <v>0</v>
      </c>
      <c r="BC28" s="47">
        <f>'BS1&amp;2'!BC34</f>
        <v>0</v>
      </c>
      <c r="BD28" s="47">
        <f>'BS1&amp;2'!BD34</f>
        <v>0</v>
      </c>
      <c r="BE28" s="47">
        <f>'BS1&amp;2'!BE34</f>
        <v>0</v>
      </c>
      <c r="BF28" s="47">
        <f>'BS1&amp;2'!BF34</f>
        <v>0</v>
      </c>
      <c r="BG28" s="47">
        <f>'BS1&amp;2'!BG34</f>
        <v>0</v>
      </c>
      <c r="BH28" s="47">
        <f>'BS1&amp;2'!BH34</f>
        <v>0</v>
      </c>
      <c r="BI28" s="47">
        <f>'BS1&amp;2'!BI34</f>
        <v>0</v>
      </c>
      <c r="BJ28" s="47">
        <f>'BS1&amp;2'!BJ34</f>
        <v>0</v>
      </c>
      <c r="BK28" s="47">
        <f>'BS1&amp;2'!BK34</f>
        <v>2313</v>
      </c>
      <c r="BL28" s="47">
        <f>'BS1&amp;2'!BL34</f>
        <v>0</v>
      </c>
      <c r="BM28" s="47">
        <f>'BS1&amp;2'!BM34</f>
        <v>0</v>
      </c>
      <c r="BN28" s="47">
        <f>'BS1&amp;2'!BN34</f>
        <v>0</v>
      </c>
      <c r="BO28" s="47">
        <f>'BS1&amp;2'!BO34</f>
        <v>0</v>
      </c>
      <c r="BP28" s="47">
        <f>'BS1&amp;2'!BP34</f>
        <v>0</v>
      </c>
      <c r="BQ28" s="47">
        <f>'BS1&amp;2'!BQ34</f>
        <v>0</v>
      </c>
      <c r="BR28" s="47">
        <f>'BS1&amp;2'!BR34</f>
        <v>0</v>
      </c>
      <c r="BS28" s="47">
        <f>'BS1&amp;2'!BS34</f>
        <v>0</v>
      </c>
      <c r="BT28" s="47">
        <f>'BS1&amp;2'!BT34</f>
        <v>0</v>
      </c>
      <c r="BU28" s="47">
        <f>'BS1&amp;2'!BU34</f>
        <v>0</v>
      </c>
      <c r="BV28" s="47">
        <f>'BS1&amp;2'!BV34</f>
        <v>0</v>
      </c>
      <c r="BW28" s="47">
        <f>'BS1&amp;2'!BW34</f>
        <v>0</v>
      </c>
      <c r="BX28" s="47">
        <f>'BS1&amp;2'!BX34</f>
        <v>0</v>
      </c>
      <c r="BY28" s="47">
        <f>'BS1&amp;2'!BY34</f>
        <v>0</v>
      </c>
      <c r="BZ28" s="47">
        <f>'BS1&amp;2'!BZ34</f>
        <v>0</v>
      </c>
      <c r="CA28" s="47">
        <f>'BS1&amp;2'!CA34</f>
        <v>0</v>
      </c>
      <c r="CB28" s="47">
        <f>'BS1&amp;2'!CB34</f>
        <v>0</v>
      </c>
      <c r="CC28" s="47">
        <f>'BS1&amp;2'!CC34</f>
        <v>0</v>
      </c>
      <c r="CD28" s="47">
        <f>'BS1&amp;2'!CD34</f>
        <v>0</v>
      </c>
      <c r="CE28" s="47">
        <f>'BS1&amp;2'!CE34</f>
        <v>0</v>
      </c>
      <c r="CF28" s="47">
        <f>'BS1&amp;2'!CF34</f>
        <v>0</v>
      </c>
      <c r="CG28" s="47">
        <f>'BS1&amp;2'!CG34</f>
        <v>0</v>
      </c>
      <c r="CH28" s="47">
        <f>'BS1&amp;2'!CH34</f>
        <v>0</v>
      </c>
      <c r="CI28" s="47">
        <f>'BS1&amp;2'!CI34</f>
        <v>0</v>
      </c>
      <c r="CJ28" s="47">
        <f>'BS1&amp;2'!CJ34</f>
        <v>0</v>
      </c>
      <c r="CK28" s="47">
        <f>'BS1&amp;2'!CK34</f>
        <v>0</v>
      </c>
      <c r="CL28" s="47">
        <f>'BS1&amp;2'!CL34</f>
        <v>0</v>
      </c>
      <c r="CM28" s="47">
        <f>'BS1&amp;2'!CM34</f>
        <v>0</v>
      </c>
      <c r="CN28" s="47">
        <f>'BS1&amp;2'!CN34</f>
        <v>0</v>
      </c>
      <c r="CO28" s="47">
        <f>'BS1&amp;2'!CO34</f>
        <v>0</v>
      </c>
      <c r="CP28" s="47">
        <f>'BS1&amp;2'!CP34</f>
        <v>0</v>
      </c>
      <c r="CQ28" s="47">
        <f>'BS1&amp;2'!CQ34</f>
        <v>2382</v>
      </c>
      <c r="CR28" s="47">
        <f>'BS1&amp;2'!CR34</f>
        <v>0</v>
      </c>
      <c r="CS28" s="47">
        <f>'BS1&amp;2'!CS34</f>
        <v>0</v>
      </c>
      <c r="CT28" s="47">
        <f>'BS1&amp;2'!CT34</f>
        <v>0</v>
      </c>
      <c r="CU28" s="47">
        <f>'BS1&amp;2'!CU34</f>
        <v>0</v>
      </c>
      <c r="CV28" s="47">
        <f>'BS1&amp;2'!CV34</f>
        <v>0</v>
      </c>
      <c r="CW28" s="47">
        <f>'BS1&amp;2'!CW34</f>
        <v>0</v>
      </c>
      <c r="CX28" s="47">
        <f>'BS1&amp;2'!CX34</f>
        <v>0</v>
      </c>
      <c r="CY28" s="47">
        <f>'BS1&amp;2'!CY34</f>
        <v>0</v>
      </c>
      <c r="CZ28" s="47">
        <f>'BS1&amp;2'!CZ34</f>
        <v>0</v>
      </c>
      <c r="DA28" s="47">
        <f>'BS1&amp;2'!DA34</f>
        <v>0</v>
      </c>
      <c r="DB28" s="47">
        <f>'BS1&amp;2'!DB34</f>
        <v>0</v>
      </c>
      <c r="DC28" s="47">
        <f>'BS1&amp;2'!DC34</f>
        <v>0</v>
      </c>
      <c r="DD28" s="47">
        <f>'BS1&amp;2'!DD34</f>
        <v>0</v>
      </c>
      <c r="DE28" s="47">
        <f>'BS1&amp;2'!DE34</f>
        <v>0</v>
      </c>
      <c r="DF28" s="47">
        <f>'BS1&amp;2'!DF34</f>
        <v>0</v>
      </c>
      <c r="DG28" s="47">
        <f>'BS1&amp;2'!DG34</f>
        <v>0</v>
      </c>
      <c r="DH28" s="47">
        <f>'BS1&amp;2'!DH34</f>
        <v>0</v>
      </c>
      <c r="DI28" s="47">
        <f>'BS1&amp;2'!DI34</f>
        <v>0</v>
      </c>
      <c r="DJ28" s="47">
        <f>'BS1&amp;2'!DJ34</f>
        <v>0</v>
      </c>
      <c r="DK28" s="47">
        <f>'BS1&amp;2'!DK34</f>
        <v>0</v>
      </c>
      <c r="DL28" s="47">
        <f>'BS1&amp;2'!DL34</f>
        <v>0</v>
      </c>
      <c r="DM28" s="47">
        <f>'BS1&amp;2'!DM34</f>
        <v>0</v>
      </c>
      <c r="DN28" s="47">
        <f>'BS1&amp;2'!DN34</f>
        <v>0</v>
      </c>
      <c r="DO28" s="47">
        <f>'BS1&amp;2'!DO34</f>
        <v>0</v>
      </c>
      <c r="DP28" s="47">
        <f>'BS1&amp;2'!DP34</f>
        <v>0</v>
      </c>
      <c r="DQ28" s="47">
        <f>'BS1&amp;2'!DQ34</f>
        <v>0</v>
      </c>
      <c r="DR28" s="47">
        <f>'BS1&amp;2'!DR34</f>
        <v>0</v>
      </c>
      <c r="DS28" s="47">
        <f>'BS1&amp;2'!DS34</f>
        <v>0</v>
      </c>
      <c r="DT28" s="47">
        <f>'BS1&amp;2'!DT34</f>
        <v>0</v>
      </c>
      <c r="DU28" s="47">
        <f>'BS1&amp;2'!DU34</f>
        <v>0</v>
      </c>
      <c r="DV28" s="47">
        <f>'BS1&amp;2'!DV34</f>
        <v>2452</v>
      </c>
      <c r="DW28" s="47">
        <f>'BS1&amp;2'!DW34</f>
        <v>0</v>
      </c>
      <c r="DX28" s="47">
        <f>'BS1&amp;2'!DX34</f>
        <v>0</v>
      </c>
      <c r="DY28" s="47">
        <f>'BS1&amp;2'!DY34</f>
        <v>0</v>
      </c>
      <c r="DZ28" s="47">
        <f>'BS1&amp;2'!DZ34</f>
        <v>0</v>
      </c>
      <c r="EA28" s="47">
        <f>'BS1&amp;2'!EA34</f>
        <v>0</v>
      </c>
      <c r="EB28" s="47">
        <f>'BS1&amp;2'!EB34</f>
        <v>0</v>
      </c>
      <c r="EC28" s="47">
        <f>'BS1&amp;2'!EC34</f>
        <v>0</v>
      </c>
      <c r="ED28" s="47">
        <f>'BS1&amp;2'!ED34</f>
        <v>0</v>
      </c>
      <c r="EE28" s="47">
        <f>'BS1&amp;2'!EE34</f>
        <v>0</v>
      </c>
      <c r="EF28" s="47">
        <f>'BS1&amp;2'!EF34</f>
        <v>0</v>
      </c>
      <c r="EG28" s="47">
        <f>'BS1&amp;2'!EG34</f>
        <v>0</v>
      </c>
      <c r="EH28" s="47">
        <f>'BS1&amp;2'!EH34</f>
        <v>0</v>
      </c>
      <c r="EI28" s="47">
        <f>'BS1&amp;2'!EI34</f>
        <v>0</v>
      </c>
      <c r="EJ28" s="47">
        <f>'BS1&amp;2'!EJ34</f>
        <v>0</v>
      </c>
      <c r="EK28" s="47">
        <f>'BS1&amp;2'!EK34</f>
        <v>0</v>
      </c>
      <c r="EL28" s="47">
        <f>'BS1&amp;2'!EL34</f>
        <v>0</v>
      </c>
      <c r="EM28" s="47">
        <f>'BS1&amp;2'!EM34</f>
        <v>0</v>
      </c>
      <c r="EN28" s="47">
        <f>'BS1&amp;2'!EN34</f>
        <v>0</v>
      </c>
      <c r="EO28" s="47">
        <f>'BS1&amp;2'!EO34</f>
        <v>0</v>
      </c>
      <c r="EP28" s="47">
        <f>'BS1&amp;2'!EP34</f>
        <v>0</v>
      </c>
      <c r="EQ28" s="47">
        <f>'BS1&amp;2'!EQ34</f>
        <v>0</v>
      </c>
      <c r="ER28" s="47">
        <f>'BS1&amp;2'!ER34</f>
        <v>0</v>
      </c>
      <c r="ES28" s="47">
        <f>'BS1&amp;2'!ES34</f>
        <v>0</v>
      </c>
      <c r="ET28" s="47">
        <f>'BS1&amp;2'!ET34</f>
        <v>0</v>
      </c>
      <c r="EU28" s="47">
        <f>'BS1&amp;2'!EU34</f>
        <v>0</v>
      </c>
      <c r="EV28" s="47">
        <f>'BS1&amp;2'!EV34</f>
        <v>0</v>
      </c>
      <c r="EW28" s="47">
        <f>'BS1&amp;2'!EW34</f>
        <v>0</v>
      </c>
      <c r="EX28" s="47">
        <f>'BS1&amp;2'!EX34</f>
        <v>0</v>
      </c>
      <c r="EY28" s="47">
        <f>'BS1&amp;2'!EY34</f>
        <v>0</v>
      </c>
      <c r="EZ28" s="47">
        <f>'BS1&amp;2'!EZ34</f>
        <v>0</v>
      </c>
      <c r="FA28" s="47">
        <f>'BS1&amp;2'!FA34</f>
        <v>0</v>
      </c>
      <c r="FB28" s="47">
        <f>'BS1&amp;2'!FB34</f>
        <v>2755</v>
      </c>
      <c r="FC28" s="47">
        <f>'BS1&amp;2'!FC34</f>
        <v>0</v>
      </c>
      <c r="FD28" s="47">
        <f>'BS1&amp;2'!FD34</f>
        <v>0</v>
      </c>
      <c r="FE28" s="47">
        <f>'BS1&amp;2'!FE34</f>
        <v>0</v>
      </c>
      <c r="FF28" s="47">
        <f>'BS1&amp;2'!FF34</f>
        <v>0</v>
      </c>
      <c r="FG28" s="47">
        <f>'BS1&amp;2'!FG34</f>
        <v>0</v>
      </c>
      <c r="FH28" s="47">
        <f>'BS1&amp;2'!FH34</f>
        <v>0</v>
      </c>
      <c r="FI28" s="47">
        <f>'BS1&amp;2'!FI34</f>
        <v>0</v>
      </c>
      <c r="FJ28" s="47">
        <f>'BS1&amp;2'!FJ34</f>
        <v>0</v>
      </c>
      <c r="FK28" s="47">
        <f>'BS1&amp;2'!FK34</f>
        <v>0</v>
      </c>
      <c r="FL28" s="47">
        <f>'BS1&amp;2'!FL34</f>
        <v>0</v>
      </c>
      <c r="FM28" s="47">
        <f>'BS1&amp;2'!FM34</f>
        <v>0</v>
      </c>
      <c r="FN28" s="47">
        <f>'BS1&amp;2'!FN34</f>
        <v>0</v>
      </c>
      <c r="FO28" s="47">
        <f>'BS1&amp;2'!FO34</f>
        <v>0</v>
      </c>
      <c r="FP28" s="47">
        <f>'BS1&amp;2'!FP34</f>
        <v>0</v>
      </c>
      <c r="FQ28" s="47">
        <f>'BS1&amp;2'!FQ34</f>
        <v>0</v>
      </c>
      <c r="FR28" s="47">
        <f>'BS1&amp;2'!FR34</f>
        <v>0</v>
      </c>
      <c r="FS28" s="47">
        <f>'BS1&amp;2'!FS34</f>
        <v>0</v>
      </c>
      <c r="FT28" s="47">
        <f>'BS1&amp;2'!FT34</f>
        <v>0</v>
      </c>
      <c r="FU28" s="47">
        <f>'BS1&amp;2'!FU34</f>
        <v>0</v>
      </c>
      <c r="FV28" s="47">
        <f>'BS1&amp;2'!FV34</f>
        <v>0</v>
      </c>
      <c r="FW28" s="47">
        <f>'BS1&amp;2'!FW34</f>
        <v>0</v>
      </c>
      <c r="FX28" s="47">
        <f>'BS1&amp;2'!FX34</f>
        <v>0</v>
      </c>
      <c r="FY28" s="47">
        <f>'BS1&amp;2'!FY34</f>
        <v>0</v>
      </c>
      <c r="FZ28" s="47">
        <f>'BS1&amp;2'!FZ34</f>
        <v>0</v>
      </c>
      <c r="GA28" s="47">
        <f>'BS1&amp;2'!GA34</f>
        <v>0</v>
      </c>
      <c r="GB28" s="47">
        <f>'BS1&amp;2'!GB34</f>
        <v>0</v>
      </c>
      <c r="GC28" s="47">
        <f>'BS1&amp;2'!GC34</f>
        <v>0</v>
      </c>
      <c r="GD28" s="47">
        <f>'BS1&amp;2'!GD34</f>
        <v>0</v>
      </c>
      <c r="GE28" s="47">
        <f>'BS1&amp;2'!GE34</f>
        <v>0</v>
      </c>
      <c r="GF28" s="47">
        <f>'BS1&amp;2'!GF34</f>
        <v>0</v>
      </c>
      <c r="GG28" s="47">
        <f>'BS1&amp;2'!GG34</f>
        <v>2872</v>
      </c>
      <c r="GH28" s="47">
        <f>'BS1&amp;2'!HM34</f>
        <v>2845</v>
      </c>
      <c r="GI28" s="45"/>
      <c r="GJ28" s="45"/>
      <c r="GK28" s="45"/>
      <c r="GL28" s="45"/>
      <c r="GM28" s="45"/>
    </row>
    <row r="29" spans="1:195" ht="15.75" customHeight="1">
      <c r="A29" s="369"/>
      <c r="B29" s="43" t="s">
        <v>13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>
        <f>'BS1&amp;2'!AH35</f>
        <v>2346</v>
      </c>
      <c r="AI29" s="47">
        <f>'BS1&amp;2'!AI35</f>
        <v>0</v>
      </c>
      <c r="AJ29" s="47">
        <f>'BS1&amp;2'!AJ35</f>
        <v>0</v>
      </c>
      <c r="AK29" s="47">
        <f>'BS1&amp;2'!AK35</f>
        <v>0</v>
      </c>
      <c r="AL29" s="47">
        <f>'BS1&amp;2'!AL35</f>
        <v>0</v>
      </c>
      <c r="AM29" s="47">
        <f>'BS1&amp;2'!AM35</f>
        <v>0</v>
      </c>
      <c r="AN29" s="47">
        <f>'BS1&amp;2'!AN35</f>
        <v>0</v>
      </c>
      <c r="AO29" s="47">
        <f>'BS1&amp;2'!AO35</f>
        <v>0</v>
      </c>
      <c r="AP29" s="47">
        <f>'BS1&amp;2'!AP35</f>
        <v>0</v>
      </c>
      <c r="AQ29" s="47">
        <f>'BS1&amp;2'!AQ35</f>
        <v>0</v>
      </c>
      <c r="AR29" s="47">
        <f>'BS1&amp;2'!AR35</f>
        <v>0</v>
      </c>
      <c r="AS29" s="47">
        <f>'BS1&amp;2'!AS35</f>
        <v>0</v>
      </c>
      <c r="AT29" s="47">
        <f>'BS1&amp;2'!AT35</f>
        <v>0</v>
      </c>
      <c r="AU29" s="47">
        <f>'BS1&amp;2'!AU35</f>
        <v>0</v>
      </c>
      <c r="AV29" s="47">
        <f>'BS1&amp;2'!AV35</f>
        <v>0</v>
      </c>
      <c r="AW29" s="47">
        <f>'BS1&amp;2'!AW35</f>
        <v>0</v>
      </c>
      <c r="AX29" s="47">
        <f>'BS1&amp;2'!AX35</f>
        <v>0</v>
      </c>
      <c r="AY29" s="47">
        <f>'BS1&amp;2'!AY35</f>
        <v>0</v>
      </c>
      <c r="AZ29" s="47">
        <f>'BS1&amp;2'!AZ35</f>
        <v>0</v>
      </c>
      <c r="BA29" s="47">
        <f>'BS1&amp;2'!BA35</f>
        <v>0</v>
      </c>
      <c r="BB29" s="47">
        <f>'BS1&amp;2'!BB35</f>
        <v>0</v>
      </c>
      <c r="BC29" s="47">
        <f>'BS1&amp;2'!BC35</f>
        <v>0</v>
      </c>
      <c r="BD29" s="47">
        <f>'BS1&amp;2'!BD35</f>
        <v>0</v>
      </c>
      <c r="BE29" s="47">
        <f>'BS1&amp;2'!BE35</f>
        <v>0</v>
      </c>
      <c r="BF29" s="47">
        <f>'BS1&amp;2'!BF35</f>
        <v>0</v>
      </c>
      <c r="BG29" s="47">
        <f>'BS1&amp;2'!BG35</f>
        <v>0</v>
      </c>
      <c r="BH29" s="47">
        <f>'BS1&amp;2'!BH35</f>
        <v>0</v>
      </c>
      <c r="BI29" s="47">
        <f>'BS1&amp;2'!BI35</f>
        <v>0</v>
      </c>
      <c r="BJ29" s="47">
        <f>'BS1&amp;2'!BJ35</f>
        <v>0</v>
      </c>
      <c r="BK29" s="47">
        <f>'BS1&amp;2'!BK35</f>
        <v>2353</v>
      </c>
      <c r="BL29" s="47">
        <f>'BS1&amp;2'!BL35</f>
        <v>0</v>
      </c>
      <c r="BM29" s="47">
        <f>'BS1&amp;2'!BM35</f>
        <v>0</v>
      </c>
      <c r="BN29" s="47">
        <f>'BS1&amp;2'!BN35</f>
        <v>0</v>
      </c>
      <c r="BO29" s="47">
        <f>'BS1&amp;2'!BO35</f>
        <v>0</v>
      </c>
      <c r="BP29" s="47">
        <f>'BS1&amp;2'!BP35</f>
        <v>0</v>
      </c>
      <c r="BQ29" s="47">
        <f>'BS1&amp;2'!BQ35</f>
        <v>0</v>
      </c>
      <c r="BR29" s="47">
        <f>'BS1&amp;2'!BR35</f>
        <v>0</v>
      </c>
      <c r="BS29" s="47">
        <f>'BS1&amp;2'!BS35</f>
        <v>0</v>
      </c>
      <c r="BT29" s="47">
        <f>'BS1&amp;2'!BT35</f>
        <v>0</v>
      </c>
      <c r="BU29" s="47">
        <f>'BS1&amp;2'!BU35</f>
        <v>0</v>
      </c>
      <c r="BV29" s="47">
        <f>'BS1&amp;2'!BV35</f>
        <v>0</v>
      </c>
      <c r="BW29" s="47">
        <f>'BS1&amp;2'!BW35</f>
        <v>0</v>
      </c>
      <c r="BX29" s="47">
        <f>'BS1&amp;2'!BX35</f>
        <v>0</v>
      </c>
      <c r="BY29" s="47">
        <f>'BS1&amp;2'!BY35</f>
        <v>0</v>
      </c>
      <c r="BZ29" s="47">
        <f>'BS1&amp;2'!BZ35</f>
        <v>0</v>
      </c>
      <c r="CA29" s="47">
        <f>'BS1&amp;2'!CA35</f>
        <v>0</v>
      </c>
      <c r="CB29" s="47">
        <f>'BS1&amp;2'!CB35</f>
        <v>0</v>
      </c>
      <c r="CC29" s="47">
        <f>'BS1&amp;2'!CC35</f>
        <v>0</v>
      </c>
      <c r="CD29" s="47">
        <f>'BS1&amp;2'!CD35</f>
        <v>0</v>
      </c>
      <c r="CE29" s="47">
        <f>'BS1&amp;2'!CE35</f>
        <v>0</v>
      </c>
      <c r="CF29" s="47">
        <f>'BS1&amp;2'!CF35</f>
        <v>0</v>
      </c>
      <c r="CG29" s="47">
        <f>'BS1&amp;2'!CG35</f>
        <v>0</v>
      </c>
      <c r="CH29" s="47">
        <f>'BS1&amp;2'!CH35</f>
        <v>0</v>
      </c>
      <c r="CI29" s="47">
        <f>'BS1&amp;2'!CI35</f>
        <v>0</v>
      </c>
      <c r="CJ29" s="47">
        <f>'BS1&amp;2'!CJ35</f>
        <v>0</v>
      </c>
      <c r="CK29" s="47">
        <f>'BS1&amp;2'!CK35</f>
        <v>0</v>
      </c>
      <c r="CL29" s="47">
        <f>'BS1&amp;2'!CL35</f>
        <v>0</v>
      </c>
      <c r="CM29" s="47">
        <f>'BS1&amp;2'!CM35</f>
        <v>0</v>
      </c>
      <c r="CN29" s="47">
        <f>'BS1&amp;2'!CN35</f>
        <v>0</v>
      </c>
      <c r="CO29" s="47">
        <f>'BS1&amp;2'!CO35</f>
        <v>0</v>
      </c>
      <c r="CP29" s="47">
        <f>'BS1&amp;2'!CP35</f>
        <v>0</v>
      </c>
      <c r="CQ29" s="47">
        <f>'BS1&amp;2'!CQ35</f>
        <v>2389</v>
      </c>
      <c r="CR29" s="47">
        <f>'BS1&amp;2'!CR35</f>
        <v>0</v>
      </c>
      <c r="CS29" s="47">
        <f>'BS1&amp;2'!CS35</f>
        <v>0</v>
      </c>
      <c r="CT29" s="47">
        <f>'BS1&amp;2'!CT35</f>
        <v>0</v>
      </c>
      <c r="CU29" s="47">
        <f>'BS1&amp;2'!CU35</f>
        <v>0</v>
      </c>
      <c r="CV29" s="47">
        <f>'BS1&amp;2'!CV35</f>
        <v>0</v>
      </c>
      <c r="CW29" s="47">
        <f>'BS1&amp;2'!CW35</f>
        <v>0</v>
      </c>
      <c r="CX29" s="47">
        <f>'BS1&amp;2'!CX35</f>
        <v>0</v>
      </c>
      <c r="CY29" s="47">
        <f>'BS1&amp;2'!CY35</f>
        <v>0</v>
      </c>
      <c r="CZ29" s="47">
        <f>'BS1&amp;2'!CZ35</f>
        <v>0</v>
      </c>
      <c r="DA29" s="47">
        <f>'BS1&amp;2'!DA35</f>
        <v>0</v>
      </c>
      <c r="DB29" s="47">
        <f>'BS1&amp;2'!DB35</f>
        <v>0</v>
      </c>
      <c r="DC29" s="47">
        <f>'BS1&amp;2'!DC35</f>
        <v>0</v>
      </c>
      <c r="DD29" s="47">
        <f>'BS1&amp;2'!DD35</f>
        <v>0</v>
      </c>
      <c r="DE29" s="47">
        <f>'BS1&amp;2'!DE35</f>
        <v>0</v>
      </c>
      <c r="DF29" s="47">
        <f>'BS1&amp;2'!DF35</f>
        <v>0</v>
      </c>
      <c r="DG29" s="47">
        <f>'BS1&amp;2'!DG35</f>
        <v>0</v>
      </c>
      <c r="DH29" s="47">
        <f>'BS1&amp;2'!DH35</f>
        <v>0</v>
      </c>
      <c r="DI29" s="47">
        <f>'BS1&amp;2'!DI35</f>
        <v>0</v>
      </c>
      <c r="DJ29" s="47">
        <f>'BS1&amp;2'!DJ35</f>
        <v>0</v>
      </c>
      <c r="DK29" s="47">
        <f>'BS1&amp;2'!DK35</f>
        <v>0</v>
      </c>
      <c r="DL29" s="47">
        <f>'BS1&amp;2'!DL35</f>
        <v>0</v>
      </c>
      <c r="DM29" s="47">
        <f>'BS1&amp;2'!DM35</f>
        <v>0</v>
      </c>
      <c r="DN29" s="47">
        <f>'BS1&amp;2'!DN35</f>
        <v>0</v>
      </c>
      <c r="DO29" s="47">
        <f>'BS1&amp;2'!DO35</f>
        <v>0</v>
      </c>
      <c r="DP29" s="47">
        <f>'BS1&amp;2'!DP35</f>
        <v>0</v>
      </c>
      <c r="DQ29" s="47">
        <f>'BS1&amp;2'!DQ35</f>
        <v>0</v>
      </c>
      <c r="DR29" s="47">
        <f>'BS1&amp;2'!DR35</f>
        <v>0</v>
      </c>
      <c r="DS29" s="47">
        <f>'BS1&amp;2'!DS35</f>
        <v>0</v>
      </c>
      <c r="DT29" s="47">
        <f>'BS1&amp;2'!DT35</f>
        <v>0</v>
      </c>
      <c r="DU29" s="47">
        <f>'BS1&amp;2'!DU35</f>
        <v>0</v>
      </c>
      <c r="DV29" s="47">
        <f>'BS1&amp;2'!DV35</f>
        <v>2470</v>
      </c>
      <c r="DW29" s="47">
        <f>'BS1&amp;2'!DW35</f>
        <v>0</v>
      </c>
      <c r="DX29" s="47">
        <f>'BS1&amp;2'!DX35</f>
        <v>0</v>
      </c>
      <c r="DY29" s="47">
        <f>'BS1&amp;2'!DY35</f>
        <v>0</v>
      </c>
      <c r="DZ29" s="47">
        <f>'BS1&amp;2'!DZ35</f>
        <v>0</v>
      </c>
      <c r="EA29" s="47">
        <f>'BS1&amp;2'!EA35</f>
        <v>0</v>
      </c>
      <c r="EB29" s="47">
        <f>'BS1&amp;2'!EB35</f>
        <v>0</v>
      </c>
      <c r="EC29" s="47">
        <f>'BS1&amp;2'!EC35</f>
        <v>0</v>
      </c>
      <c r="ED29" s="47">
        <f>'BS1&amp;2'!ED35</f>
        <v>0</v>
      </c>
      <c r="EE29" s="47">
        <f>'BS1&amp;2'!EE35</f>
        <v>0</v>
      </c>
      <c r="EF29" s="47">
        <f>'BS1&amp;2'!EF35</f>
        <v>0</v>
      </c>
      <c r="EG29" s="47">
        <f>'BS1&amp;2'!EG35</f>
        <v>0</v>
      </c>
      <c r="EH29" s="47">
        <f>'BS1&amp;2'!EH35</f>
        <v>0</v>
      </c>
      <c r="EI29" s="47">
        <f>'BS1&amp;2'!EI35</f>
        <v>0</v>
      </c>
      <c r="EJ29" s="47">
        <f>'BS1&amp;2'!EJ35</f>
        <v>0</v>
      </c>
      <c r="EK29" s="47">
        <f>'BS1&amp;2'!EK35</f>
        <v>0</v>
      </c>
      <c r="EL29" s="47">
        <f>'BS1&amp;2'!EL35</f>
        <v>0</v>
      </c>
      <c r="EM29" s="47">
        <f>'BS1&amp;2'!EM35</f>
        <v>0</v>
      </c>
      <c r="EN29" s="47">
        <f>'BS1&amp;2'!EN35</f>
        <v>0</v>
      </c>
      <c r="EO29" s="47">
        <f>'BS1&amp;2'!EO35</f>
        <v>0</v>
      </c>
      <c r="EP29" s="47">
        <f>'BS1&amp;2'!EP35</f>
        <v>0</v>
      </c>
      <c r="EQ29" s="47">
        <f>'BS1&amp;2'!EQ35</f>
        <v>0</v>
      </c>
      <c r="ER29" s="47">
        <f>'BS1&amp;2'!ER35</f>
        <v>0</v>
      </c>
      <c r="ES29" s="47">
        <f>'BS1&amp;2'!ES35</f>
        <v>0</v>
      </c>
      <c r="ET29" s="47">
        <f>'BS1&amp;2'!ET35</f>
        <v>0</v>
      </c>
      <c r="EU29" s="47">
        <f>'BS1&amp;2'!EU35</f>
        <v>0</v>
      </c>
      <c r="EV29" s="47">
        <f>'BS1&amp;2'!EV35</f>
        <v>0</v>
      </c>
      <c r="EW29" s="47">
        <f>'BS1&amp;2'!EW35</f>
        <v>0</v>
      </c>
      <c r="EX29" s="47">
        <f>'BS1&amp;2'!EX35</f>
        <v>0</v>
      </c>
      <c r="EY29" s="47">
        <f>'BS1&amp;2'!EY35</f>
        <v>0</v>
      </c>
      <c r="EZ29" s="47">
        <f>'BS1&amp;2'!EZ35</f>
        <v>0</v>
      </c>
      <c r="FA29" s="47">
        <f>'BS1&amp;2'!FA35</f>
        <v>0</v>
      </c>
      <c r="FB29" s="47">
        <f>'BS1&amp;2'!FB35</f>
        <v>2647</v>
      </c>
      <c r="FC29" s="47">
        <f>'BS1&amp;2'!FC35</f>
        <v>0</v>
      </c>
      <c r="FD29" s="47">
        <f>'BS1&amp;2'!FD35</f>
        <v>0</v>
      </c>
      <c r="FE29" s="47">
        <f>'BS1&amp;2'!FE35</f>
        <v>0</v>
      </c>
      <c r="FF29" s="47">
        <f>'BS1&amp;2'!FF35</f>
        <v>0</v>
      </c>
      <c r="FG29" s="47">
        <f>'BS1&amp;2'!FG35</f>
        <v>0</v>
      </c>
      <c r="FH29" s="47">
        <f>'BS1&amp;2'!FH35</f>
        <v>0</v>
      </c>
      <c r="FI29" s="47">
        <f>'BS1&amp;2'!FI35</f>
        <v>0</v>
      </c>
      <c r="FJ29" s="47">
        <f>'BS1&amp;2'!FJ35</f>
        <v>0</v>
      </c>
      <c r="FK29" s="47">
        <f>'BS1&amp;2'!FK35</f>
        <v>0</v>
      </c>
      <c r="FL29" s="47">
        <f>'BS1&amp;2'!FL35</f>
        <v>0</v>
      </c>
      <c r="FM29" s="47">
        <f>'BS1&amp;2'!FM35</f>
        <v>0</v>
      </c>
      <c r="FN29" s="47">
        <f>'BS1&amp;2'!FN35</f>
        <v>0</v>
      </c>
      <c r="FO29" s="47">
        <f>'BS1&amp;2'!FO35</f>
        <v>0</v>
      </c>
      <c r="FP29" s="47">
        <f>'BS1&amp;2'!FP35</f>
        <v>0</v>
      </c>
      <c r="FQ29" s="47">
        <f>'BS1&amp;2'!FQ35</f>
        <v>0</v>
      </c>
      <c r="FR29" s="47">
        <f>'BS1&amp;2'!FR35</f>
        <v>0</v>
      </c>
      <c r="FS29" s="47">
        <f>'BS1&amp;2'!FS35</f>
        <v>0</v>
      </c>
      <c r="FT29" s="47">
        <f>'BS1&amp;2'!FT35</f>
        <v>0</v>
      </c>
      <c r="FU29" s="47">
        <f>'BS1&amp;2'!FU35</f>
        <v>0</v>
      </c>
      <c r="FV29" s="47">
        <f>'BS1&amp;2'!FV35</f>
        <v>0</v>
      </c>
      <c r="FW29" s="47">
        <f>'BS1&amp;2'!FW35</f>
        <v>0</v>
      </c>
      <c r="FX29" s="47">
        <f>'BS1&amp;2'!FX35</f>
        <v>0</v>
      </c>
      <c r="FY29" s="47">
        <f>'BS1&amp;2'!FY35</f>
        <v>0</v>
      </c>
      <c r="FZ29" s="47">
        <f>'BS1&amp;2'!FZ35</f>
        <v>0</v>
      </c>
      <c r="GA29" s="47">
        <f>'BS1&amp;2'!GA35</f>
        <v>0</v>
      </c>
      <c r="GB29" s="47">
        <f>'BS1&amp;2'!GB35</f>
        <v>0</v>
      </c>
      <c r="GC29" s="47">
        <f>'BS1&amp;2'!GC35</f>
        <v>0</v>
      </c>
      <c r="GD29" s="47">
        <f>'BS1&amp;2'!GD35</f>
        <v>0</v>
      </c>
      <c r="GE29" s="47">
        <f>'BS1&amp;2'!GE35</f>
        <v>0</v>
      </c>
      <c r="GF29" s="47">
        <f>'BS1&amp;2'!GF35</f>
        <v>0</v>
      </c>
      <c r="GG29" s="47">
        <f>'BS1&amp;2'!GG35</f>
        <v>2743</v>
      </c>
      <c r="GH29" s="47">
        <f>'BS1&amp;2'!HM35</f>
        <v>2753</v>
      </c>
      <c r="GI29" s="45"/>
      <c r="GJ29" s="45"/>
      <c r="GK29" s="45"/>
      <c r="GL29" s="45"/>
      <c r="GM29" s="45"/>
    </row>
    <row r="30" spans="1:195" ht="15.75" customHeight="1">
      <c r="A30" s="369"/>
      <c r="B30" s="43" t="s">
        <v>14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>
        <f>'BS1&amp;2'!AH36</f>
        <v>126</v>
      </c>
      <c r="AI30" s="47">
        <f>'BS1&amp;2'!AI36</f>
        <v>0</v>
      </c>
      <c r="AJ30" s="47">
        <f>'BS1&amp;2'!AJ36</f>
        <v>0</v>
      </c>
      <c r="AK30" s="47">
        <f>'BS1&amp;2'!AK36</f>
        <v>0</v>
      </c>
      <c r="AL30" s="47">
        <f>'BS1&amp;2'!AL36</f>
        <v>0</v>
      </c>
      <c r="AM30" s="47">
        <f>'BS1&amp;2'!AM36</f>
        <v>0</v>
      </c>
      <c r="AN30" s="47">
        <f>'BS1&amp;2'!AN36</f>
        <v>0</v>
      </c>
      <c r="AO30" s="47">
        <f>'BS1&amp;2'!AO36</f>
        <v>0</v>
      </c>
      <c r="AP30" s="47">
        <f>'BS1&amp;2'!AP36</f>
        <v>0</v>
      </c>
      <c r="AQ30" s="47">
        <f>'BS1&amp;2'!AQ36</f>
        <v>0</v>
      </c>
      <c r="AR30" s="47">
        <f>'BS1&amp;2'!AR36</f>
        <v>0</v>
      </c>
      <c r="AS30" s="47">
        <f>'BS1&amp;2'!AS36</f>
        <v>0</v>
      </c>
      <c r="AT30" s="47">
        <f>'BS1&amp;2'!AT36</f>
        <v>0</v>
      </c>
      <c r="AU30" s="47">
        <f>'BS1&amp;2'!AU36</f>
        <v>0</v>
      </c>
      <c r="AV30" s="47">
        <f>'BS1&amp;2'!AV36</f>
        <v>0</v>
      </c>
      <c r="AW30" s="47">
        <f>'BS1&amp;2'!AW36</f>
        <v>0</v>
      </c>
      <c r="AX30" s="47">
        <f>'BS1&amp;2'!AX36</f>
        <v>0</v>
      </c>
      <c r="AY30" s="47">
        <f>'BS1&amp;2'!AY36</f>
        <v>0</v>
      </c>
      <c r="AZ30" s="47">
        <f>'BS1&amp;2'!AZ36</f>
        <v>0</v>
      </c>
      <c r="BA30" s="47">
        <f>'BS1&amp;2'!BA36</f>
        <v>0</v>
      </c>
      <c r="BB30" s="47">
        <f>'BS1&amp;2'!BB36</f>
        <v>0</v>
      </c>
      <c r="BC30" s="47">
        <f>'BS1&amp;2'!BC36</f>
        <v>0</v>
      </c>
      <c r="BD30" s="47">
        <f>'BS1&amp;2'!BD36</f>
        <v>0</v>
      </c>
      <c r="BE30" s="47">
        <f>'BS1&amp;2'!BE36</f>
        <v>0</v>
      </c>
      <c r="BF30" s="47">
        <f>'BS1&amp;2'!BF36</f>
        <v>0</v>
      </c>
      <c r="BG30" s="47">
        <f>'BS1&amp;2'!BG36</f>
        <v>0</v>
      </c>
      <c r="BH30" s="47">
        <f>'BS1&amp;2'!BH36</f>
        <v>0</v>
      </c>
      <c r="BI30" s="47">
        <f>'BS1&amp;2'!BI36</f>
        <v>0</v>
      </c>
      <c r="BJ30" s="47">
        <f>'BS1&amp;2'!BJ36</f>
        <v>0</v>
      </c>
      <c r="BK30" s="47">
        <f>'BS1&amp;2'!BK36</f>
        <v>127</v>
      </c>
      <c r="BL30" s="47">
        <f>'BS1&amp;2'!BL36</f>
        <v>0</v>
      </c>
      <c r="BM30" s="47">
        <f>'BS1&amp;2'!BM36</f>
        <v>0</v>
      </c>
      <c r="BN30" s="47">
        <f>'BS1&amp;2'!BN36</f>
        <v>0</v>
      </c>
      <c r="BO30" s="47">
        <f>'BS1&amp;2'!BO36</f>
        <v>0</v>
      </c>
      <c r="BP30" s="47">
        <f>'BS1&amp;2'!BP36</f>
        <v>0</v>
      </c>
      <c r="BQ30" s="47">
        <f>'BS1&amp;2'!BQ36</f>
        <v>0</v>
      </c>
      <c r="BR30" s="47">
        <f>'BS1&amp;2'!BR36</f>
        <v>0</v>
      </c>
      <c r="BS30" s="47">
        <f>'BS1&amp;2'!BS36</f>
        <v>0</v>
      </c>
      <c r="BT30" s="47">
        <f>'BS1&amp;2'!BT36</f>
        <v>0</v>
      </c>
      <c r="BU30" s="47">
        <f>'BS1&amp;2'!BU36</f>
        <v>0</v>
      </c>
      <c r="BV30" s="47">
        <f>'BS1&amp;2'!BV36</f>
        <v>0</v>
      </c>
      <c r="BW30" s="47">
        <f>'BS1&amp;2'!BW36</f>
        <v>0</v>
      </c>
      <c r="BX30" s="47">
        <f>'BS1&amp;2'!BX36</f>
        <v>0</v>
      </c>
      <c r="BY30" s="47">
        <f>'BS1&amp;2'!BY36</f>
        <v>0</v>
      </c>
      <c r="BZ30" s="47">
        <f>'BS1&amp;2'!BZ36</f>
        <v>0</v>
      </c>
      <c r="CA30" s="47">
        <f>'BS1&amp;2'!CA36</f>
        <v>0</v>
      </c>
      <c r="CB30" s="47">
        <f>'BS1&amp;2'!CB36</f>
        <v>0</v>
      </c>
      <c r="CC30" s="47">
        <f>'BS1&amp;2'!CC36</f>
        <v>0</v>
      </c>
      <c r="CD30" s="47">
        <f>'BS1&amp;2'!CD36</f>
        <v>0</v>
      </c>
      <c r="CE30" s="47">
        <f>'BS1&amp;2'!CE36</f>
        <v>0</v>
      </c>
      <c r="CF30" s="47">
        <f>'BS1&amp;2'!CF36</f>
        <v>0</v>
      </c>
      <c r="CG30" s="47">
        <f>'BS1&amp;2'!CG36</f>
        <v>0</v>
      </c>
      <c r="CH30" s="47">
        <f>'BS1&amp;2'!CH36</f>
        <v>0</v>
      </c>
      <c r="CI30" s="47">
        <f>'BS1&amp;2'!CI36</f>
        <v>0</v>
      </c>
      <c r="CJ30" s="47">
        <f>'BS1&amp;2'!CJ36</f>
        <v>0</v>
      </c>
      <c r="CK30" s="47">
        <f>'BS1&amp;2'!CK36</f>
        <v>0</v>
      </c>
      <c r="CL30" s="47">
        <f>'BS1&amp;2'!CL36</f>
        <v>0</v>
      </c>
      <c r="CM30" s="47">
        <f>'BS1&amp;2'!CM36</f>
        <v>0</v>
      </c>
      <c r="CN30" s="47">
        <f>'BS1&amp;2'!CN36</f>
        <v>0</v>
      </c>
      <c r="CO30" s="47">
        <f>'BS1&amp;2'!CO36</f>
        <v>0</v>
      </c>
      <c r="CP30" s="47">
        <f>'BS1&amp;2'!CP36</f>
        <v>0</v>
      </c>
      <c r="CQ30" s="47">
        <f>'BS1&amp;2'!CQ36</f>
        <v>127</v>
      </c>
      <c r="CR30" s="47">
        <f>'BS1&amp;2'!CR36</f>
        <v>0</v>
      </c>
      <c r="CS30" s="47">
        <f>'BS1&amp;2'!CS36</f>
        <v>0</v>
      </c>
      <c r="CT30" s="47">
        <f>'BS1&amp;2'!CT36</f>
        <v>0</v>
      </c>
      <c r="CU30" s="47">
        <f>'BS1&amp;2'!CU36</f>
        <v>0</v>
      </c>
      <c r="CV30" s="47">
        <f>'BS1&amp;2'!CV36</f>
        <v>0</v>
      </c>
      <c r="CW30" s="47">
        <f>'BS1&amp;2'!CW36</f>
        <v>0</v>
      </c>
      <c r="CX30" s="47">
        <f>'BS1&amp;2'!CX36</f>
        <v>0</v>
      </c>
      <c r="CY30" s="47">
        <f>'BS1&amp;2'!CY36</f>
        <v>0</v>
      </c>
      <c r="CZ30" s="47">
        <f>'BS1&amp;2'!CZ36</f>
        <v>0</v>
      </c>
      <c r="DA30" s="47">
        <f>'BS1&amp;2'!DA36</f>
        <v>0</v>
      </c>
      <c r="DB30" s="47">
        <f>'BS1&amp;2'!DB36</f>
        <v>0</v>
      </c>
      <c r="DC30" s="47">
        <f>'BS1&amp;2'!DC36</f>
        <v>0</v>
      </c>
      <c r="DD30" s="47">
        <f>'BS1&amp;2'!DD36</f>
        <v>0</v>
      </c>
      <c r="DE30" s="47">
        <f>'BS1&amp;2'!DE36</f>
        <v>0</v>
      </c>
      <c r="DF30" s="47">
        <f>'BS1&amp;2'!DF36</f>
        <v>0</v>
      </c>
      <c r="DG30" s="47">
        <f>'BS1&amp;2'!DG36</f>
        <v>0</v>
      </c>
      <c r="DH30" s="47">
        <f>'BS1&amp;2'!DH36</f>
        <v>0</v>
      </c>
      <c r="DI30" s="47">
        <f>'BS1&amp;2'!DI36</f>
        <v>0</v>
      </c>
      <c r="DJ30" s="47">
        <f>'BS1&amp;2'!DJ36</f>
        <v>0</v>
      </c>
      <c r="DK30" s="47">
        <f>'BS1&amp;2'!DK36</f>
        <v>0</v>
      </c>
      <c r="DL30" s="47">
        <f>'BS1&amp;2'!DL36</f>
        <v>0</v>
      </c>
      <c r="DM30" s="47">
        <f>'BS1&amp;2'!DM36</f>
        <v>0</v>
      </c>
      <c r="DN30" s="47">
        <f>'BS1&amp;2'!DN36</f>
        <v>0</v>
      </c>
      <c r="DO30" s="47">
        <f>'BS1&amp;2'!DO36</f>
        <v>0</v>
      </c>
      <c r="DP30" s="47">
        <f>'BS1&amp;2'!DP36</f>
        <v>0</v>
      </c>
      <c r="DQ30" s="47">
        <f>'BS1&amp;2'!DQ36</f>
        <v>0</v>
      </c>
      <c r="DR30" s="47">
        <f>'BS1&amp;2'!DR36</f>
        <v>0</v>
      </c>
      <c r="DS30" s="47">
        <f>'BS1&amp;2'!DS36</f>
        <v>0</v>
      </c>
      <c r="DT30" s="47">
        <f>'BS1&amp;2'!DT36</f>
        <v>0</v>
      </c>
      <c r="DU30" s="47">
        <f>'BS1&amp;2'!DU36</f>
        <v>0</v>
      </c>
      <c r="DV30" s="47">
        <f>'BS1&amp;2'!DV36</f>
        <v>132</v>
      </c>
      <c r="DW30" s="47">
        <f>'BS1&amp;2'!DW36</f>
        <v>0</v>
      </c>
      <c r="DX30" s="47">
        <f>'BS1&amp;2'!DX36</f>
        <v>0</v>
      </c>
      <c r="DY30" s="47">
        <f>'BS1&amp;2'!DY36</f>
        <v>0</v>
      </c>
      <c r="DZ30" s="47">
        <f>'BS1&amp;2'!DZ36</f>
        <v>0</v>
      </c>
      <c r="EA30" s="47">
        <f>'BS1&amp;2'!EA36</f>
        <v>0</v>
      </c>
      <c r="EB30" s="47">
        <f>'BS1&amp;2'!EB36</f>
        <v>0</v>
      </c>
      <c r="EC30" s="47">
        <f>'BS1&amp;2'!EC36</f>
        <v>0</v>
      </c>
      <c r="ED30" s="47">
        <f>'BS1&amp;2'!ED36</f>
        <v>0</v>
      </c>
      <c r="EE30" s="47">
        <f>'BS1&amp;2'!EE36</f>
        <v>0</v>
      </c>
      <c r="EF30" s="47">
        <f>'BS1&amp;2'!EF36</f>
        <v>0</v>
      </c>
      <c r="EG30" s="47">
        <f>'BS1&amp;2'!EG36</f>
        <v>0</v>
      </c>
      <c r="EH30" s="47">
        <f>'BS1&amp;2'!EH36</f>
        <v>0</v>
      </c>
      <c r="EI30" s="47">
        <f>'BS1&amp;2'!EI36</f>
        <v>0</v>
      </c>
      <c r="EJ30" s="47">
        <f>'BS1&amp;2'!EJ36</f>
        <v>0</v>
      </c>
      <c r="EK30" s="47">
        <f>'BS1&amp;2'!EK36</f>
        <v>0</v>
      </c>
      <c r="EL30" s="47">
        <f>'BS1&amp;2'!EL36</f>
        <v>0</v>
      </c>
      <c r="EM30" s="47">
        <f>'BS1&amp;2'!EM36</f>
        <v>0</v>
      </c>
      <c r="EN30" s="47">
        <f>'BS1&amp;2'!EN36</f>
        <v>0</v>
      </c>
      <c r="EO30" s="47">
        <f>'BS1&amp;2'!EO36</f>
        <v>0</v>
      </c>
      <c r="EP30" s="47">
        <f>'BS1&amp;2'!EP36</f>
        <v>0</v>
      </c>
      <c r="EQ30" s="47">
        <f>'BS1&amp;2'!EQ36</f>
        <v>0</v>
      </c>
      <c r="ER30" s="47">
        <f>'BS1&amp;2'!ER36</f>
        <v>0</v>
      </c>
      <c r="ES30" s="47">
        <f>'BS1&amp;2'!ES36</f>
        <v>0</v>
      </c>
      <c r="ET30" s="47">
        <f>'BS1&amp;2'!ET36</f>
        <v>0</v>
      </c>
      <c r="EU30" s="47">
        <f>'BS1&amp;2'!EU36</f>
        <v>0</v>
      </c>
      <c r="EV30" s="47">
        <f>'BS1&amp;2'!EV36</f>
        <v>0</v>
      </c>
      <c r="EW30" s="47">
        <f>'BS1&amp;2'!EW36</f>
        <v>0</v>
      </c>
      <c r="EX30" s="47">
        <f>'BS1&amp;2'!EX36</f>
        <v>0</v>
      </c>
      <c r="EY30" s="47">
        <f>'BS1&amp;2'!EY36</f>
        <v>0</v>
      </c>
      <c r="EZ30" s="47">
        <f>'BS1&amp;2'!EZ36</f>
        <v>0</v>
      </c>
      <c r="FA30" s="47">
        <f>'BS1&amp;2'!FA36</f>
        <v>0</v>
      </c>
      <c r="FB30" s="47">
        <f>'BS1&amp;2'!FB36</f>
        <v>128</v>
      </c>
      <c r="FC30" s="47">
        <f>'BS1&amp;2'!FC36</f>
        <v>0</v>
      </c>
      <c r="FD30" s="47">
        <f>'BS1&amp;2'!FD36</f>
        <v>0</v>
      </c>
      <c r="FE30" s="47">
        <f>'BS1&amp;2'!FE36</f>
        <v>0</v>
      </c>
      <c r="FF30" s="47">
        <f>'BS1&amp;2'!FF36</f>
        <v>0</v>
      </c>
      <c r="FG30" s="47">
        <f>'BS1&amp;2'!FG36</f>
        <v>0</v>
      </c>
      <c r="FH30" s="47">
        <f>'BS1&amp;2'!FH36</f>
        <v>0</v>
      </c>
      <c r="FI30" s="47">
        <f>'BS1&amp;2'!FI36</f>
        <v>0</v>
      </c>
      <c r="FJ30" s="47">
        <f>'BS1&amp;2'!FJ36</f>
        <v>0</v>
      </c>
      <c r="FK30" s="47">
        <f>'BS1&amp;2'!FK36</f>
        <v>0</v>
      </c>
      <c r="FL30" s="47">
        <f>'BS1&amp;2'!FL36</f>
        <v>0</v>
      </c>
      <c r="FM30" s="47">
        <f>'BS1&amp;2'!FM36</f>
        <v>0</v>
      </c>
      <c r="FN30" s="47">
        <f>'BS1&amp;2'!FN36</f>
        <v>0</v>
      </c>
      <c r="FO30" s="47">
        <f>'BS1&amp;2'!FO36</f>
        <v>0</v>
      </c>
      <c r="FP30" s="47">
        <f>'BS1&amp;2'!FP36</f>
        <v>0</v>
      </c>
      <c r="FQ30" s="47">
        <f>'BS1&amp;2'!FQ36</f>
        <v>0</v>
      </c>
      <c r="FR30" s="47">
        <f>'BS1&amp;2'!FR36</f>
        <v>0</v>
      </c>
      <c r="FS30" s="47">
        <f>'BS1&amp;2'!FS36</f>
        <v>0</v>
      </c>
      <c r="FT30" s="47">
        <f>'BS1&amp;2'!FT36</f>
        <v>0</v>
      </c>
      <c r="FU30" s="47">
        <f>'BS1&amp;2'!FU36</f>
        <v>0</v>
      </c>
      <c r="FV30" s="47">
        <f>'BS1&amp;2'!FV36</f>
        <v>0</v>
      </c>
      <c r="FW30" s="47">
        <f>'BS1&amp;2'!FW36</f>
        <v>0</v>
      </c>
      <c r="FX30" s="47">
        <f>'BS1&amp;2'!FX36</f>
        <v>0</v>
      </c>
      <c r="FY30" s="47">
        <f>'BS1&amp;2'!FY36</f>
        <v>0</v>
      </c>
      <c r="FZ30" s="47">
        <f>'BS1&amp;2'!FZ36</f>
        <v>0</v>
      </c>
      <c r="GA30" s="47">
        <f>'BS1&amp;2'!GA36</f>
        <v>0</v>
      </c>
      <c r="GB30" s="47">
        <f>'BS1&amp;2'!GB36</f>
        <v>0</v>
      </c>
      <c r="GC30" s="47">
        <f>'BS1&amp;2'!GC36</f>
        <v>0</v>
      </c>
      <c r="GD30" s="47">
        <f>'BS1&amp;2'!GD36</f>
        <v>0</v>
      </c>
      <c r="GE30" s="47">
        <f>'BS1&amp;2'!GE36</f>
        <v>0</v>
      </c>
      <c r="GF30" s="47">
        <f>'BS1&amp;2'!GF36</f>
        <v>0</v>
      </c>
      <c r="GG30" s="47">
        <f>'BS1&amp;2'!GG36</f>
        <v>127</v>
      </c>
      <c r="GH30" s="47">
        <f>'BS1&amp;2'!HM36</f>
        <v>131</v>
      </c>
      <c r="GI30" s="45"/>
      <c r="GJ30" s="45"/>
      <c r="GK30" s="45"/>
      <c r="GL30" s="45"/>
      <c r="GM30" s="45"/>
    </row>
    <row r="31" spans="1:195" ht="15.75" customHeight="1">
      <c r="A31" s="369"/>
      <c r="B31" s="43" t="s">
        <v>48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>
        <f>'BS1&amp;2'!AH37</f>
        <v>0</v>
      </c>
      <c r="AI31" s="47">
        <f>'BS1&amp;2'!AI37</f>
        <v>0</v>
      </c>
      <c r="AJ31" s="47">
        <f>'BS1&amp;2'!AJ37</f>
        <v>0</v>
      </c>
      <c r="AK31" s="47">
        <f>'BS1&amp;2'!AK37</f>
        <v>0</v>
      </c>
      <c r="AL31" s="47">
        <f>'BS1&amp;2'!AL37</f>
        <v>0</v>
      </c>
      <c r="AM31" s="47">
        <f>'BS1&amp;2'!AM37</f>
        <v>0</v>
      </c>
      <c r="AN31" s="47">
        <f>'BS1&amp;2'!AN37</f>
        <v>0</v>
      </c>
      <c r="AO31" s="47">
        <f>'BS1&amp;2'!AO37</f>
        <v>0</v>
      </c>
      <c r="AP31" s="47">
        <f>'BS1&amp;2'!AP37</f>
        <v>0</v>
      </c>
      <c r="AQ31" s="47">
        <f>'BS1&amp;2'!AQ37</f>
        <v>0</v>
      </c>
      <c r="AR31" s="47">
        <f>'BS1&amp;2'!AR37</f>
        <v>0</v>
      </c>
      <c r="AS31" s="47">
        <f>'BS1&amp;2'!AS37</f>
        <v>0</v>
      </c>
      <c r="AT31" s="47">
        <f>'BS1&amp;2'!AT37</f>
        <v>0</v>
      </c>
      <c r="AU31" s="47">
        <f>'BS1&amp;2'!AU37</f>
        <v>0</v>
      </c>
      <c r="AV31" s="47">
        <f>'BS1&amp;2'!AV37</f>
        <v>0</v>
      </c>
      <c r="AW31" s="47">
        <f>'BS1&amp;2'!AW37</f>
        <v>0</v>
      </c>
      <c r="AX31" s="47">
        <f>'BS1&amp;2'!AX37</f>
        <v>0</v>
      </c>
      <c r="AY31" s="47">
        <f>'BS1&amp;2'!AY37</f>
        <v>0</v>
      </c>
      <c r="AZ31" s="47">
        <f>'BS1&amp;2'!AZ37</f>
        <v>0</v>
      </c>
      <c r="BA31" s="47">
        <f>'BS1&amp;2'!BA37</f>
        <v>0</v>
      </c>
      <c r="BB31" s="47">
        <f>'BS1&amp;2'!BB37</f>
        <v>0</v>
      </c>
      <c r="BC31" s="47">
        <f>'BS1&amp;2'!BC37</f>
        <v>0</v>
      </c>
      <c r="BD31" s="47">
        <f>'BS1&amp;2'!BD37</f>
        <v>0</v>
      </c>
      <c r="BE31" s="47">
        <f>'BS1&amp;2'!BE37</f>
        <v>0</v>
      </c>
      <c r="BF31" s="47">
        <f>'BS1&amp;2'!BF37</f>
        <v>0</v>
      </c>
      <c r="BG31" s="47">
        <f>'BS1&amp;2'!BG37</f>
        <v>0</v>
      </c>
      <c r="BH31" s="47">
        <f>'BS1&amp;2'!BH37</f>
        <v>0</v>
      </c>
      <c r="BI31" s="47">
        <f>'BS1&amp;2'!BI37</f>
        <v>0</v>
      </c>
      <c r="BJ31" s="47">
        <f>'BS1&amp;2'!BJ37</f>
        <v>0</v>
      </c>
      <c r="BK31" s="47">
        <f>'BS1&amp;2'!BK37</f>
        <v>0</v>
      </c>
      <c r="BL31" s="47">
        <f>'BS1&amp;2'!BL37</f>
        <v>0</v>
      </c>
      <c r="BM31" s="47">
        <f>'BS1&amp;2'!BM37</f>
        <v>0</v>
      </c>
      <c r="BN31" s="47">
        <f>'BS1&amp;2'!BN37</f>
        <v>0</v>
      </c>
      <c r="BO31" s="47">
        <f>'BS1&amp;2'!BO37</f>
        <v>0</v>
      </c>
      <c r="BP31" s="47">
        <f>'BS1&amp;2'!BP37</f>
        <v>0</v>
      </c>
      <c r="BQ31" s="47">
        <f>'BS1&amp;2'!BQ37</f>
        <v>0</v>
      </c>
      <c r="BR31" s="47">
        <f>'BS1&amp;2'!BR37</f>
        <v>0</v>
      </c>
      <c r="BS31" s="47">
        <f>'BS1&amp;2'!BS37</f>
        <v>0</v>
      </c>
      <c r="BT31" s="47">
        <f>'BS1&amp;2'!BT37</f>
        <v>0</v>
      </c>
      <c r="BU31" s="47">
        <f>'BS1&amp;2'!BU37</f>
        <v>0</v>
      </c>
      <c r="BV31" s="47">
        <f>'BS1&amp;2'!BV37</f>
        <v>0</v>
      </c>
      <c r="BW31" s="47">
        <f>'BS1&amp;2'!BW37</f>
        <v>0</v>
      </c>
      <c r="BX31" s="47">
        <f>'BS1&amp;2'!BX37</f>
        <v>0</v>
      </c>
      <c r="BY31" s="47">
        <f>'BS1&amp;2'!BY37</f>
        <v>0</v>
      </c>
      <c r="BZ31" s="47">
        <f>'BS1&amp;2'!BZ37</f>
        <v>0</v>
      </c>
      <c r="CA31" s="47">
        <f>'BS1&amp;2'!CA37</f>
        <v>0</v>
      </c>
      <c r="CB31" s="47">
        <f>'BS1&amp;2'!CB37</f>
        <v>0</v>
      </c>
      <c r="CC31" s="47">
        <f>'BS1&amp;2'!CC37</f>
        <v>0</v>
      </c>
      <c r="CD31" s="47">
        <f>'BS1&amp;2'!CD37</f>
        <v>0</v>
      </c>
      <c r="CE31" s="47">
        <f>'BS1&amp;2'!CE37</f>
        <v>0</v>
      </c>
      <c r="CF31" s="47">
        <f>'BS1&amp;2'!CF37</f>
        <v>0</v>
      </c>
      <c r="CG31" s="47">
        <f>'BS1&amp;2'!CG37</f>
        <v>0</v>
      </c>
      <c r="CH31" s="47">
        <f>'BS1&amp;2'!CH37</f>
        <v>0</v>
      </c>
      <c r="CI31" s="47">
        <f>'BS1&amp;2'!CI37</f>
        <v>0</v>
      </c>
      <c r="CJ31" s="47">
        <f>'BS1&amp;2'!CJ37</f>
        <v>0</v>
      </c>
      <c r="CK31" s="47">
        <f>'BS1&amp;2'!CK37</f>
        <v>0</v>
      </c>
      <c r="CL31" s="47">
        <f>'BS1&amp;2'!CL37</f>
        <v>0</v>
      </c>
      <c r="CM31" s="47">
        <f>'BS1&amp;2'!CM37</f>
        <v>0</v>
      </c>
      <c r="CN31" s="47">
        <f>'BS1&amp;2'!CN37</f>
        <v>0</v>
      </c>
      <c r="CO31" s="47">
        <f>'BS1&amp;2'!CO37</f>
        <v>0</v>
      </c>
      <c r="CP31" s="47">
        <f>'BS1&amp;2'!CP37</f>
        <v>0</v>
      </c>
      <c r="CQ31" s="47">
        <f>'BS1&amp;2'!CQ37</f>
        <v>0</v>
      </c>
      <c r="CR31" s="47">
        <f>'BS1&amp;2'!CR37</f>
        <v>0</v>
      </c>
      <c r="CS31" s="47">
        <f>'BS1&amp;2'!CS37</f>
        <v>0</v>
      </c>
      <c r="CT31" s="47">
        <f>'BS1&amp;2'!CT37</f>
        <v>0</v>
      </c>
      <c r="CU31" s="47">
        <f>'BS1&amp;2'!CU37</f>
        <v>0</v>
      </c>
      <c r="CV31" s="47">
        <f>'BS1&amp;2'!CV37</f>
        <v>0</v>
      </c>
      <c r="CW31" s="47">
        <f>'BS1&amp;2'!CW37</f>
        <v>0</v>
      </c>
      <c r="CX31" s="47">
        <f>'BS1&amp;2'!CX37</f>
        <v>0</v>
      </c>
      <c r="CY31" s="47">
        <f>'BS1&amp;2'!CY37</f>
        <v>0</v>
      </c>
      <c r="CZ31" s="47">
        <f>'BS1&amp;2'!CZ37</f>
        <v>0</v>
      </c>
      <c r="DA31" s="47">
        <f>'BS1&amp;2'!DA37</f>
        <v>0</v>
      </c>
      <c r="DB31" s="47">
        <f>'BS1&amp;2'!DB37</f>
        <v>0</v>
      </c>
      <c r="DC31" s="47">
        <f>'BS1&amp;2'!DC37</f>
        <v>0</v>
      </c>
      <c r="DD31" s="47">
        <f>'BS1&amp;2'!DD37</f>
        <v>0</v>
      </c>
      <c r="DE31" s="47">
        <f>'BS1&amp;2'!DE37</f>
        <v>0</v>
      </c>
      <c r="DF31" s="47">
        <f>'BS1&amp;2'!DF37</f>
        <v>0</v>
      </c>
      <c r="DG31" s="47">
        <f>'BS1&amp;2'!DG37</f>
        <v>0</v>
      </c>
      <c r="DH31" s="47">
        <f>'BS1&amp;2'!DH37</f>
        <v>0</v>
      </c>
      <c r="DI31" s="47">
        <f>'BS1&amp;2'!DI37</f>
        <v>0</v>
      </c>
      <c r="DJ31" s="47">
        <f>'BS1&amp;2'!DJ37</f>
        <v>0</v>
      </c>
      <c r="DK31" s="47">
        <f>'BS1&amp;2'!DK37</f>
        <v>0</v>
      </c>
      <c r="DL31" s="47">
        <f>'BS1&amp;2'!DL37</f>
        <v>0</v>
      </c>
      <c r="DM31" s="47">
        <f>'BS1&amp;2'!DM37</f>
        <v>0</v>
      </c>
      <c r="DN31" s="47">
        <f>'BS1&amp;2'!DN37</f>
        <v>0</v>
      </c>
      <c r="DO31" s="47">
        <f>'BS1&amp;2'!DO37</f>
        <v>0</v>
      </c>
      <c r="DP31" s="47">
        <f>'BS1&amp;2'!DP37</f>
        <v>0</v>
      </c>
      <c r="DQ31" s="47">
        <f>'BS1&amp;2'!DQ37</f>
        <v>0</v>
      </c>
      <c r="DR31" s="47">
        <f>'BS1&amp;2'!DR37</f>
        <v>0</v>
      </c>
      <c r="DS31" s="47">
        <f>'BS1&amp;2'!DS37</f>
        <v>0</v>
      </c>
      <c r="DT31" s="47">
        <f>'BS1&amp;2'!DT37</f>
        <v>0</v>
      </c>
      <c r="DU31" s="47">
        <f>'BS1&amp;2'!DU37</f>
        <v>0</v>
      </c>
      <c r="DV31" s="47">
        <f>'BS1&amp;2'!DV37</f>
        <v>0</v>
      </c>
      <c r="DW31" s="47">
        <f>'BS1&amp;2'!DW37</f>
        <v>0</v>
      </c>
      <c r="DX31" s="47">
        <f>'BS1&amp;2'!DX37</f>
        <v>0</v>
      </c>
      <c r="DY31" s="47">
        <f>'BS1&amp;2'!DY37</f>
        <v>0</v>
      </c>
      <c r="DZ31" s="47">
        <f>'BS1&amp;2'!DZ37</f>
        <v>0</v>
      </c>
      <c r="EA31" s="47">
        <f>'BS1&amp;2'!EA37</f>
        <v>0</v>
      </c>
      <c r="EB31" s="47">
        <f>'BS1&amp;2'!EB37</f>
        <v>0</v>
      </c>
      <c r="EC31" s="47">
        <f>'BS1&amp;2'!EC37</f>
        <v>0</v>
      </c>
      <c r="ED31" s="47">
        <f>'BS1&amp;2'!ED37</f>
        <v>0</v>
      </c>
      <c r="EE31" s="47">
        <f>'BS1&amp;2'!EE37</f>
        <v>0</v>
      </c>
      <c r="EF31" s="47">
        <f>'BS1&amp;2'!EF37</f>
        <v>0</v>
      </c>
      <c r="EG31" s="47">
        <f>'BS1&amp;2'!EG37</f>
        <v>0</v>
      </c>
      <c r="EH31" s="47">
        <f>'BS1&amp;2'!EH37</f>
        <v>0</v>
      </c>
      <c r="EI31" s="47">
        <f>'BS1&amp;2'!EI37</f>
        <v>0</v>
      </c>
      <c r="EJ31" s="47">
        <f>'BS1&amp;2'!EJ37</f>
        <v>0</v>
      </c>
      <c r="EK31" s="47">
        <f>'BS1&amp;2'!EK37</f>
        <v>0</v>
      </c>
      <c r="EL31" s="47">
        <f>'BS1&amp;2'!EL37</f>
        <v>0</v>
      </c>
      <c r="EM31" s="47">
        <f>'BS1&amp;2'!EM37</f>
        <v>0</v>
      </c>
      <c r="EN31" s="47">
        <f>'BS1&amp;2'!EN37</f>
        <v>0</v>
      </c>
      <c r="EO31" s="47">
        <f>'BS1&amp;2'!EO37</f>
        <v>0</v>
      </c>
      <c r="EP31" s="47">
        <f>'BS1&amp;2'!EP37</f>
        <v>0</v>
      </c>
      <c r="EQ31" s="47">
        <f>'BS1&amp;2'!EQ37</f>
        <v>0</v>
      </c>
      <c r="ER31" s="47">
        <f>'BS1&amp;2'!ER37</f>
        <v>0</v>
      </c>
      <c r="ES31" s="47">
        <f>'BS1&amp;2'!ES37</f>
        <v>0</v>
      </c>
      <c r="ET31" s="47">
        <f>'BS1&amp;2'!ET37</f>
        <v>0</v>
      </c>
      <c r="EU31" s="47">
        <f>'BS1&amp;2'!EU37</f>
        <v>0</v>
      </c>
      <c r="EV31" s="47">
        <f>'BS1&amp;2'!EV37</f>
        <v>0</v>
      </c>
      <c r="EW31" s="47">
        <f>'BS1&amp;2'!EW37</f>
        <v>0</v>
      </c>
      <c r="EX31" s="47">
        <f>'BS1&amp;2'!EX37</f>
        <v>0</v>
      </c>
      <c r="EY31" s="47">
        <f>'BS1&amp;2'!EY37</f>
        <v>0</v>
      </c>
      <c r="EZ31" s="47">
        <f>'BS1&amp;2'!EZ37</f>
        <v>0</v>
      </c>
      <c r="FA31" s="47">
        <f>'BS1&amp;2'!FA37</f>
        <v>0</v>
      </c>
      <c r="FB31" s="47">
        <f>'BS1&amp;2'!FB37</f>
        <v>0</v>
      </c>
      <c r="FC31" s="47">
        <f>'BS1&amp;2'!FC37</f>
        <v>0</v>
      </c>
      <c r="FD31" s="47">
        <f>'BS1&amp;2'!FD37</f>
        <v>0</v>
      </c>
      <c r="FE31" s="47">
        <f>'BS1&amp;2'!FE37</f>
        <v>0</v>
      </c>
      <c r="FF31" s="47">
        <f>'BS1&amp;2'!FF37</f>
        <v>0</v>
      </c>
      <c r="FG31" s="47">
        <f>'BS1&amp;2'!FG37</f>
        <v>0</v>
      </c>
      <c r="FH31" s="47">
        <f>'BS1&amp;2'!FH37</f>
        <v>0</v>
      </c>
      <c r="FI31" s="47">
        <f>'BS1&amp;2'!FI37</f>
        <v>0</v>
      </c>
      <c r="FJ31" s="47">
        <f>'BS1&amp;2'!FJ37</f>
        <v>0</v>
      </c>
      <c r="FK31" s="47">
        <f>'BS1&amp;2'!FK37</f>
        <v>0</v>
      </c>
      <c r="FL31" s="47">
        <f>'BS1&amp;2'!FL37</f>
        <v>0</v>
      </c>
      <c r="FM31" s="47">
        <f>'BS1&amp;2'!FM37</f>
        <v>0</v>
      </c>
      <c r="FN31" s="47">
        <f>'BS1&amp;2'!FN37</f>
        <v>0</v>
      </c>
      <c r="FO31" s="47">
        <f>'BS1&amp;2'!FO37</f>
        <v>0</v>
      </c>
      <c r="FP31" s="47">
        <f>'BS1&amp;2'!FP37</f>
        <v>0</v>
      </c>
      <c r="FQ31" s="47">
        <f>'BS1&amp;2'!FQ37</f>
        <v>0</v>
      </c>
      <c r="FR31" s="47">
        <f>'BS1&amp;2'!FR37</f>
        <v>0</v>
      </c>
      <c r="FS31" s="47">
        <f>'BS1&amp;2'!FS37</f>
        <v>0</v>
      </c>
      <c r="FT31" s="47">
        <f>'BS1&amp;2'!FT37</f>
        <v>0</v>
      </c>
      <c r="FU31" s="47">
        <f>'BS1&amp;2'!FU37</f>
        <v>0</v>
      </c>
      <c r="FV31" s="47">
        <f>'BS1&amp;2'!FV37</f>
        <v>0</v>
      </c>
      <c r="FW31" s="47">
        <f>'BS1&amp;2'!FW37</f>
        <v>0</v>
      </c>
      <c r="FX31" s="47">
        <f>'BS1&amp;2'!FX37</f>
        <v>0</v>
      </c>
      <c r="FY31" s="47">
        <f>'BS1&amp;2'!FY37</f>
        <v>0</v>
      </c>
      <c r="FZ31" s="47">
        <f>'BS1&amp;2'!FZ37</f>
        <v>0</v>
      </c>
      <c r="GA31" s="47">
        <f>'BS1&amp;2'!GA37</f>
        <v>0</v>
      </c>
      <c r="GB31" s="47">
        <f>'BS1&amp;2'!GB37</f>
        <v>0</v>
      </c>
      <c r="GC31" s="47">
        <f>'BS1&amp;2'!GC37</f>
        <v>0</v>
      </c>
      <c r="GD31" s="47">
        <f>'BS1&amp;2'!GD37</f>
        <v>0</v>
      </c>
      <c r="GE31" s="47">
        <f>'BS1&amp;2'!GE37</f>
        <v>0</v>
      </c>
      <c r="GF31" s="47">
        <f>'BS1&amp;2'!GF37</f>
        <v>0</v>
      </c>
      <c r="GG31" s="47">
        <f>'BS1&amp;2'!GG37</f>
        <v>0</v>
      </c>
      <c r="GH31" s="47">
        <f>'BS1&amp;2'!HM37</f>
        <v>0</v>
      </c>
      <c r="GI31" s="45"/>
      <c r="GJ31" s="45"/>
      <c r="GK31" s="45"/>
      <c r="GL31" s="45"/>
      <c r="GM31" s="45"/>
    </row>
    <row r="32" spans="1:195" ht="15.75" customHeight="1">
      <c r="A32" s="369"/>
      <c r="B32" s="57" t="s">
        <v>10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>
        <f>'BS1&amp;2'!AH44</f>
        <v>4780</v>
      </c>
      <c r="AI32" s="47">
        <f>'BS1&amp;2'!AI44</f>
        <v>0</v>
      </c>
      <c r="AJ32" s="47">
        <f>'BS1&amp;2'!AJ44</f>
        <v>0</v>
      </c>
      <c r="AK32" s="47">
        <f>'BS1&amp;2'!AK44</f>
        <v>0</v>
      </c>
      <c r="AL32" s="47">
        <f>'BS1&amp;2'!AL44</f>
        <v>0</v>
      </c>
      <c r="AM32" s="47">
        <f>'BS1&amp;2'!AM44</f>
        <v>0</v>
      </c>
      <c r="AN32" s="47">
        <f>'BS1&amp;2'!AN44</f>
        <v>0</v>
      </c>
      <c r="AO32" s="47">
        <f>'BS1&amp;2'!AO44</f>
        <v>0</v>
      </c>
      <c r="AP32" s="47">
        <f>'BS1&amp;2'!AP44</f>
        <v>0</v>
      </c>
      <c r="AQ32" s="47">
        <f>'BS1&amp;2'!AQ44</f>
        <v>0</v>
      </c>
      <c r="AR32" s="47">
        <f>'BS1&amp;2'!AR44</f>
        <v>0</v>
      </c>
      <c r="AS32" s="47">
        <f>'BS1&amp;2'!AS44</f>
        <v>0</v>
      </c>
      <c r="AT32" s="47">
        <f>'BS1&amp;2'!AT44</f>
        <v>0</v>
      </c>
      <c r="AU32" s="47">
        <f>'BS1&amp;2'!AU44</f>
        <v>0</v>
      </c>
      <c r="AV32" s="47">
        <f>'BS1&amp;2'!AV44</f>
        <v>0</v>
      </c>
      <c r="AW32" s="47">
        <f>'BS1&amp;2'!AW44</f>
        <v>0</v>
      </c>
      <c r="AX32" s="47">
        <f>'BS1&amp;2'!AX44</f>
        <v>0</v>
      </c>
      <c r="AY32" s="47">
        <f>'BS1&amp;2'!AY44</f>
        <v>0</v>
      </c>
      <c r="AZ32" s="47">
        <f>'BS1&amp;2'!AZ44</f>
        <v>0</v>
      </c>
      <c r="BA32" s="47">
        <f>'BS1&amp;2'!BA44</f>
        <v>0</v>
      </c>
      <c r="BB32" s="47">
        <f>'BS1&amp;2'!BB44</f>
        <v>0</v>
      </c>
      <c r="BC32" s="47">
        <f>'BS1&amp;2'!BC44</f>
        <v>0</v>
      </c>
      <c r="BD32" s="47">
        <f>'BS1&amp;2'!BD44</f>
        <v>0</v>
      </c>
      <c r="BE32" s="47">
        <f>'BS1&amp;2'!BE44</f>
        <v>0</v>
      </c>
      <c r="BF32" s="47">
        <f>'BS1&amp;2'!BF44</f>
        <v>0</v>
      </c>
      <c r="BG32" s="47">
        <f>'BS1&amp;2'!BG44</f>
        <v>0</v>
      </c>
      <c r="BH32" s="47">
        <f>'BS1&amp;2'!BH44</f>
        <v>0</v>
      </c>
      <c r="BI32" s="47">
        <f>'BS1&amp;2'!BI44</f>
        <v>0</v>
      </c>
      <c r="BJ32" s="47">
        <f>'BS1&amp;2'!BJ44</f>
        <v>0</v>
      </c>
      <c r="BK32" s="47">
        <f>'BS1&amp;2'!BK44</f>
        <v>4793</v>
      </c>
      <c r="BL32" s="47">
        <f>'BS1&amp;2'!BL44</f>
        <v>0</v>
      </c>
      <c r="BM32" s="47">
        <f>'BS1&amp;2'!BM44</f>
        <v>0</v>
      </c>
      <c r="BN32" s="47">
        <f>'BS1&amp;2'!BN44</f>
        <v>0</v>
      </c>
      <c r="BO32" s="47">
        <f>'BS1&amp;2'!BO44</f>
        <v>0</v>
      </c>
      <c r="BP32" s="47">
        <f>'BS1&amp;2'!BP44</f>
        <v>0</v>
      </c>
      <c r="BQ32" s="47">
        <f>'BS1&amp;2'!BQ44</f>
        <v>0</v>
      </c>
      <c r="BR32" s="47">
        <f>'BS1&amp;2'!BR44</f>
        <v>0</v>
      </c>
      <c r="BS32" s="47">
        <f>'BS1&amp;2'!BS44</f>
        <v>0</v>
      </c>
      <c r="BT32" s="47">
        <f>'BS1&amp;2'!BT44</f>
        <v>0</v>
      </c>
      <c r="BU32" s="47">
        <f>'BS1&amp;2'!BU44</f>
        <v>0</v>
      </c>
      <c r="BV32" s="47">
        <f>'BS1&amp;2'!BV44</f>
        <v>0</v>
      </c>
      <c r="BW32" s="47">
        <f>'BS1&amp;2'!BW44</f>
        <v>0</v>
      </c>
      <c r="BX32" s="47">
        <f>'BS1&amp;2'!BX44</f>
        <v>0</v>
      </c>
      <c r="BY32" s="47">
        <f>'BS1&amp;2'!BY44</f>
        <v>0</v>
      </c>
      <c r="BZ32" s="47">
        <f>'BS1&amp;2'!BZ44</f>
        <v>0</v>
      </c>
      <c r="CA32" s="47">
        <f>'BS1&amp;2'!CA44</f>
        <v>0</v>
      </c>
      <c r="CB32" s="47">
        <f>'BS1&amp;2'!CB44</f>
        <v>0</v>
      </c>
      <c r="CC32" s="47">
        <f>'BS1&amp;2'!CC44</f>
        <v>0</v>
      </c>
      <c r="CD32" s="47">
        <f>'BS1&amp;2'!CD44</f>
        <v>0</v>
      </c>
      <c r="CE32" s="47">
        <f>'BS1&amp;2'!CE44</f>
        <v>0</v>
      </c>
      <c r="CF32" s="47">
        <f>'BS1&amp;2'!CF44</f>
        <v>0</v>
      </c>
      <c r="CG32" s="47">
        <f>'BS1&amp;2'!CG44</f>
        <v>0</v>
      </c>
      <c r="CH32" s="47">
        <f>'BS1&amp;2'!CH44</f>
        <v>0</v>
      </c>
      <c r="CI32" s="47">
        <f>'BS1&amp;2'!CI44</f>
        <v>0</v>
      </c>
      <c r="CJ32" s="47">
        <f>'BS1&amp;2'!CJ44</f>
        <v>0</v>
      </c>
      <c r="CK32" s="47">
        <f>'BS1&amp;2'!CK44</f>
        <v>0</v>
      </c>
      <c r="CL32" s="47">
        <f>'BS1&amp;2'!CL44</f>
        <v>0</v>
      </c>
      <c r="CM32" s="47">
        <f>'BS1&amp;2'!CM44</f>
        <v>0</v>
      </c>
      <c r="CN32" s="47">
        <f>'BS1&amp;2'!CN44</f>
        <v>0</v>
      </c>
      <c r="CO32" s="47">
        <f>'BS1&amp;2'!CO44</f>
        <v>0</v>
      </c>
      <c r="CP32" s="47">
        <f>'BS1&amp;2'!CP44</f>
        <v>0</v>
      </c>
      <c r="CQ32" s="47">
        <f>'BS1&amp;2'!CQ44</f>
        <v>4898</v>
      </c>
      <c r="CR32" s="47">
        <f>'BS1&amp;2'!CR44</f>
        <v>0</v>
      </c>
      <c r="CS32" s="47">
        <f>'BS1&amp;2'!CS44</f>
        <v>0</v>
      </c>
      <c r="CT32" s="47">
        <f>'BS1&amp;2'!CT44</f>
        <v>0</v>
      </c>
      <c r="CU32" s="47">
        <f>'BS1&amp;2'!CU44</f>
        <v>0</v>
      </c>
      <c r="CV32" s="47">
        <f>'BS1&amp;2'!CV44</f>
        <v>0</v>
      </c>
      <c r="CW32" s="47">
        <f>'BS1&amp;2'!CW44</f>
        <v>0</v>
      </c>
      <c r="CX32" s="47">
        <f>'BS1&amp;2'!CX44</f>
        <v>0</v>
      </c>
      <c r="CY32" s="47">
        <f>'BS1&amp;2'!CY44</f>
        <v>0</v>
      </c>
      <c r="CZ32" s="47">
        <f>'BS1&amp;2'!CZ44</f>
        <v>0</v>
      </c>
      <c r="DA32" s="47">
        <f>'BS1&amp;2'!DA44</f>
        <v>0</v>
      </c>
      <c r="DB32" s="47">
        <f>'BS1&amp;2'!DB44</f>
        <v>0</v>
      </c>
      <c r="DC32" s="47">
        <f>'BS1&amp;2'!DC44</f>
        <v>0</v>
      </c>
      <c r="DD32" s="47">
        <f>'BS1&amp;2'!DD44</f>
        <v>0</v>
      </c>
      <c r="DE32" s="47">
        <f>'BS1&amp;2'!DE44</f>
        <v>0</v>
      </c>
      <c r="DF32" s="47">
        <f>'BS1&amp;2'!DF44</f>
        <v>0</v>
      </c>
      <c r="DG32" s="47">
        <f>'BS1&amp;2'!DG44</f>
        <v>0</v>
      </c>
      <c r="DH32" s="47">
        <f>'BS1&amp;2'!DH44</f>
        <v>0</v>
      </c>
      <c r="DI32" s="47">
        <f>'BS1&amp;2'!DI44</f>
        <v>0</v>
      </c>
      <c r="DJ32" s="47">
        <f>'BS1&amp;2'!DJ44</f>
        <v>0</v>
      </c>
      <c r="DK32" s="47">
        <f>'BS1&amp;2'!DK44</f>
        <v>0</v>
      </c>
      <c r="DL32" s="47">
        <f>'BS1&amp;2'!DL44</f>
        <v>0</v>
      </c>
      <c r="DM32" s="47">
        <f>'BS1&amp;2'!DM44</f>
        <v>0</v>
      </c>
      <c r="DN32" s="47">
        <f>'BS1&amp;2'!DN44</f>
        <v>0</v>
      </c>
      <c r="DO32" s="47">
        <f>'BS1&amp;2'!DO44</f>
        <v>0</v>
      </c>
      <c r="DP32" s="47">
        <f>'BS1&amp;2'!DP44</f>
        <v>0</v>
      </c>
      <c r="DQ32" s="47">
        <f>'BS1&amp;2'!DQ44</f>
        <v>0</v>
      </c>
      <c r="DR32" s="47">
        <f>'BS1&amp;2'!DR44</f>
        <v>0</v>
      </c>
      <c r="DS32" s="47">
        <f>'BS1&amp;2'!DS44</f>
        <v>0</v>
      </c>
      <c r="DT32" s="47">
        <f>'BS1&amp;2'!DT44</f>
        <v>0</v>
      </c>
      <c r="DU32" s="47">
        <f>'BS1&amp;2'!DU44</f>
        <v>0</v>
      </c>
      <c r="DV32" s="47">
        <f>'BS1&amp;2'!DV44</f>
        <v>5054</v>
      </c>
      <c r="DW32" s="47">
        <f>'BS1&amp;2'!DW44</f>
        <v>0</v>
      </c>
      <c r="DX32" s="47">
        <f>'BS1&amp;2'!DX44</f>
        <v>0</v>
      </c>
      <c r="DY32" s="47">
        <f>'BS1&amp;2'!DY44</f>
        <v>0</v>
      </c>
      <c r="DZ32" s="47">
        <f>'BS1&amp;2'!DZ44</f>
        <v>0</v>
      </c>
      <c r="EA32" s="47">
        <f>'BS1&amp;2'!EA44</f>
        <v>0</v>
      </c>
      <c r="EB32" s="47">
        <f>'BS1&amp;2'!EB44</f>
        <v>0</v>
      </c>
      <c r="EC32" s="47">
        <f>'BS1&amp;2'!EC44</f>
        <v>0</v>
      </c>
      <c r="ED32" s="47">
        <f>'BS1&amp;2'!ED44</f>
        <v>0</v>
      </c>
      <c r="EE32" s="47">
        <f>'BS1&amp;2'!EE44</f>
        <v>0</v>
      </c>
      <c r="EF32" s="47">
        <f>'BS1&amp;2'!EF44</f>
        <v>0</v>
      </c>
      <c r="EG32" s="47">
        <f>'BS1&amp;2'!EG44</f>
        <v>0</v>
      </c>
      <c r="EH32" s="47">
        <f>'BS1&amp;2'!EH44</f>
        <v>0</v>
      </c>
      <c r="EI32" s="47">
        <f>'BS1&amp;2'!EI44</f>
        <v>0</v>
      </c>
      <c r="EJ32" s="47">
        <f>'BS1&amp;2'!EJ44</f>
        <v>0</v>
      </c>
      <c r="EK32" s="47">
        <f>'BS1&amp;2'!EK44</f>
        <v>0</v>
      </c>
      <c r="EL32" s="47">
        <f>'BS1&amp;2'!EL44</f>
        <v>0</v>
      </c>
      <c r="EM32" s="47">
        <f>'BS1&amp;2'!EM44</f>
        <v>0</v>
      </c>
      <c r="EN32" s="47">
        <f>'BS1&amp;2'!EN44</f>
        <v>0</v>
      </c>
      <c r="EO32" s="47">
        <f>'BS1&amp;2'!EO44</f>
        <v>0</v>
      </c>
      <c r="EP32" s="47">
        <f>'BS1&amp;2'!EP44</f>
        <v>0</v>
      </c>
      <c r="EQ32" s="47">
        <f>'BS1&amp;2'!EQ44</f>
        <v>0</v>
      </c>
      <c r="ER32" s="47">
        <f>'BS1&amp;2'!ER44</f>
        <v>0</v>
      </c>
      <c r="ES32" s="47">
        <f>'BS1&amp;2'!ES44</f>
        <v>0</v>
      </c>
      <c r="ET32" s="47">
        <f>'BS1&amp;2'!ET44</f>
        <v>0</v>
      </c>
      <c r="EU32" s="47">
        <f>'BS1&amp;2'!EU44</f>
        <v>0</v>
      </c>
      <c r="EV32" s="47">
        <f>'BS1&amp;2'!EV44</f>
        <v>0</v>
      </c>
      <c r="EW32" s="47">
        <f>'BS1&amp;2'!EW44</f>
        <v>0</v>
      </c>
      <c r="EX32" s="47">
        <f>'BS1&amp;2'!EX44</f>
        <v>0</v>
      </c>
      <c r="EY32" s="47">
        <f>'BS1&amp;2'!EY44</f>
        <v>0</v>
      </c>
      <c r="EZ32" s="47">
        <f>'BS1&amp;2'!EZ44</f>
        <v>0</v>
      </c>
      <c r="FA32" s="47">
        <f>'BS1&amp;2'!FA44</f>
        <v>0</v>
      </c>
      <c r="FB32" s="47">
        <f>'BS1&amp;2'!FB44</f>
        <v>5530</v>
      </c>
      <c r="FC32" s="47">
        <f>'BS1&amp;2'!FC44</f>
        <v>0</v>
      </c>
      <c r="FD32" s="47">
        <f>'BS1&amp;2'!FD44</f>
        <v>0</v>
      </c>
      <c r="FE32" s="47">
        <f>'BS1&amp;2'!FE44</f>
        <v>0</v>
      </c>
      <c r="FF32" s="47">
        <f>'BS1&amp;2'!FF44</f>
        <v>0</v>
      </c>
      <c r="FG32" s="47">
        <f>'BS1&amp;2'!FG44</f>
        <v>0</v>
      </c>
      <c r="FH32" s="47">
        <f>'BS1&amp;2'!FH44</f>
        <v>0</v>
      </c>
      <c r="FI32" s="47">
        <f>'BS1&amp;2'!FI44</f>
        <v>0</v>
      </c>
      <c r="FJ32" s="47">
        <f>'BS1&amp;2'!FJ44</f>
        <v>0</v>
      </c>
      <c r="FK32" s="47">
        <f>'BS1&amp;2'!FK44</f>
        <v>0</v>
      </c>
      <c r="FL32" s="47">
        <f>'BS1&amp;2'!FL44</f>
        <v>0</v>
      </c>
      <c r="FM32" s="47">
        <f>'BS1&amp;2'!FM44</f>
        <v>0</v>
      </c>
      <c r="FN32" s="47">
        <f>'BS1&amp;2'!FN44</f>
        <v>0</v>
      </c>
      <c r="FO32" s="47">
        <f>'BS1&amp;2'!FO44</f>
        <v>0</v>
      </c>
      <c r="FP32" s="47">
        <f>'BS1&amp;2'!FP44</f>
        <v>0</v>
      </c>
      <c r="FQ32" s="47">
        <f>'BS1&amp;2'!FQ44</f>
        <v>0</v>
      </c>
      <c r="FR32" s="47">
        <f>'BS1&amp;2'!FR44</f>
        <v>0</v>
      </c>
      <c r="FS32" s="47">
        <f>'BS1&amp;2'!FS44</f>
        <v>0</v>
      </c>
      <c r="FT32" s="47">
        <f>'BS1&amp;2'!FT44</f>
        <v>0</v>
      </c>
      <c r="FU32" s="47">
        <f>'BS1&amp;2'!FU44</f>
        <v>0</v>
      </c>
      <c r="FV32" s="47">
        <f>'BS1&amp;2'!FV44</f>
        <v>0</v>
      </c>
      <c r="FW32" s="47">
        <f>'BS1&amp;2'!FW44</f>
        <v>0</v>
      </c>
      <c r="FX32" s="47">
        <f>'BS1&amp;2'!FX44</f>
        <v>0</v>
      </c>
      <c r="FY32" s="47">
        <f>'BS1&amp;2'!FY44</f>
        <v>0</v>
      </c>
      <c r="FZ32" s="47">
        <f>'BS1&amp;2'!FZ44</f>
        <v>0</v>
      </c>
      <c r="GA32" s="47">
        <f>'BS1&amp;2'!GA44</f>
        <v>0</v>
      </c>
      <c r="GB32" s="47">
        <f>'BS1&amp;2'!GB44</f>
        <v>0</v>
      </c>
      <c r="GC32" s="47">
        <f>'BS1&amp;2'!GC44</f>
        <v>0</v>
      </c>
      <c r="GD32" s="47">
        <f>'BS1&amp;2'!GD44</f>
        <v>0</v>
      </c>
      <c r="GE32" s="47">
        <f>'BS1&amp;2'!GE44</f>
        <v>0</v>
      </c>
      <c r="GF32" s="47">
        <f>'BS1&amp;2'!GF44</f>
        <v>0</v>
      </c>
      <c r="GG32" s="47">
        <f>'BS1&amp;2'!GG44</f>
        <v>5742</v>
      </c>
      <c r="GH32" s="47">
        <f>'BS1&amp;2'!HM44</f>
        <v>5729</v>
      </c>
      <c r="GI32" s="45"/>
      <c r="GJ32" s="45"/>
      <c r="GK32" s="45"/>
      <c r="GL32" s="45"/>
      <c r="GM32" s="45"/>
    </row>
    <row r="33" spans="1:195" ht="15.75" customHeight="1">
      <c r="A33" s="369"/>
      <c r="B33" s="115" t="s">
        <v>105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</row>
    <row r="34" spans="1:195" ht="15.75" customHeight="1">
      <c r="A34" s="369"/>
      <c r="B34" s="43" t="s">
        <v>59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>
        <f>'BS1&amp;2'!AH39</f>
        <v>208</v>
      </c>
      <c r="AI34" s="47">
        <f>'BS1&amp;2'!AI39</f>
        <v>0</v>
      </c>
      <c r="AJ34" s="47">
        <f>'BS1&amp;2'!AJ39</f>
        <v>0</v>
      </c>
      <c r="AK34" s="47">
        <f>'BS1&amp;2'!AK39</f>
        <v>0</v>
      </c>
      <c r="AL34" s="47">
        <f>'BS1&amp;2'!AL39</f>
        <v>0</v>
      </c>
      <c r="AM34" s="47">
        <f>'BS1&amp;2'!AM39</f>
        <v>0</v>
      </c>
      <c r="AN34" s="47">
        <f>'BS1&amp;2'!AN39</f>
        <v>0</v>
      </c>
      <c r="AO34" s="47">
        <f>'BS1&amp;2'!AO39</f>
        <v>0</v>
      </c>
      <c r="AP34" s="47">
        <f>'BS1&amp;2'!AP39</f>
        <v>0</v>
      </c>
      <c r="AQ34" s="47">
        <f>'BS1&amp;2'!AQ39</f>
        <v>0</v>
      </c>
      <c r="AR34" s="47">
        <f>'BS1&amp;2'!AR39</f>
        <v>0</v>
      </c>
      <c r="AS34" s="47">
        <f>'BS1&amp;2'!AS39</f>
        <v>0</v>
      </c>
      <c r="AT34" s="47">
        <f>'BS1&amp;2'!AT39</f>
        <v>0</v>
      </c>
      <c r="AU34" s="47">
        <f>'BS1&amp;2'!AU39</f>
        <v>0</v>
      </c>
      <c r="AV34" s="47">
        <f>'BS1&amp;2'!AV39</f>
        <v>0</v>
      </c>
      <c r="AW34" s="47">
        <f>'BS1&amp;2'!AW39</f>
        <v>0</v>
      </c>
      <c r="AX34" s="47">
        <f>'BS1&amp;2'!AX39</f>
        <v>0</v>
      </c>
      <c r="AY34" s="47">
        <f>'BS1&amp;2'!AY39</f>
        <v>0</v>
      </c>
      <c r="AZ34" s="47">
        <f>'BS1&amp;2'!AZ39</f>
        <v>0</v>
      </c>
      <c r="BA34" s="47">
        <f>'BS1&amp;2'!BA39</f>
        <v>0</v>
      </c>
      <c r="BB34" s="47">
        <f>'BS1&amp;2'!BB39</f>
        <v>0</v>
      </c>
      <c r="BC34" s="47">
        <f>'BS1&amp;2'!BC39</f>
        <v>0</v>
      </c>
      <c r="BD34" s="47">
        <f>'BS1&amp;2'!BD39</f>
        <v>0</v>
      </c>
      <c r="BE34" s="47">
        <f>'BS1&amp;2'!BE39</f>
        <v>0</v>
      </c>
      <c r="BF34" s="47">
        <f>'BS1&amp;2'!BF39</f>
        <v>0</v>
      </c>
      <c r="BG34" s="47">
        <f>'BS1&amp;2'!BG39</f>
        <v>0</v>
      </c>
      <c r="BH34" s="47">
        <f>'BS1&amp;2'!BH39</f>
        <v>0</v>
      </c>
      <c r="BI34" s="47">
        <f>'BS1&amp;2'!BI39</f>
        <v>0</v>
      </c>
      <c r="BJ34" s="47">
        <f>'BS1&amp;2'!BJ39</f>
        <v>0</v>
      </c>
      <c r="BK34" s="47">
        <f>'BS1&amp;2'!BK39</f>
        <v>231</v>
      </c>
      <c r="BL34" s="47">
        <f>'BS1&amp;2'!BL39</f>
        <v>0</v>
      </c>
      <c r="BM34" s="47">
        <f>'BS1&amp;2'!BM39</f>
        <v>0</v>
      </c>
      <c r="BN34" s="47">
        <f>'BS1&amp;2'!BN39</f>
        <v>0</v>
      </c>
      <c r="BO34" s="47">
        <f>'BS1&amp;2'!BO39</f>
        <v>0</v>
      </c>
      <c r="BP34" s="47">
        <f>'BS1&amp;2'!BP39</f>
        <v>0</v>
      </c>
      <c r="BQ34" s="47">
        <f>'BS1&amp;2'!BQ39</f>
        <v>0</v>
      </c>
      <c r="BR34" s="47">
        <f>'BS1&amp;2'!BR39</f>
        <v>0</v>
      </c>
      <c r="BS34" s="47">
        <f>'BS1&amp;2'!BS39</f>
        <v>0</v>
      </c>
      <c r="BT34" s="47">
        <f>'BS1&amp;2'!BT39</f>
        <v>0</v>
      </c>
      <c r="BU34" s="47">
        <f>'BS1&amp;2'!BU39</f>
        <v>0</v>
      </c>
      <c r="BV34" s="47">
        <f>'BS1&amp;2'!BV39</f>
        <v>0</v>
      </c>
      <c r="BW34" s="47">
        <f>'BS1&amp;2'!BW39</f>
        <v>0</v>
      </c>
      <c r="BX34" s="47">
        <f>'BS1&amp;2'!BX39</f>
        <v>0</v>
      </c>
      <c r="BY34" s="47">
        <f>'BS1&amp;2'!BY39</f>
        <v>0</v>
      </c>
      <c r="BZ34" s="47">
        <f>'BS1&amp;2'!BZ39</f>
        <v>0</v>
      </c>
      <c r="CA34" s="47">
        <f>'BS1&amp;2'!CA39</f>
        <v>0</v>
      </c>
      <c r="CB34" s="47">
        <f>'BS1&amp;2'!CB39</f>
        <v>0</v>
      </c>
      <c r="CC34" s="47">
        <f>'BS1&amp;2'!CC39</f>
        <v>0</v>
      </c>
      <c r="CD34" s="47">
        <f>'BS1&amp;2'!CD39</f>
        <v>0</v>
      </c>
      <c r="CE34" s="47">
        <f>'BS1&amp;2'!CE39</f>
        <v>0</v>
      </c>
      <c r="CF34" s="47">
        <f>'BS1&amp;2'!CF39</f>
        <v>0</v>
      </c>
      <c r="CG34" s="47">
        <f>'BS1&amp;2'!CG39</f>
        <v>0</v>
      </c>
      <c r="CH34" s="47">
        <f>'BS1&amp;2'!CH39</f>
        <v>0</v>
      </c>
      <c r="CI34" s="47">
        <f>'BS1&amp;2'!CI39</f>
        <v>0</v>
      </c>
      <c r="CJ34" s="47">
        <f>'BS1&amp;2'!CJ39</f>
        <v>0</v>
      </c>
      <c r="CK34" s="47">
        <f>'BS1&amp;2'!CK39</f>
        <v>0</v>
      </c>
      <c r="CL34" s="47">
        <f>'BS1&amp;2'!CL39</f>
        <v>0</v>
      </c>
      <c r="CM34" s="47">
        <f>'BS1&amp;2'!CM39</f>
        <v>0</v>
      </c>
      <c r="CN34" s="47">
        <f>'BS1&amp;2'!CN39</f>
        <v>0</v>
      </c>
      <c r="CO34" s="47">
        <f>'BS1&amp;2'!CO39</f>
        <v>0</v>
      </c>
      <c r="CP34" s="47">
        <f>'BS1&amp;2'!CP39</f>
        <v>0</v>
      </c>
      <c r="CQ34" s="47">
        <f>'BS1&amp;2'!CQ39</f>
        <v>260</v>
      </c>
      <c r="CR34" s="47">
        <f>'BS1&amp;2'!CR39</f>
        <v>0</v>
      </c>
      <c r="CS34" s="47">
        <f>'BS1&amp;2'!CS39</f>
        <v>0</v>
      </c>
      <c r="CT34" s="47">
        <f>'BS1&amp;2'!CT39</f>
        <v>0</v>
      </c>
      <c r="CU34" s="47">
        <f>'BS1&amp;2'!CU39</f>
        <v>0</v>
      </c>
      <c r="CV34" s="47">
        <f>'BS1&amp;2'!CV39</f>
        <v>0</v>
      </c>
      <c r="CW34" s="47">
        <f>'BS1&amp;2'!CW39</f>
        <v>0</v>
      </c>
      <c r="CX34" s="47">
        <f>'BS1&amp;2'!CX39</f>
        <v>0</v>
      </c>
      <c r="CY34" s="47">
        <f>'BS1&amp;2'!CY39</f>
        <v>0</v>
      </c>
      <c r="CZ34" s="47">
        <f>'BS1&amp;2'!CZ39</f>
        <v>0</v>
      </c>
      <c r="DA34" s="47">
        <f>'BS1&amp;2'!DA39</f>
        <v>0</v>
      </c>
      <c r="DB34" s="47">
        <f>'BS1&amp;2'!DB39</f>
        <v>0</v>
      </c>
      <c r="DC34" s="47">
        <f>'BS1&amp;2'!DC39</f>
        <v>0</v>
      </c>
      <c r="DD34" s="47">
        <f>'BS1&amp;2'!DD39</f>
        <v>0</v>
      </c>
      <c r="DE34" s="47">
        <f>'BS1&amp;2'!DE39</f>
        <v>0</v>
      </c>
      <c r="DF34" s="47">
        <f>'BS1&amp;2'!DF39</f>
        <v>0</v>
      </c>
      <c r="DG34" s="47">
        <f>'BS1&amp;2'!DG39</f>
        <v>0</v>
      </c>
      <c r="DH34" s="47">
        <f>'BS1&amp;2'!DH39</f>
        <v>0</v>
      </c>
      <c r="DI34" s="47">
        <f>'BS1&amp;2'!DI39</f>
        <v>0</v>
      </c>
      <c r="DJ34" s="47">
        <f>'BS1&amp;2'!DJ39</f>
        <v>0</v>
      </c>
      <c r="DK34" s="47">
        <f>'BS1&amp;2'!DK39</f>
        <v>0</v>
      </c>
      <c r="DL34" s="47">
        <f>'BS1&amp;2'!DL39</f>
        <v>0</v>
      </c>
      <c r="DM34" s="47">
        <f>'BS1&amp;2'!DM39</f>
        <v>0</v>
      </c>
      <c r="DN34" s="47">
        <f>'BS1&amp;2'!DN39</f>
        <v>0</v>
      </c>
      <c r="DO34" s="47">
        <f>'BS1&amp;2'!DO39</f>
        <v>0</v>
      </c>
      <c r="DP34" s="47">
        <f>'BS1&amp;2'!DP39</f>
        <v>0</v>
      </c>
      <c r="DQ34" s="47">
        <f>'BS1&amp;2'!DQ39</f>
        <v>0</v>
      </c>
      <c r="DR34" s="47">
        <f>'BS1&amp;2'!DR39</f>
        <v>0</v>
      </c>
      <c r="DS34" s="47">
        <f>'BS1&amp;2'!DS39</f>
        <v>0</v>
      </c>
      <c r="DT34" s="47">
        <f>'BS1&amp;2'!DT39</f>
        <v>0</v>
      </c>
      <c r="DU34" s="47">
        <f>'BS1&amp;2'!DU39</f>
        <v>0</v>
      </c>
      <c r="DV34" s="47">
        <f>'BS1&amp;2'!DV39</f>
        <v>272</v>
      </c>
      <c r="DW34" s="47">
        <f>'BS1&amp;2'!DW39</f>
        <v>0</v>
      </c>
      <c r="DX34" s="47">
        <f>'BS1&amp;2'!DX39</f>
        <v>0</v>
      </c>
      <c r="DY34" s="47">
        <f>'BS1&amp;2'!DY39</f>
        <v>0</v>
      </c>
      <c r="DZ34" s="47">
        <f>'BS1&amp;2'!DZ39</f>
        <v>0</v>
      </c>
      <c r="EA34" s="47">
        <f>'BS1&amp;2'!EA39</f>
        <v>0</v>
      </c>
      <c r="EB34" s="47">
        <f>'BS1&amp;2'!EB39</f>
        <v>0</v>
      </c>
      <c r="EC34" s="47">
        <f>'BS1&amp;2'!EC39</f>
        <v>0</v>
      </c>
      <c r="ED34" s="47">
        <f>'BS1&amp;2'!ED39</f>
        <v>0</v>
      </c>
      <c r="EE34" s="47">
        <f>'BS1&amp;2'!EE39</f>
        <v>0</v>
      </c>
      <c r="EF34" s="47">
        <f>'BS1&amp;2'!EF39</f>
        <v>0</v>
      </c>
      <c r="EG34" s="47">
        <f>'BS1&amp;2'!EG39</f>
        <v>0</v>
      </c>
      <c r="EH34" s="47">
        <f>'BS1&amp;2'!EH39</f>
        <v>0</v>
      </c>
      <c r="EI34" s="47">
        <f>'BS1&amp;2'!EI39</f>
        <v>0</v>
      </c>
      <c r="EJ34" s="47">
        <f>'BS1&amp;2'!EJ39</f>
        <v>0</v>
      </c>
      <c r="EK34" s="47">
        <f>'BS1&amp;2'!EK39</f>
        <v>0</v>
      </c>
      <c r="EL34" s="47">
        <f>'BS1&amp;2'!EL39</f>
        <v>0</v>
      </c>
      <c r="EM34" s="47">
        <f>'BS1&amp;2'!EM39</f>
        <v>0</v>
      </c>
      <c r="EN34" s="47">
        <f>'BS1&amp;2'!EN39</f>
        <v>0</v>
      </c>
      <c r="EO34" s="47">
        <f>'BS1&amp;2'!EO39</f>
        <v>0</v>
      </c>
      <c r="EP34" s="47">
        <f>'BS1&amp;2'!EP39</f>
        <v>0</v>
      </c>
      <c r="EQ34" s="47">
        <f>'BS1&amp;2'!EQ39</f>
        <v>0</v>
      </c>
      <c r="ER34" s="47">
        <f>'BS1&amp;2'!ER39</f>
        <v>0</v>
      </c>
      <c r="ES34" s="47">
        <f>'BS1&amp;2'!ES39</f>
        <v>0</v>
      </c>
      <c r="ET34" s="47">
        <f>'BS1&amp;2'!ET39</f>
        <v>0</v>
      </c>
      <c r="EU34" s="47">
        <f>'BS1&amp;2'!EU39</f>
        <v>0</v>
      </c>
      <c r="EV34" s="47">
        <f>'BS1&amp;2'!EV39</f>
        <v>0</v>
      </c>
      <c r="EW34" s="47">
        <f>'BS1&amp;2'!EW39</f>
        <v>0</v>
      </c>
      <c r="EX34" s="47">
        <f>'BS1&amp;2'!EX39</f>
        <v>0</v>
      </c>
      <c r="EY34" s="47">
        <f>'BS1&amp;2'!EY39</f>
        <v>0</v>
      </c>
      <c r="EZ34" s="47">
        <f>'BS1&amp;2'!EZ39</f>
        <v>0</v>
      </c>
      <c r="FA34" s="47">
        <f>'BS1&amp;2'!FA39</f>
        <v>0</v>
      </c>
      <c r="FB34" s="47">
        <f>'BS1&amp;2'!FB39</f>
        <v>305</v>
      </c>
      <c r="FC34" s="47">
        <f>'BS1&amp;2'!FC39</f>
        <v>0</v>
      </c>
      <c r="FD34" s="47">
        <f>'BS1&amp;2'!FD39</f>
        <v>0</v>
      </c>
      <c r="FE34" s="47">
        <f>'BS1&amp;2'!FE39</f>
        <v>0</v>
      </c>
      <c r="FF34" s="47">
        <f>'BS1&amp;2'!FF39</f>
        <v>0</v>
      </c>
      <c r="FG34" s="47">
        <f>'BS1&amp;2'!FG39</f>
        <v>0</v>
      </c>
      <c r="FH34" s="47">
        <f>'BS1&amp;2'!FH39</f>
        <v>0</v>
      </c>
      <c r="FI34" s="47">
        <f>'BS1&amp;2'!FI39</f>
        <v>0</v>
      </c>
      <c r="FJ34" s="47">
        <f>'BS1&amp;2'!FJ39</f>
        <v>0</v>
      </c>
      <c r="FK34" s="47">
        <f>'BS1&amp;2'!FK39</f>
        <v>0</v>
      </c>
      <c r="FL34" s="47">
        <f>'BS1&amp;2'!FL39</f>
        <v>0</v>
      </c>
      <c r="FM34" s="47">
        <f>'BS1&amp;2'!FM39</f>
        <v>0</v>
      </c>
      <c r="FN34" s="47">
        <f>'BS1&amp;2'!FN39</f>
        <v>0</v>
      </c>
      <c r="FO34" s="47">
        <f>'BS1&amp;2'!FO39</f>
        <v>0</v>
      </c>
      <c r="FP34" s="47">
        <f>'BS1&amp;2'!FP39</f>
        <v>0</v>
      </c>
      <c r="FQ34" s="47">
        <f>'BS1&amp;2'!FQ39</f>
        <v>0</v>
      </c>
      <c r="FR34" s="47">
        <f>'BS1&amp;2'!FR39</f>
        <v>0</v>
      </c>
      <c r="FS34" s="47">
        <f>'BS1&amp;2'!FS39</f>
        <v>0</v>
      </c>
      <c r="FT34" s="47">
        <f>'BS1&amp;2'!FT39</f>
        <v>0</v>
      </c>
      <c r="FU34" s="47">
        <f>'BS1&amp;2'!FU39</f>
        <v>0</v>
      </c>
      <c r="FV34" s="47">
        <f>'BS1&amp;2'!FV39</f>
        <v>0</v>
      </c>
      <c r="FW34" s="47">
        <f>'BS1&amp;2'!FW39</f>
        <v>0</v>
      </c>
      <c r="FX34" s="47">
        <f>'BS1&amp;2'!FX39</f>
        <v>0</v>
      </c>
      <c r="FY34" s="47">
        <f>'BS1&amp;2'!FY39</f>
        <v>0</v>
      </c>
      <c r="FZ34" s="47">
        <f>'BS1&amp;2'!FZ39</f>
        <v>0</v>
      </c>
      <c r="GA34" s="47">
        <f>'BS1&amp;2'!GA39</f>
        <v>0</v>
      </c>
      <c r="GB34" s="47">
        <f>'BS1&amp;2'!GB39</f>
        <v>0</v>
      </c>
      <c r="GC34" s="47">
        <f>'BS1&amp;2'!GC39</f>
        <v>0</v>
      </c>
      <c r="GD34" s="47">
        <f>'BS1&amp;2'!GD39</f>
        <v>0</v>
      </c>
      <c r="GE34" s="47">
        <f>'BS1&amp;2'!GE39</f>
        <v>0</v>
      </c>
      <c r="GF34" s="47">
        <f>'BS1&amp;2'!GF39</f>
        <v>0</v>
      </c>
      <c r="GG34" s="47">
        <f>'BS1&amp;2'!GG39</f>
        <v>303</v>
      </c>
      <c r="GH34" s="47">
        <f>'BS1&amp;2'!HM39</f>
        <v>292</v>
      </c>
      <c r="GI34" s="45"/>
      <c r="GJ34" s="45"/>
      <c r="GK34" s="45"/>
      <c r="GL34" s="45"/>
      <c r="GM34" s="45"/>
    </row>
    <row r="35" spans="1:195" ht="15.75" customHeight="1">
      <c r="A35" s="369"/>
      <c r="B35" s="43" t="s">
        <v>60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>
        <f>'BS1&amp;2'!AH40</f>
        <v>521</v>
      </c>
      <c r="AI35" s="47">
        <f>'BS1&amp;2'!AI40</f>
        <v>0</v>
      </c>
      <c r="AJ35" s="47">
        <f>'BS1&amp;2'!AJ40</f>
        <v>0</v>
      </c>
      <c r="AK35" s="47">
        <f>'BS1&amp;2'!AK40</f>
        <v>0</v>
      </c>
      <c r="AL35" s="47">
        <f>'BS1&amp;2'!AL40</f>
        <v>0</v>
      </c>
      <c r="AM35" s="47">
        <f>'BS1&amp;2'!AM40</f>
        <v>0</v>
      </c>
      <c r="AN35" s="47">
        <f>'BS1&amp;2'!AN40</f>
        <v>0</v>
      </c>
      <c r="AO35" s="47">
        <f>'BS1&amp;2'!AO40</f>
        <v>0</v>
      </c>
      <c r="AP35" s="47">
        <f>'BS1&amp;2'!AP40</f>
        <v>0</v>
      </c>
      <c r="AQ35" s="47">
        <f>'BS1&amp;2'!AQ40</f>
        <v>0</v>
      </c>
      <c r="AR35" s="47">
        <f>'BS1&amp;2'!AR40</f>
        <v>0</v>
      </c>
      <c r="AS35" s="47">
        <f>'BS1&amp;2'!AS40</f>
        <v>0</v>
      </c>
      <c r="AT35" s="47">
        <f>'BS1&amp;2'!AT40</f>
        <v>0</v>
      </c>
      <c r="AU35" s="47">
        <f>'BS1&amp;2'!AU40</f>
        <v>0</v>
      </c>
      <c r="AV35" s="47">
        <f>'BS1&amp;2'!AV40</f>
        <v>0</v>
      </c>
      <c r="AW35" s="47">
        <f>'BS1&amp;2'!AW40</f>
        <v>0</v>
      </c>
      <c r="AX35" s="47">
        <f>'BS1&amp;2'!AX40</f>
        <v>0</v>
      </c>
      <c r="AY35" s="47">
        <f>'BS1&amp;2'!AY40</f>
        <v>0</v>
      </c>
      <c r="AZ35" s="47">
        <f>'BS1&amp;2'!AZ40</f>
        <v>0</v>
      </c>
      <c r="BA35" s="47">
        <f>'BS1&amp;2'!BA40</f>
        <v>0</v>
      </c>
      <c r="BB35" s="47">
        <f>'BS1&amp;2'!BB40</f>
        <v>0</v>
      </c>
      <c r="BC35" s="47">
        <f>'BS1&amp;2'!BC40</f>
        <v>0</v>
      </c>
      <c r="BD35" s="47">
        <f>'BS1&amp;2'!BD40</f>
        <v>0</v>
      </c>
      <c r="BE35" s="47">
        <f>'BS1&amp;2'!BE40</f>
        <v>0</v>
      </c>
      <c r="BF35" s="47">
        <f>'BS1&amp;2'!BF40</f>
        <v>0</v>
      </c>
      <c r="BG35" s="47">
        <f>'BS1&amp;2'!BG40</f>
        <v>0</v>
      </c>
      <c r="BH35" s="47">
        <f>'BS1&amp;2'!BH40</f>
        <v>0</v>
      </c>
      <c r="BI35" s="47">
        <f>'BS1&amp;2'!BI40</f>
        <v>0</v>
      </c>
      <c r="BJ35" s="47">
        <f>'BS1&amp;2'!BJ40</f>
        <v>0</v>
      </c>
      <c r="BK35" s="47">
        <f>'BS1&amp;2'!BK40</f>
        <v>539</v>
      </c>
      <c r="BL35" s="47">
        <f>'BS1&amp;2'!BL40</f>
        <v>0</v>
      </c>
      <c r="BM35" s="47">
        <f>'BS1&amp;2'!BM40</f>
        <v>0</v>
      </c>
      <c r="BN35" s="47">
        <f>'BS1&amp;2'!BN40</f>
        <v>0</v>
      </c>
      <c r="BO35" s="47">
        <f>'BS1&amp;2'!BO40</f>
        <v>0</v>
      </c>
      <c r="BP35" s="47">
        <f>'BS1&amp;2'!BP40</f>
        <v>0</v>
      </c>
      <c r="BQ35" s="47">
        <f>'BS1&amp;2'!BQ40</f>
        <v>0</v>
      </c>
      <c r="BR35" s="47">
        <f>'BS1&amp;2'!BR40</f>
        <v>0</v>
      </c>
      <c r="BS35" s="47">
        <f>'BS1&amp;2'!BS40</f>
        <v>0</v>
      </c>
      <c r="BT35" s="47">
        <f>'BS1&amp;2'!BT40</f>
        <v>0</v>
      </c>
      <c r="BU35" s="47">
        <f>'BS1&amp;2'!BU40</f>
        <v>0</v>
      </c>
      <c r="BV35" s="47">
        <f>'BS1&amp;2'!BV40</f>
        <v>0</v>
      </c>
      <c r="BW35" s="47">
        <f>'BS1&amp;2'!BW40</f>
        <v>0</v>
      </c>
      <c r="BX35" s="47">
        <f>'BS1&amp;2'!BX40</f>
        <v>0</v>
      </c>
      <c r="BY35" s="47">
        <f>'BS1&amp;2'!BY40</f>
        <v>0</v>
      </c>
      <c r="BZ35" s="47">
        <f>'BS1&amp;2'!BZ40</f>
        <v>0</v>
      </c>
      <c r="CA35" s="47">
        <f>'BS1&amp;2'!CA40</f>
        <v>0</v>
      </c>
      <c r="CB35" s="47">
        <f>'BS1&amp;2'!CB40</f>
        <v>0</v>
      </c>
      <c r="CC35" s="47">
        <f>'BS1&amp;2'!CC40</f>
        <v>0</v>
      </c>
      <c r="CD35" s="47">
        <f>'BS1&amp;2'!CD40</f>
        <v>0</v>
      </c>
      <c r="CE35" s="47">
        <f>'BS1&amp;2'!CE40</f>
        <v>0</v>
      </c>
      <c r="CF35" s="47">
        <f>'BS1&amp;2'!CF40</f>
        <v>0</v>
      </c>
      <c r="CG35" s="47">
        <f>'BS1&amp;2'!CG40</f>
        <v>0</v>
      </c>
      <c r="CH35" s="47">
        <f>'BS1&amp;2'!CH40</f>
        <v>0</v>
      </c>
      <c r="CI35" s="47">
        <f>'BS1&amp;2'!CI40</f>
        <v>0</v>
      </c>
      <c r="CJ35" s="47">
        <f>'BS1&amp;2'!CJ40</f>
        <v>0</v>
      </c>
      <c r="CK35" s="47">
        <f>'BS1&amp;2'!CK40</f>
        <v>0</v>
      </c>
      <c r="CL35" s="47">
        <f>'BS1&amp;2'!CL40</f>
        <v>0</v>
      </c>
      <c r="CM35" s="47">
        <f>'BS1&amp;2'!CM40</f>
        <v>0</v>
      </c>
      <c r="CN35" s="47">
        <f>'BS1&amp;2'!CN40</f>
        <v>0</v>
      </c>
      <c r="CO35" s="47">
        <f>'BS1&amp;2'!CO40</f>
        <v>0</v>
      </c>
      <c r="CP35" s="47">
        <f>'BS1&amp;2'!CP40</f>
        <v>0</v>
      </c>
      <c r="CQ35" s="47">
        <f>'BS1&amp;2'!CQ40</f>
        <v>532</v>
      </c>
      <c r="CR35" s="47">
        <f>'BS1&amp;2'!CR40</f>
        <v>0</v>
      </c>
      <c r="CS35" s="47">
        <f>'BS1&amp;2'!CS40</f>
        <v>0</v>
      </c>
      <c r="CT35" s="47">
        <f>'BS1&amp;2'!CT40</f>
        <v>0</v>
      </c>
      <c r="CU35" s="47">
        <f>'BS1&amp;2'!CU40</f>
        <v>0</v>
      </c>
      <c r="CV35" s="47">
        <f>'BS1&amp;2'!CV40</f>
        <v>0</v>
      </c>
      <c r="CW35" s="47">
        <f>'BS1&amp;2'!CW40</f>
        <v>0</v>
      </c>
      <c r="CX35" s="47">
        <f>'BS1&amp;2'!CX40</f>
        <v>0</v>
      </c>
      <c r="CY35" s="47">
        <f>'BS1&amp;2'!CY40</f>
        <v>0</v>
      </c>
      <c r="CZ35" s="47">
        <f>'BS1&amp;2'!CZ40</f>
        <v>0</v>
      </c>
      <c r="DA35" s="47">
        <f>'BS1&amp;2'!DA40</f>
        <v>0</v>
      </c>
      <c r="DB35" s="47">
        <f>'BS1&amp;2'!DB40</f>
        <v>0</v>
      </c>
      <c r="DC35" s="47">
        <f>'BS1&amp;2'!DC40</f>
        <v>0</v>
      </c>
      <c r="DD35" s="47">
        <f>'BS1&amp;2'!DD40</f>
        <v>0</v>
      </c>
      <c r="DE35" s="47">
        <f>'BS1&amp;2'!DE40</f>
        <v>0</v>
      </c>
      <c r="DF35" s="47">
        <f>'BS1&amp;2'!DF40</f>
        <v>0</v>
      </c>
      <c r="DG35" s="47">
        <f>'BS1&amp;2'!DG40</f>
        <v>0</v>
      </c>
      <c r="DH35" s="47">
        <f>'BS1&amp;2'!DH40</f>
        <v>0</v>
      </c>
      <c r="DI35" s="47">
        <f>'BS1&amp;2'!DI40</f>
        <v>0</v>
      </c>
      <c r="DJ35" s="47">
        <f>'BS1&amp;2'!DJ40</f>
        <v>0</v>
      </c>
      <c r="DK35" s="47">
        <f>'BS1&amp;2'!DK40</f>
        <v>0</v>
      </c>
      <c r="DL35" s="47">
        <f>'BS1&amp;2'!DL40</f>
        <v>0</v>
      </c>
      <c r="DM35" s="47">
        <f>'BS1&amp;2'!DM40</f>
        <v>0</v>
      </c>
      <c r="DN35" s="47">
        <f>'BS1&amp;2'!DN40</f>
        <v>0</v>
      </c>
      <c r="DO35" s="47">
        <f>'BS1&amp;2'!DO40</f>
        <v>0</v>
      </c>
      <c r="DP35" s="47">
        <f>'BS1&amp;2'!DP40</f>
        <v>0</v>
      </c>
      <c r="DQ35" s="47">
        <f>'BS1&amp;2'!DQ40</f>
        <v>0</v>
      </c>
      <c r="DR35" s="47">
        <f>'BS1&amp;2'!DR40</f>
        <v>0</v>
      </c>
      <c r="DS35" s="47">
        <f>'BS1&amp;2'!DS40</f>
        <v>0</v>
      </c>
      <c r="DT35" s="47">
        <f>'BS1&amp;2'!DT40</f>
        <v>0</v>
      </c>
      <c r="DU35" s="47">
        <f>'BS1&amp;2'!DU40</f>
        <v>0</v>
      </c>
      <c r="DV35" s="47">
        <f>'BS1&amp;2'!DV40</f>
        <v>564</v>
      </c>
      <c r="DW35" s="47">
        <f>'BS1&amp;2'!DW40</f>
        <v>0</v>
      </c>
      <c r="DX35" s="47">
        <f>'BS1&amp;2'!DX40</f>
        <v>0</v>
      </c>
      <c r="DY35" s="47">
        <f>'BS1&amp;2'!DY40</f>
        <v>0</v>
      </c>
      <c r="DZ35" s="47">
        <f>'BS1&amp;2'!DZ40</f>
        <v>0</v>
      </c>
      <c r="EA35" s="47">
        <f>'BS1&amp;2'!EA40</f>
        <v>0</v>
      </c>
      <c r="EB35" s="47">
        <f>'BS1&amp;2'!EB40</f>
        <v>0</v>
      </c>
      <c r="EC35" s="47">
        <f>'BS1&amp;2'!EC40</f>
        <v>0</v>
      </c>
      <c r="ED35" s="47">
        <f>'BS1&amp;2'!ED40</f>
        <v>0</v>
      </c>
      <c r="EE35" s="47">
        <f>'BS1&amp;2'!EE40</f>
        <v>0</v>
      </c>
      <c r="EF35" s="47">
        <f>'BS1&amp;2'!EF40</f>
        <v>0</v>
      </c>
      <c r="EG35" s="47">
        <f>'BS1&amp;2'!EG40</f>
        <v>0</v>
      </c>
      <c r="EH35" s="47">
        <f>'BS1&amp;2'!EH40</f>
        <v>0</v>
      </c>
      <c r="EI35" s="47">
        <f>'BS1&amp;2'!EI40</f>
        <v>0</v>
      </c>
      <c r="EJ35" s="47">
        <f>'BS1&amp;2'!EJ40</f>
        <v>0</v>
      </c>
      <c r="EK35" s="47">
        <f>'BS1&amp;2'!EK40</f>
        <v>0</v>
      </c>
      <c r="EL35" s="47">
        <f>'BS1&amp;2'!EL40</f>
        <v>0</v>
      </c>
      <c r="EM35" s="47">
        <f>'BS1&amp;2'!EM40</f>
        <v>0</v>
      </c>
      <c r="EN35" s="47">
        <f>'BS1&amp;2'!EN40</f>
        <v>0</v>
      </c>
      <c r="EO35" s="47">
        <f>'BS1&amp;2'!EO40</f>
        <v>0</v>
      </c>
      <c r="EP35" s="47">
        <f>'BS1&amp;2'!EP40</f>
        <v>0</v>
      </c>
      <c r="EQ35" s="47">
        <f>'BS1&amp;2'!EQ40</f>
        <v>0</v>
      </c>
      <c r="ER35" s="47">
        <f>'BS1&amp;2'!ER40</f>
        <v>0</v>
      </c>
      <c r="ES35" s="47">
        <f>'BS1&amp;2'!ES40</f>
        <v>0</v>
      </c>
      <c r="ET35" s="47">
        <f>'BS1&amp;2'!ET40</f>
        <v>0</v>
      </c>
      <c r="EU35" s="47">
        <f>'BS1&amp;2'!EU40</f>
        <v>0</v>
      </c>
      <c r="EV35" s="47">
        <f>'BS1&amp;2'!EV40</f>
        <v>0</v>
      </c>
      <c r="EW35" s="47">
        <f>'BS1&amp;2'!EW40</f>
        <v>0</v>
      </c>
      <c r="EX35" s="47">
        <f>'BS1&amp;2'!EX40</f>
        <v>0</v>
      </c>
      <c r="EY35" s="47">
        <f>'BS1&amp;2'!EY40</f>
        <v>0</v>
      </c>
      <c r="EZ35" s="47">
        <f>'BS1&amp;2'!EZ40</f>
        <v>0</v>
      </c>
      <c r="FA35" s="47">
        <f>'BS1&amp;2'!FA40</f>
        <v>0</v>
      </c>
      <c r="FB35" s="47">
        <f>'BS1&amp;2'!FB40</f>
        <v>605</v>
      </c>
      <c r="FC35" s="47">
        <f>'BS1&amp;2'!FC40</f>
        <v>0</v>
      </c>
      <c r="FD35" s="47">
        <f>'BS1&amp;2'!FD40</f>
        <v>0</v>
      </c>
      <c r="FE35" s="47">
        <f>'BS1&amp;2'!FE40</f>
        <v>0</v>
      </c>
      <c r="FF35" s="47">
        <f>'BS1&amp;2'!FF40</f>
        <v>0</v>
      </c>
      <c r="FG35" s="47">
        <f>'BS1&amp;2'!FG40</f>
        <v>0</v>
      </c>
      <c r="FH35" s="47">
        <f>'BS1&amp;2'!FH40</f>
        <v>0</v>
      </c>
      <c r="FI35" s="47">
        <f>'BS1&amp;2'!FI40</f>
        <v>0</v>
      </c>
      <c r="FJ35" s="47">
        <f>'BS1&amp;2'!FJ40</f>
        <v>0</v>
      </c>
      <c r="FK35" s="47">
        <f>'BS1&amp;2'!FK40</f>
        <v>0</v>
      </c>
      <c r="FL35" s="47">
        <f>'BS1&amp;2'!FL40</f>
        <v>0</v>
      </c>
      <c r="FM35" s="47">
        <f>'BS1&amp;2'!FM40</f>
        <v>0</v>
      </c>
      <c r="FN35" s="47">
        <f>'BS1&amp;2'!FN40</f>
        <v>0</v>
      </c>
      <c r="FO35" s="47">
        <f>'BS1&amp;2'!FO40</f>
        <v>0</v>
      </c>
      <c r="FP35" s="47">
        <f>'BS1&amp;2'!FP40</f>
        <v>0</v>
      </c>
      <c r="FQ35" s="47">
        <f>'BS1&amp;2'!FQ40</f>
        <v>0</v>
      </c>
      <c r="FR35" s="47">
        <f>'BS1&amp;2'!FR40</f>
        <v>0</v>
      </c>
      <c r="FS35" s="47">
        <f>'BS1&amp;2'!FS40</f>
        <v>0</v>
      </c>
      <c r="FT35" s="47">
        <f>'BS1&amp;2'!FT40</f>
        <v>0</v>
      </c>
      <c r="FU35" s="47">
        <f>'BS1&amp;2'!FU40</f>
        <v>0</v>
      </c>
      <c r="FV35" s="47">
        <f>'BS1&amp;2'!FV40</f>
        <v>0</v>
      </c>
      <c r="FW35" s="47">
        <f>'BS1&amp;2'!FW40</f>
        <v>0</v>
      </c>
      <c r="FX35" s="47">
        <f>'BS1&amp;2'!FX40</f>
        <v>0</v>
      </c>
      <c r="FY35" s="47">
        <f>'BS1&amp;2'!FY40</f>
        <v>0</v>
      </c>
      <c r="FZ35" s="47">
        <f>'BS1&amp;2'!FZ40</f>
        <v>0</v>
      </c>
      <c r="GA35" s="47">
        <f>'BS1&amp;2'!GA40</f>
        <v>0</v>
      </c>
      <c r="GB35" s="47">
        <f>'BS1&amp;2'!GB40</f>
        <v>0</v>
      </c>
      <c r="GC35" s="47">
        <f>'BS1&amp;2'!GC40</f>
        <v>0</v>
      </c>
      <c r="GD35" s="47">
        <f>'BS1&amp;2'!GD40</f>
        <v>0</v>
      </c>
      <c r="GE35" s="47">
        <f>'BS1&amp;2'!GE40</f>
        <v>0</v>
      </c>
      <c r="GF35" s="47">
        <f>'BS1&amp;2'!GF40</f>
        <v>0</v>
      </c>
      <c r="GG35" s="47">
        <f>'BS1&amp;2'!GG40</f>
        <v>642</v>
      </c>
      <c r="GH35" s="47">
        <f>'BS1&amp;2'!HM40</f>
        <v>638</v>
      </c>
      <c r="GI35" s="45"/>
      <c r="GJ35" s="45"/>
      <c r="GK35" s="45"/>
      <c r="GL35" s="45"/>
      <c r="GM35" s="45"/>
    </row>
    <row r="36" spans="1:195" ht="15.75" customHeight="1">
      <c r="A36" s="369"/>
      <c r="B36" s="43" t="s">
        <v>61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>
        <f>'BS1&amp;2'!AH41</f>
        <v>411</v>
      </c>
      <c r="AI36" s="47">
        <f>'BS1&amp;2'!AI41</f>
        <v>0</v>
      </c>
      <c r="AJ36" s="47">
        <f>'BS1&amp;2'!AJ41</f>
        <v>0</v>
      </c>
      <c r="AK36" s="47">
        <f>'BS1&amp;2'!AK41</f>
        <v>0</v>
      </c>
      <c r="AL36" s="47">
        <f>'BS1&amp;2'!AL41</f>
        <v>0</v>
      </c>
      <c r="AM36" s="47">
        <f>'BS1&amp;2'!AM41</f>
        <v>0</v>
      </c>
      <c r="AN36" s="47">
        <f>'BS1&amp;2'!AN41</f>
        <v>0</v>
      </c>
      <c r="AO36" s="47">
        <f>'BS1&amp;2'!AO41</f>
        <v>0</v>
      </c>
      <c r="AP36" s="47">
        <f>'BS1&amp;2'!AP41</f>
        <v>0</v>
      </c>
      <c r="AQ36" s="47">
        <f>'BS1&amp;2'!AQ41</f>
        <v>0</v>
      </c>
      <c r="AR36" s="47">
        <f>'BS1&amp;2'!AR41</f>
        <v>0</v>
      </c>
      <c r="AS36" s="47">
        <f>'BS1&amp;2'!AS41</f>
        <v>0</v>
      </c>
      <c r="AT36" s="47">
        <f>'BS1&amp;2'!AT41</f>
        <v>0</v>
      </c>
      <c r="AU36" s="47">
        <f>'BS1&amp;2'!AU41</f>
        <v>0</v>
      </c>
      <c r="AV36" s="47">
        <f>'BS1&amp;2'!AV41</f>
        <v>0</v>
      </c>
      <c r="AW36" s="47">
        <f>'BS1&amp;2'!AW41</f>
        <v>0</v>
      </c>
      <c r="AX36" s="47">
        <f>'BS1&amp;2'!AX41</f>
        <v>0</v>
      </c>
      <c r="AY36" s="47">
        <f>'BS1&amp;2'!AY41</f>
        <v>0</v>
      </c>
      <c r="AZ36" s="47">
        <f>'BS1&amp;2'!AZ41</f>
        <v>0</v>
      </c>
      <c r="BA36" s="47">
        <f>'BS1&amp;2'!BA41</f>
        <v>0</v>
      </c>
      <c r="BB36" s="47">
        <f>'BS1&amp;2'!BB41</f>
        <v>0</v>
      </c>
      <c r="BC36" s="47">
        <f>'BS1&amp;2'!BC41</f>
        <v>0</v>
      </c>
      <c r="BD36" s="47">
        <f>'BS1&amp;2'!BD41</f>
        <v>0</v>
      </c>
      <c r="BE36" s="47">
        <f>'BS1&amp;2'!BE41</f>
        <v>0</v>
      </c>
      <c r="BF36" s="47">
        <f>'BS1&amp;2'!BF41</f>
        <v>0</v>
      </c>
      <c r="BG36" s="47">
        <f>'BS1&amp;2'!BG41</f>
        <v>0</v>
      </c>
      <c r="BH36" s="47">
        <f>'BS1&amp;2'!BH41</f>
        <v>0</v>
      </c>
      <c r="BI36" s="47">
        <f>'BS1&amp;2'!BI41</f>
        <v>0</v>
      </c>
      <c r="BJ36" s="47">
        <f>'BS1&amp;2'!BJ41</f>
        <v>0</v>
      </c>
      <c r="BK36" s="47">
        <f>'BS1&amp;2'!BK41</f>
        <v>420</v>
      </c>
      <c r="BL36" s="47">
        <f>'BS1&amp;2'!BL41</f>
        <v>0</v>
      </c>
      <c r="BM36" s="47">
        <f>'BS1&amp;2'!BM41</f>
        <v>0</v>
      </c>
      <c r="BN36" s="47">
        <f>'BS1&amp;2'!BN41</f>
        <v>0</v>
      </c>
      <c r="BO36" s="47">
        <f>'BS1&amp;2'!BO41</f>
        <v>0</v>
      </c>
      <c r="BP36" s="47">
        <f>'BS1&amp;2'!BP41</f>
        <v>0</v>
      </c>
      <c r="BQ36" s="47">
        <f>'BS1&amp;2'!BQ41</f>
        <v>0</v>
      </c>
      <c r="BR36" s="47">
        <f>'BS1&amp;2'!BR41</f>
        <v>0</v>
      </c>
      <c r="BS36" s="47">
        <f>'BS1&amp;2'!BS41</f>
        <v>0</v>
      </c>
      <c r="BT36" s="47">
        <f>'BS1&amp;2'!BT41</f>
        <v>0</v>
      </c>
      <c r="BU36" s="47">
        <f>'BS1&amp;2'!BU41</f>
        <v>0</v>
      </c>
      <c r="BV36" s="47">
        <f>'BS1&amp;2'!BV41</f>
        <v>0</v>
      </c>
      <c r="BW36" s="47">
        <f>'BS1&amp;2'!BW41</f>
        <v>0</v>
      </c>
      <c r="BX36" s="47">
        <f>'BS1&amp;2'!BX41</f>
        <v>0</v>
      </c>
      <c r="BY36" s="47">
        <f>'BS1&amp;2'!BY41</f>
        <v>0</v>
      </c>
      <c r="BZ36" s="47">
        <f>'BS1&amp;2'!BZ41</f>
        <v>0</v>
      </c>
      <c r="CA36" s="47">
        <f>'BS1&amp;2'!CA41</f>
        <v>0</v>
      </c>
      <c r="CB36" s="47">
        <f>'BS1&amp;2'!CB41</f>
        <v>0</v>
      </c>
      <c r="CC36" s="47">
        <f>'BS1&amp;2'!CC41</f>
        <v>0</v>
      </c>
      <c r="CD36" s="47">
        <f>'BS1&amp;2'!CD41</f>
        <v>0</v>
      </c>
      <c r="CE36" s="47">
        <f>'BS1&amp;2'!CE41</f>
        <v>0</v>
      </c>
      <c r="CF36" s="47">
        <f>'BS1&amp;2'!CF41</f>
        <v>0</v>
      </c>
      <c r="CG36" s="47">
        <f>'BS1&amp;2'!CG41</f>
        <v>0</v>
      </c>
      <c r="CH36" s="47">
        <f>'BS1&amp;2'!CH41</f>
        <v>0</v>
      </c>
      <c r="CI36" s="47">
        <f>'BS1&amp;2'!CI41</f>
        <v>0</v>
      </c>
      <c r="CJ36" s="47">
        <f>'BS1&amp;2'!CJ41</f>
        <v>0</v>
      </c>
      <c r="CK36" s="47">
        <f>'BS1&amp;2'!CK41</f>
        <v>0</v>
      </c>
      <c r="CL36" s="47">
        <f>'BS1&amp;2'!CL41</f>
        <v>0</v>
      </c>
      <c r="CM36" s="47">
        <f>'BS1&amp;2'!CM41</f>
        <v>0</v>
      </c>
      <c r="CN36" s="47">
        <f>'BS1&amp;2'!CN41</f>
        <v>0</v>
      </c>
      <c r="CO36" s="47">
        <f>'BS1&amp;2'!CO41</f>
        <v>0</v>
      </c>
      <c r="CP36" s="47">
        <f>'BS1&amp;2'!CP41</f>
        <v>0</v>
      </c>
      <c r="CQ36" s="47">
        <f>'BS1&amp;2'!CQ41</f>
        <v>425</v>
      </c>
      <c r="CR36" s="47">
        <f>'BS1&amp;2'!CR41</f>
        <v>0</v>
      </c>
      <c r="CS36" s="47">
        <f>'BS1&amp;2'!CS41</f>
        <v>0</v>
      </c>
      <c r="CT36" s="47">
        <f>'BS1&amp;2'!CT41</f>
        <v>0</v>
      </c>
      <c r="CU36" s="47">
        <f>'BS1&amp;2'!CU41</f>
        <v>0</v>
      </c>
      <c r="CV36" s="47">
        <f>'BS1&amp;2'!CV41</f>
        <v>0</v>
      </c>
      <c r="CW36" s="47">
        <f>'BS1&amp;2'!CW41</f>
        <v>0</v>
      </c>
      <c r="CX36" s="47">
        <f>'BS1&amp;2'!CX41</f>
        <v>0</v>
      </c>
      <c r="CY36" s="47">
        <f>'BS1&amp;2'!CY41</f>
        <v>0</v>
      </c>
      <c r="CZ36" s="47">
        <f>'BS1&amp;2'!CZ41</f>
        <v>0</v>
      </c>
      <c r="DA36" s="47">
        <f>'BS1&amp;2'!DA41</f>
        <v>0</v>
      </c>
      <c r="DB36" s="47">
        <f>'BS1&amp;2'!DB41</f>
        <v>0</v>
      </c>
      <c r="DC36" s="47">
        <f>'BS1&amp;2'!DC41</f>
        <v>0</v>
      </c>
      <c r="DD36" s="47">
        <f>'BS1&amp;2'!DD41</f>
        <v>0</v>
      </c>
      <c r="DE36" s="47">
        <f>'BS1&amp;2'!DE41</f>
        <v>0</v>
      </c>
      <c r="DF36" s="47">
        <f>'BS1&amp;2'!DF41</f>
        <v>0</v>
      </c>
      <c r="DG36" s="47">
        <f>'BS1&amp;2'!DG41</f>
        <v>0</v>
      </c>
      <c r="DH36" s="47">
        <f>'BS1&amp;2'!DH41</f>
        <v>0</v>
      </c>
      <c r="DI36" s="47">
        <f>'BS1&amp;2'!DI41</f>
        <v>0</v>
      </c>
      <c r="DJ36" s="47">
        <f>'BS1&amp;2'!DJ41</f>
        <v>0</v>
      </c>
      <c r="DK36" s="47">
        <f>'BS1&amp;2'!DK41</f>
        <v>0</v>
      </c>
      <c r="DL36" s="47">
        <f>'BS1&amp;2'!DL41</f>
        <v>0</v>
      </c>
      <c r="DM36" s="47">
        <f>'BS1&amp;2'!DM41</f>
        <v>0</v>
      </c>
      <c r="DN36" s="47">
        <f>'BS1&amp;2'!DN41</f>
        <v>0</v>
      </c>
      <c r="DO36" s="47">
        <f>'BS1&amp;2'!DO41</f>
        <v>0</v>
      </c>
      <c r="DP36" s="47">
        <f>'BS1&amp;2'!DP41</f>
        <v>0</v>
      </c>
      <c r="DQ36" s="47">
        <f>'BS1&amp;2'!DQ41</f>
        <v>0</v>
      </c>
      <c r="DR36" s="47">
        <f>'BS1&amp;2'!DR41</f>
        <v>0</v>
      </c>
      <c r="DS36" s="47">
        <f>'BS1&amp;2'!DS41</f>
        <v>0</v>
      </c>
      <c r="DT36" s="47">
        <f>'BS1&amp;2'!DT41</f>
        <v>0</v>
      </c>
      <c r="DU36" s="47">
        <f>'BS1&amp;2'!DU41</f>
        <v>0</v>
      </c>
      <c r="DV36" s="47">
        <f>'BS1&amp;2'!DV41</f>
        <v>420</v>
      </c>
      <c r="DW36" s="47">
        <f>'BS1&amp;2'!DW41</f>
        <v>0</v>
      </c>
      <c r="DX36" s="47">
        <f>'BS1&amp;2'!DX41</f>
        <v>0</v>
      </c>
      <c r="DY36" s="47">
        <f>'BS1&amp;2'!DY41</f>
        <v>0</v>
      </c>
      <c r="DZ36" s="47">
        <f>'BS1&amp;2'!DZ41</f>
        <v>0</v>
      </c>
      <c r="EA36" s="47">
        <f>'BS1&amp;2'!EA41</f>
        <v>0</v>
      </c>
      <c r="EB36" s="47">
        <f>'BS1&amp;2'!EB41</f>
        <v>0</v>
      </c>
      <c r="EC36" s="47">
        <f>'BS1&amp;2'!EC41</f>
        <v>0</v>
      </c>
      <c r="ED36" s="47">
        <f>'BS1&amp;2'!ED41</f>
        <v>0</v>
      </c>
      <c r="EE36" s="47">
        <f>'BS1&amp;2'!EE41</f>
        <v>0</v>
      </c>
      <c r="EF36" s="47">
        <f>'BS1&amp;2'!EF41</f>
        <v>0</v>
      </c>
      <c r="EG36" s="47">
        <f>'BS1&amp;2'!EG41</f>
        <v>0</v>
      </c>
      <c r="EH36" s="47">
        <f>'BS1&amp;2'!EH41</f>
        <v>0</v>
      </c>
      <c r="EI36" s="47">
        <f>'BS1&amp;2'!EI41</f>
        <v>0</v>
      </c>
      <c r="EJ36" s="47">
        <f>'BS1&amp;2'!EJ41</f>
        <v>0</v>
      </c>
      <c r="EK36" s="47">
        <f>'BS1&amp;2'!EK41</f>
        <v>0</v>
      </c>
      <c r="EL36" s="47">
        <f>'BS1&amp;2'!EL41</f>
        <v>0</v>
      </c>
      <c r="EM36" s="47">
        <f>'BS1&amp;2'!EM41</f>
        <v>0</v>
      </c>
      <c r="EN36" s="47">
        <f>'BS1&amp;2'!EN41</f>
        <v>0</v>
      </c>
      <c r="EO36" s="47">
        <f>'BS1&amp;2'!EO41</f>
        <v>0</v>
      </c>
      <c r="EP36" s="47">
        <f>'BS1&amp;2'!EP41</f>
        <v>0</v>
      </c>
      <c r="EQ36" s="47">
        <f>'BS1&amp;2'!EQ41</f>
        <v>0</v>
      </c>
      <c r="ER36" s="47">
        <f>'BS1&amp;2'!ER41</f>
        <v>0</v>
      </c>
      <c r="ES36" s="47">
        <f>'BS1&amp;2'!ES41</f>
        <v>0</v>
      </c>
      <c r="ET36" s="47">
        <f>'BS1&amp;2'!ET41</f>
        <v>0</v>
      </c>
      <c r="EU36" s="47">
        <f>'BS1&amp;2'!EU41</f>
        <v>0</v>
      </c>
      <c r="EV36" s="47">
        <f>'BS1&amp;2'!EV41</f>
        <v>0</v>
      </c>
      <c r="EW36" s="47">
        <f>'BS1&amp;2'!EW41</f>
        <v>0</v>
      </c>
      <c r="EX36" s="47">
        <f>'BS1&amp;2'!EX41</f>
        <v>0</v>
      </c>
      <c r="EY36" s="47">
        <f>'BS1&amp;2'!EY41</f>
        <v>0</v>
      </c>
      <c r="EZ36" s="47">
        <f>'BS1&amp;2'!EZ41</f>
        <v>0</v>
      </c>
      <c r="FA36" s="47">
        <f>'BS1&amp;2'!FA41</f>
        <v>0</v>
      </c>
      <c r="FB36" s="47">
        <f>'BS1&amp;2'!FB41</f>
        <v>446</v>
      </c>
      <c r="FC36" s="47">
        <f>'BS1&amp;2'!FC41</f>
        <v>0</v>
      </c>
      <c r="FD36" s="47">
        <f>'BS1&amp;2'!FD41</f>
        <v>0</v>
      </c>
      <c r="FE36" s="47">
        <f>'BS1&amp;2'!FE41</f>
        <v>0</v>
      </c>
      <c r="FF36" s="47">
        <f>'BS1&amp;2'!FF41</f>
        <v>0</v>
      </c>
      <c r="FG36" s="47">
        <f>'BS1&amp;2'!FG41</f>
        <v>0</v>
      </c>
      <c r="FH36" s="47">
        <f>'BS1&amp;2'!FH41</f>
        <v>0</v>
      </c>
      <c r="FI36" s="47">
        <f>'BS1&amp;2'!FI41</f>
        <v>0</v>
      </c>
      <c r="FJ36" s="47">
        <f>'BS1&amp;2'!FJ41</f>
        <v>0</v>
      </c>
      <c r="FK36" s="47">
        <f>'BS1&amp;2'!FK41</f>
        <v>0</v>
      </c>
      <c r="FL36" s="47">
        <f>'BS1&amp;2'!FL41</f>
        <v>0</v>
      </c>
      <c r="FM36" s="47">
        <f>'BS1&amp;2'!FM41</f>
        <v>0</v>
      </c>
      <c r="FN36" s="47">
        <f>'BS1&amp;2'!FN41</f>
        <v>0</v>
      </c>
      <c r="FO36" s="47">
        <f>'BS1&amp;2'!FO41</f>
        <v>0</v>
      </c>
      <c r="FP36" s="47">
        <f>'BS1&amp;2'!FP41</f>
        <v>0</v>
      </c>
      <c r="FQ36" s="47">
        <f>'BS1&amp;2'!FQ41</f>
        <v>0</v>
      </c>
      <c r="FR36" s="47">
        <f>'BS1&amp;2'!FR41</f>
        <v>0</v>
      </c>
      <c r="FS36" s="47">
        <f>'BS1&amp;2'!FS41</f>
        <v>0</v>
      </c>
      <c r="FT36" s="47">
        <f>'BS1&amp;2'!FT41</f>
        <v>0</v>
      </c>
      <c r="FU36" s="47">
        <f>'BS1&amp;2'!FU41</f>
        <v>0</v>
      </c>
      <c r="FV36" s="47">
        <f>'BS1&amp;2'!FV41</f>
        <v>0</v>
      </c>
      <c r="FW36" s="47">
        <f>'BS1&amp;2'!FW41</f>
        <v>0</v>
      </c>
      <c r="FX36" s="47">
        <f>'BS1&amp;2'!FX41</f>
        <v>0</v>
      </c>
      <c r="FY36" s="47">
        <f>'BS1&amp;2'!FY41</f>
        <v>0</v>
      </c>
      <c r="FZ36" s="47">
        <f>'BS1&amp;2'!FZ41</f>
        <v>0</v>
      </c>
      <c r="GA36" s="47">
        <f>'BS1&amp;2'!GA41</f>
        <v>0</v>
      </c>
      <c r="GB36" s="47">
        <f>'BS1&amp;2'!GB41</f>
        <v>0</v>
      </c>
      <c r="GC36" s="47">
        <f>'BS1&amp;2'!GC41</f>
        <v>0</v>
      </c>
      <c r="GD36" s="47">
        <f>'BS1&amp;2'!GD41</f>
        <v>0</v>
      </c>
      <c r="GE36" s="47">
        <f>'BS1&amp;2'!GE41</f>
        <v>0</v>
      </c>
      <c r="GF36" s="47">
        <f>'BS1&amp;2'!GF41</f>
        <v>0</v>
      </c>
      <c r="GG36" s="47">
        <f>'BS1&amp;2'!GG41</f>
        <v>448</v>
      </c>
      <c r="GH36" s="47">
        <f>'BS1&amp;2'!HM41</f>
        <v>446</v>
      </c>
      <c r="GI36" s="45"/>
      <c r="GJ36" s="45"/>
      <c r="GK36" s="45"/>
      <c r="GL36" s="45"/>
      <c r="GM36" s="45"/>
    </row>
    <row r="37" spans="1:195" ht="15.75" customHeight="1">
      <c r="A37" s="370"/>
      <c r="B37" s="43" t="s">
        <v>58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>
        <f>'BS1&amp;2'!AH42</f>
        <v>3448</v>
      </c>
      <c r="AI37" s="47">
        <f>'BS1&amp;2'!AI42</f>
        <v>0</v>
      </c>
      <c r="AJ37" s="47">
        <f>'BS1&amp;2'!AJ42</f>
        <v>0</v>
      </c>
      <c r="AK37" s="47">
        <f>'BS1&amp;2'!AK42</f>
        <v>0</v>
      </c>
      <c r="AL37" s="47">
        <f>'BS1&amp;2'!AL42</f>
        <v>0</v>
      </c>
      <c r="AM37" s="47">
        <f>'BS1&amp;2'!AM42</f>
        <v>0</v>
      </c>
      <c r="AN37" s="47">
        <f>'BS1&amp;2'!AN42</f>
        <v>0</v>
      </c>
      <c r="AO37" s="47">
        <f>'BS1&amp;2'!AO42</f>
        <v>0</v>
      </c>
      <c r="AP37" s="47">
        <f>'BS1&amp;2'!AP42</f>
        <v>0</v>
      </c>
      <c r="AQ37" s="47">
        <f>'BS1&amp;2'!AQ42</f>
        <v>0</v>
      </c>
      <c r="AR37" s="47">
        <f>'BS1&amp;2'!AR42</f>
        <v>0</v>
      </c>
      <c r="AS37" s="47">
        <f>'BS1&amp;2'!AS42</f>
        <v>0</v>
      </c>
      <c r="AT37" s="47">
        <f>'BS1&amp;2'!AT42</f>
        <v>0</v>
      </c>
      <c r="AU37" s="47">
        <f>'BS1&amp;2'!AU42</f>
        <v>0</v>
      </c>
      <c r="AV37" s="47">
        <f>'BS1&amp;2'!AV42</f>
        <v>0</v>
      </c>
      <c r="AW37" s="47">
        <f>'BS1&amp;2'!AW42</f>
        <v>0</v>
      </c>
      <c r="AX37" s="47">
        <f>'BS1&amp;2'!AX42</f>
        <v>0</v>
      </c>
      <c r="AY37" s="47">
        <f>'BS1&amp;2'!AY42</f>
        <v>0</v>
      </c>
      <c r="AZ37" s="47">
        <f>'BS1&amp;2'!AZ42</f>
        <v>0</v>
      </c>
      <c r="BA37" s="47">
        <f>'BS1&amp;2'!BA42</f>
        <v>0</v>
      </c>
      <c r="BB37" s="47">
        <f>'BS1&amp;2'!BB42</f>
        <v>0</v>
      </c>
      <c r="BC37" s="47">
        <f>'BS1&amp;2'!BC42</f>
        <v>0</v>
      </c>
      <c r="BD37" s="47">
        <f>'BS1&amp;2'!BD42</f>
        <v>0</v>
      </c>
      <c r="BE37" s="47">
        <f>'BS1&amp;2'!BE42</f>
        <v>0</v>
      </c>
      <c r="BF37" s="47">
        <f>'BS1&amp;2'!BF42</f>
        <v>0</v>
      </c>
      <c r="BG37" s="47">
        <f>'BS1&amp;2'!BG42</f>
        <v>0</v>
      </c>
      <c r="BH37" s="47">
        <f>'BS1&amp;2'!BH42</f>
        <v>0</v>
      </c>
      <c r="BI37" s="47">
        <f>'BS1&amp;2'!BI42</f>
        <v>0</v>
      </c>
      <c r="BJ37" s="47">
        <f>'BS1&amp;2'!BJ42</f>
        <v>0</v>
      </c>
      <c r="BK37" s="47">
        <f>'BS1&amp;2'!BK42</f>
        <v>3503</v>
      </c>
      <c r="BL37" s="47">
        <f>'BS1&amp;2'!BL42</f>
        <v>0</v>
      </c>
      <c r="BM37" s="47">
        <f>'BS1&amp;2'!BM42</f>
        <v>0</v>
      </c>
      <c r="BN37" s="47">
        <f>'BS1&amp;2'!BN42</f>
        <v>0</v>
      </c>
      <c r="BO37" s="47">
        <f>'BS1&amp;2'!BO42</f>
        <v>0</v>
      </c>
      <c r="BP37" s="47">
        <f>'BS1&amp;2'!BP42</f>
        <v>0</v>
      </c>
      <c r="BQ37" s="47">
        <f>'BS1&amp;2'!BQ42</f>
        <v>0</v>
      </c>
      <c r="BR37" s="47">
        <f>'BS1&amp;2'!BR42</f>
        <v>0</v>
      </c>
      <c r="BS37" s="47">
        <f>'BS1&amp;2'!BS42</f>
        <v>0</v>
      </c>
      <c r="BT37" s="47">
        <f>'BS1&amp;2'!BT42</f>
        <v>0</v>
      </c>
      <c r="BU37" s="47">
        <f>'BS1&amp;2'!BU42</f>
        <v>0</v>
      </c>
      <c r="BV37" s="47">
        <f>'BS1&amp;2'!BV42</f>
        <v>0</v>
      </c>
      <c r="BW37" s="47">
        <f>'BS1&amp;2'!BW42</f>
        <v>0</v>
      </c>
      <c r="BX37" s="47">
        <f>'BS1&amp;2'!BX42</f>
        <v>0</v>
      </c>
      <c r="BY37" s="47">
        <f>'BS1&amp;2'!BY42</f>
        <v>0</v>
      </c>
      <c r="BZ37" s="47">
        <f>'BS1&amp;2'!BZ42</f>
        <v>0</v>
      </c>
      <c r="CA37" s="47">
        <f>'BS1&amp;2'!CA42</f>
        <v>0</v>
      </c>
      <c r="CB37" s="47">
        <f>'BS1&amp;2'!CB42</f>
        <v>0</v>
      </c>
      <c r="CC37" s="47">
        <f>'BS1&amp;2'!CC42</f>
        <v>0</v>
      </c>
      <c r="CD37" s="47">
        <f>'BS1&amp;2'!CD42</f>
        <v>0</v>
      </c>
      <c r="CE37" s="47">
        <f>'BS1&amp;2'!CE42</f>
        <v>0</v>
      </c>
      <c r="CF37" s="47">
        <f>'BS1&amp;2'!CF42</f>
        <v>0</v>
      </c>
      <c r="CG37" s="47">
        <f>'BS1&amp;2'!CG42</f>
        <v>0</v>
      </c>
      <c r="CH37" s="47">
        <f>'BS1&amp;2'!CH42</f>
        <v>0</v>
      </c>
      <c r="CI37" s="47">
        <f>'BS1&amp;2'!CI42</f>
        <v>0</v>
      </c>
      <c r="CJ37" s="47">
        <f>'BS1&amp;2'!CJ42</f>
        <v>0</v>
      </c>
      <c r="CK37" s="47">
        <f>'BS1&amp;2'!CK42</f>
        <v>0</v>
      </c>
      <c r="CL37" s="47">
        <f>'BS1&amp;2'!CL42</f>
        <v>0</v>
      </c>
      <c r="CM37" s="47">
        <f>'BS1&amp;2'!CM42</f>
        <v>0</v>
      </c>
      <c r="CN37" s="47">
        <f>'BS1&amp;2'!CN42</f>
        <v>0</v>
      </c>
      <c r="CO37" s="47">
        <f>'BS1&amp;2'!CO42</f>
        <v>0</v>
      </c>
      <c r="CP37" s="47">
        <f>'BS1&amp;2'!CP42</f>
        <v>0</v>
      </c>
      <c r="CQ37" s="47">
        <f>'BS1&amp;2'!CQ42</f>
        <v>3599</v>
      </c>
      <c r="CR37" s="47">
        <f>'BS1&amp;2'!CR42</f>
        <v>0</v>
      </c>
      <c r="CS37" s="47">
        <f>'BS1&amp;2'!CS42</f>
        <v>0</v>
      </c>
      <c r="CT37" s="47">
        <f>'BS1&amp;2'!CT42</f>
        <v>0</v>
      </c>
      <c r="CU37" s="47">
        <f>'BS1&amp;2'!CU42</f>
        <v>0</v>
      </c>
      <c r="CV37" s="47">
        <f>'BS1&amp;2'!CV42</f>
        <v>0</v>
      </c>
      <c r="CW37" s="47">
        <f>'BS1&amp;2'!CW42</f>
        <v>0</v>
      </c>
      <c r="CX37" s="47">
        <f>'BS1&amp;2'!CX42</f>
        <v>0</v>
      </c>
      <c r="CY37" s="47">
        <f>'BS1&amp;2'!CY42</f>
        <v>0</v>
      </c>
      <c r="CZ37" s="47">
        <f>'BS1&amp;2'!CZ42</f>
        <v>0</v>
      </c>
      <c r="DA37" s="47">
        <f>'BS1&amp;2'!DA42</f>
        <v>0</v>
      </c>
      <c r="DB37" s="47">
        <f>'BS1&amp;2'!DB42</f>
        <v>0</v>
      </c>
      <c r="DC37" s="47">
        <f>'BS1&amp;2'!DC42</f>
        <v>0</v>
      </c>
      <c r="DD37" s="47">
        <f>'BS1&amp;2'!DD42</f>
        <v>0</v>
      </c>
      <c r="DE37" s="47">
        <f>'BS1&amp;2'!DE42</f>
        <v>0</v>
      </c>
      <c r="DF37" s="47">
        <f>'BS1&amp;2'!DF42</f>
        <v>0</v>
      </c>
      <c r="DG37" s="47">
        <f>'BS1&amp;2'!DG42</f>
        <v>0</v>
      </c>
      <c r="DH37" s="47">
        <f>'BS1&amp;2'!DH42</f>
        <v>0</v>
      </c>
      <c r="DI37" s="47">
        <f>'BS1&amp;2'!DI42</f>
        <v>0</v>
      </c>
      <c r="DJ37" s="47">
        <f>'BS1&amp;2'!DJ42</f>
        <v>0</v>
      </c>
      <c r="DK37" s="47">
        <f>'BS1&amp;2'!DK42</f>
        <v>0</v>
      </c>
      <c r="DL37" s="47">
        <f>'BS1&amp;2'!DL42</f>
        <v>0</v>
      </c>
      <c r="DM37" s="47">
        <f>'BS1&amp;2'!DM42</f>
        <v>0</v>
      </c>
      <c r="DN37" s="47">
        <f>'BS1&amp;2'!DN42</f>
        <v>0</v>
      </c>
      <c r="DO37" s="47">
        <f>'BS1&amp;2'!DO42</f>
        <v>0</v>
      </c>
      <c r="DP37" s="47">
        <f>'BS1&amp;2'!DP42</f>
        <v>0</v>
      </c>
      <c r="DQ37" s="47">
        <f>'BS1&amp;2'!DQ42</f>
        <v>0</v>
      </c>
      <c r="DR37" s="47">
        <f>'BS1&amp;2'!DR42</f>
        <v>0</v>
      </c>
      <c r="DS37" s="47">
        <f>'BS1&amp;2'!DS42</f>
        <v>0</v>
      </c>
      <c r="DT37" s="47">
        <f>'BS1&amp;2'!DT42</f>
        <v>0</v>
      </c>
      <c r="DU37" s="47">
        <f>'BS1&amp;2'!DU42</f>
        <v>0</v>
      </c>
      <c r="DV37" s="47">
        <f>'BS1&amp;2'!DV42</f>
        <v>3708</v>
      </c>
      <c r="DW37" s="47">
        <f>'BS1&amp;2'!DW42</f>
        <v>0</v>
      </c>
      <c r="DX37" s="47">
        <f>'BS1&amp;2'!DX42</f>
        <v>0</v>
      </c>
      <c r="DY37" s="47">
        <f>'BS1&amp;2'!DY42</f>
        <v>0</v>
      </c>
      <c r="DZ37" s="47">
        <f>'BS1&amp;2'!DZ42</f>
        <v>0</v>
      </c>
      <c r="EA37" s="47">
        <f>'BS1&amp;2'!EA42</f>
        <v>0</v>
      </c>
      <c r="EB37" s="47">
        <f>'BS1&amp;2'!EB42</f>
        <v>0</v>
      </c>
      <c r="EC37" s="47">
        <f>'BS1&amp;2'!EC42</f>
        <v>0</v>
      </c>
      <c r="ED37" s="47">
        <f>'BS1&amp;2'!ED42</f>
        <v>0</v>
      </c>
      <c r="EE37" s="47">
        <f>'BS1&amp;2'!EE42</f>
        <v>0</v>
      </c>
      <c r="EF37" s="47">
        <f>'BS1&amp;2'!EF42</f>
        <v>0</v>
      </c>
      <c r="EG37" s="47">
        <f>'BS1&amp;2'!EG42</f>
        <v>0</v>
      </c>
      <c r="EH37" s="47">
        <f>'BS1&amp;2'!EH42</f>
        <v>0</v>
      </c>
      <c r="EI37" s="47">
        <f>'BS1&amp;2'!EI42</f>
        <v>0</v>
      </c>
      <c r="EJ37" s="47">
        <f>'BS1&amp;2'!EJ42</f>
        <v>0</v>
      </c>
      <c r="EK37" s="47">
        <f>'BS1&amp;2'!EK42</f>
        <v>0</v>
      </c>
      <c r="EL37" s="47">
        <f>'BS1&amp;2'!EL42</f>
        <v>0</v>
      </c>
      <c r="EM37" s="47">
        <f>'BS1&amp;2'!EM42</f>
        <v>0</v>
      </c>
      <c r="EN37" s="47">
        <f>'BS1&amp;2'!EN42</f>
        <v>0</v>
      </c>
      <c r="EO37" s="47">
        <f>'BS1&amp;2'!EO42</f>
        <v>0</v>
      </c>
      <c r="EP37" s="47">
        <f>'BS1&amp;2'!EP42</f>
        <v>0</v>
      </c>
      <c r="EQ37" s="47">
        <f>'BS1&amp;2'!EQ42</f>
        <v>0</v>
      </c>
      <c r="ER37" s="47">
        <f>'BS1&amp;2'!ER42</f>
        <v>0</v>
      </c>
      <c r="ES37" s="47">
        <f>'BS1&amp;2'!ES42</f>
        <v>0</v>
      </c>
      <c r="ET37" s="47">
        <f>'BS1&amp;2'!ET42</f>
        <v>0</v>
      </c>
      <c r="EU37" s="47">
        <f>'BS1&amp;2'!EU42</f>
        <v>0</v>
      </c>
      <c r="EV37" s="47">
        <f>'BS1&amp;2'!EV42</f>
        <v>0</v>
      </c>
      <c r="EW37" s="47">
        <f>'BS1&amp;2'!EW42</f>
        <v>0</v>
      </c>
      <c r="EX37" s="47">
        <f>'BS1&amp;2'!EX42</f>
        <v>0</v>
      </c>
      <c r="EY37" s="47">
        <f>'BS1&amp;2'!EY42</f>
        <v>0</v>
      </c>
      <c r="EZ37" s="47">
        <f>'BS1&amp;2'!EZ42</f>
        <v>0</v>
      </c>
      <c r="FA37" s="47">
        <f>'BS1&amp;2'!FA42</f>
        <v>0</v>
      </c>
      <c r="FB37" s="47">
        <f>'BS1&amp;2'!FB42</f>
        <v>4111</v>
      </c>
      <c r="FC37" s="47">
        <f>'BS1&amp;2'!FC42</f>
        <v>0</v>
      </c>
      <c r="FD37" s="47">
        <f>'BS1&amp;2'!FD42</f>
        <v>0</v>
      </c>
      <c r="FE37" s="47">
        <f>'BS1&amp;2'!FE42</f>
        <v>0</v>
      </c>
      <c r="FF37" s="47">
        <f>'BS1&amp;2'!FF42</f>
        <v>0</v>
      </c>
      <c r="FG37" s="47">
        <f>'BS1&amp;2'!FG42</f>
        <v>0</v>
      </c>
      <c r="FH37" s="47">
        <f>'BS1&amp;2'!FH42</f>
        <v>0</v>
      </c>
      <c r="FI37" s="47">
        <f>'BS1&amp;2'!FI42</f>
        <v>0</v>
      </c>
      <c r="FJ37" s="47">
        <f>'BS1&amp;2'!FJ42</f>
        <v>0</v>
      </c>
      <c r="FK37" s="47">
        <f>'BS1&amp;2'!FK42</f>
        <v>0</v>
      </c>
      <c r="FL37" s="47">
        <f>'BS1&amp;2'!FL42</f>
        <v>0</v>
      </c>
      <c r="FM37" s="47">
        <f>'BS1&amp;2'!FM42</f>
        <v>0</v>
      </c>
      <c r="FN37" s="47">
        <f>'BS1&amp;2'!FN42</f>
        <v>0</v>
      </c>
      <c r="FO37" s="47">
        <f>'BS1&amp;2'!FO42</f>
        <v>0</v>
      </c>
      <c r="FP37" s="47">
        <f>'BS1&amp;2'!FP42</f>
        <v>0</v>
      </c>
      <c r="FQ37" s="47">
        <f>'BS1&amp;2'!FQ42</f>
        <v>0</v>
      </c>
      <c r="FR37" s="47">
        <f>'BS1&amp;2'!FR42</f>
        <v>0</v>
      </c>
      <c r="FS37" s="47">
        <f>'BS1&amp;2'!FS42</f>
        <v>0</v>
      </c>
      <c r="FT37" s="47">
        <f>'BS1&amp;2'!FT42</f>
        <v>0</v>
      </c>
      <c r="FU37" s="47">
        <f>'BS1&amp;2'!FU42</f>
        <v>0</v>
      </c>
      <c r="FV37" s="47">
        <f>'BS1&amp;2'!FV42</f>
        <v>0</v>
      </c>
      <c r="FW37" s="47">
        <f>'BS1&amp;2'!FW42</f>
        <v>0</v>
      </c>
      <c r="FX37" s="47">
        <f>'BS1&amp;2'!FX42</f>
        <v>0</v>
      </c>
      <c r="FY37" s="47">
        <f>'BS1&amp;2'!FY42</f>
        <v>0</v>
      </c>
      <c r="FZ37" s="47">
        <f>'BS1&amp;2'!FZ42</f>
        <v>0</v>
      </c>
      <c r="GA37" s="47">
        <f>'BS1&amp;2'!GA42</f>
        <v>0</v>
      </c>
      <c r="GB37" s="47">
        <f>'BS1&amp;2'!GB42</f>
        <v>0</v>
      </c>
      <c r="GC37" s="47">
        <f>'BS1&amp;2'!GC42</f>
        <v>0</v>
      </c>
      <c r="GD37" s="47">
        <f>'BS1&amp;2'!GD42</f>
        <v>0</v>
      </c>
      <c r="GE37" s="47">
        <f>'BS1&amp;2'!GE42</f>
        <v>0</v>
      </c>
      <c r="GF37" s="47">
        <f>'BS1&amp;2'!GF42</f>
        <v>0</v>
      </c>
      <c r="GG37" s="47">
        <f>'BS1&amp;2'!GG42</f>
        <v>4265</v>
      </c>
      <c r="GH37" s="47">
        <f>'BS1&amp;2'!HM42</f>
        <v>4221</v>
      </c>
      <c r="GI37" s="45"/>
      <c r="GJ37" s="45"/>
      <c r="GK37" s="45"/>
      <c r="GL37" s="45"/>
      <c r="GM37" s="45"/>
    </row>
    <row r="39" spans="1:195">
      <c r="A39" s="371" t="s">
        <v>118</v>
      </c>
      <c r="B39" s="43" t="s">
        <v>121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>
        <v>371</v>
      </c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>
        <v>347</v>
      </c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>
        <v>416</v>
      </c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>
        <v>432</v>
      </c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>
        <v>488</v>
      </c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>
        <v>490</v>
      </c>
      <c r="GH39" s="45">
        <v>459</v>
      </c>
      <c r="GI39" s="45"/>
      <c r="GJ39" s="45"/>
      <c r="GK39" s="45"/>
      <c r="GL39" s="45"/>
      <c r="GM39" s="45"/>
    </row>
    <row r="40" spans="1:195" ht="14.25" customHeight="1">
      <c r="A40" s="371"/>
      <c r="B40" s="43" t="s">
        <v>119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>
        <v>809</v>
      </c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>
        <v>802</v>
      </c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>
        <v>832</v>
      </c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>
        <v>851</v>
      </c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>
        <v>921</v>
      </c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>
        <v>932</v>
      </c>
      <c r="GH40" s="45">
        <v>898</v>
      </c>
      <c r="GI40" s="45"/>
      <c r="GJ40" s="45"/>
      <c r="GK40" s="45"/>
      <c r="GL40" s="45"/>
      <c r="GM40" s="45"/>
    </row>
    <row r="41" spans="1:195" ht="14.25" customHeight="1">
      <c r="A41" s="144"/>
      <c r="B41" s="5"/>
    </row>
    <row r="42" spans="1:195" ht="14.25" customHeight="1">
      <c r="A42" s="143" t="s">
        <v>123</v>
      </c>
      <c r="B42" s="43" t="s">
        <v>10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>
        <v>154</v>
      </c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>
        <v>155</v>
      </c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>
        <v>152</v>
      </c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>
        <v>157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>
        <v>156</v>
      </c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>
        <v>158</v>
      </c>
      <c r="GH42" s="45">
        <v>160</v>
      </c>
      <c r="GI42" s="45"/>
      <c r="GJ42" s="45"/>
      <c r="GK42" s="45"/>
      <c r="GL42" s="45"/>
      <c r="GM42" s="45"/>
    </row>
    <row r="43" spans="1:195" ht="14.25" customHeight="1">
      <c r="A43" s="144"/>
      <c r="B43" s="5"/>
    </row>
    <row r="44" spans="1:195" ht="14.25" customHeight="1">
      <c r="A44" s="143" t="s">
        <v>122</v>
      </c>
      <c r="B44" s="58" t="s">
        <v>10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152">
        <f t="shared" ref="AH44:CS44" si="0">SUM(AH42,AH40,AH32,AH20,AH7)</f>
        <v>9088</v>
      </c>
      <c r="AI44" s="152">
        <f t="shared" si="0"/>
        <v>0</v>
      </c>
      <c r="AJ44" s="152">
        <f t="shared" si="0"/>
        <v>0</v>
      </c>
      <c r="AK44" s="152">
        <f t="shared" si="0"/>
        <v>0</v>
      </c>
      <c r="AL44" s="152">
        <f t="shared" si="0"/>
        <v>0</v>
      </c>
      <c r="AM44" s="152">
        <f t="shared" si="0"/>
        <v>0</v>
      </c>
      <c r="AN44" s="152">
        <f t="shared" si="0"/>
        <v>0</v>
      </c>
      <c r="AO44" s="152">
        <f t="shared" si="0"/>
        <v>0</v>
      </c>
      <c r="AP44" s="152">
        <f t="shared" si="0"/>
        <v>0</v>
      </c>
      <c r="AQ44" s="152">
        <f t="shared" si="0"/>
        <v>0</v>
      </c>
      <c r="AR44" s="152">
        <f t="shared" si="0"/>
        <v>0</v>
      </c>
      <c r="AS44" s="152">
        <f t="shared" si="0"/>
        <v>0</v>
      </c>
      <c r="AT44" s="152">
        <f t="shared" si="0"/>
        <v>0</v>
      </c>
      <c r="AU44" s="152">
        <f t="shared" si="0"/>
        <v>0</v>
      </c>
      <c r="AV44" s="152">
        <f t="shared" si="0"/>
        <v>0</v>
      </c>
      <c r="AW44" s="152">
        <f t="shared" si="0"/>
        <v>0</v>
      </c>
      <c r="AX44" s="152">
        <f t="shared" si="0"/>
        <v>0</v>
      </c>
      <c r="AY44" s="152">
        <f t="shared" si="0"/>
        <v>0</v>
      </c>
      <c r="AZ44" s="152">
        <f t="shared" si="0"/>
        <v>0</v>
      </c>
      <c r="BA44" s="152">
        <f t="shared" si="0"/>
        <v>0</v>
      </c>
      <c r="BB44" s="152">
        <f t="shared" si="0"/>
        <v>0</v>
      </c>
      <c r="BC44" s="152">
        <f t="shared" si="0"/>
        <v>0</v>
      </c>
      <c r="BD44" s="152">
        <f t="shared" si="0"/>
        <v>0</v>
      </c>
      <c r="BE44" s="152">
        <f t="shared" si="0"/>
        <v>0</v>
      </c>
      <c r="BF44" s="152">
        <f t="shared" si="0"/>
        <v>0</v>
      </c>
      <c r="BG44" s="152">
        <f t="shared" si="0"/>
        <v>0</v>
      </c>
      <c r="BH44" s="152">
        <f t="shared" si="0"/>
        <v>0</v>
      </c>
      <c r="BI44" s="152">
        <f t="shared" si="0"/>
        <v>0</v>
      </c>
      <c r="BJ44" s="152">
        <f t="shared" si="0"/>
        <v>0</v>
      </c>
      <c r="BK44" s="152">
        <f t="shared" si="0"/>
        <v>9101</v>
      </c>
      <c r="BL44" s="152">
        <f t="shared" si="0"/>
        <v>0</v>
      </c>
      <c r="BM44" s="152">
        <f t="shared" si="0"/>
        <v>0</v>
      </c>
      <c r="BN44" s="152">
        <f t="shared" si="0"/>
        <v>0</v>
      </c>
      <c r="BO44" s="152">
        <f t="shared" si="0"/>
        <v>0</v>
      </c>
      <c r="BP44" s="152">
        <f t="shared" si="0"/>
        <v>0</v>
      </c>
      <c r="BQ44" s="152">
        <f t="shared" si="0"/>
        <v>0</v>
      </c>
      <c r="BR44" s="152">
        <f t="shared" si="0"/>
        <v>0</v>
      </c>
      <c r="BS44" s="152">
        <f t="shared" si="0"/>
        <v>0</v>
      </c>
      <c r="BT44" s="152">
        <f t="shared" si="0"/>
        <v>0</v>
      </c>
      <c r="BU44" s="152">
        <f t="shared" si="0"/>
        <v>0</v>
      </c>
      <c r="BV44" s="152">
        <f t="shared" si="0"/>
        <v>0</v>
      </c>
      <c r="BW44" s="152">
        <f t="shared" si="0"/>
        <v>0</v>
      </c>
      <c r="BX44" s="152">
        <f t="shared" si="0"/>
        <v>0</v>
      </c>
      <c r="BY44" s="152">
        <f t="shared" si="0"/>
        <v>0</v>
      </c>
      <c r="BZ44" s="152">
        <f t="shared" si="0"/>
        <v>0</v>
      </c>
      <c r="CA44" s="152">
        <f t="shared" si="0"/>
        <v>0</v>
      </c>
      <c r="CB44" s="152">
        <f t="shared" si="0"/>
        <v>0</v>
      </c>
      <c r="CC44" s="152">
        <f t="shared" si="0"/>
        <v>0</v>
      </c>
      <c r="CD44" s="152">
        <f t="shared" si="0"/>
        <v>0</v>
      </c>
      <c r="CE44" s="152">
        <f t="shared" si="0"/>
        <v>0</v>
      </c>
      <c r="CF44" s="152">
        <f t="shared" si="0"/>
        <v>0</v>
      </c>
      <c r="CG44" s="152">
        <f t="shared" si="0"/>
        <v>0</v>
      </c>
      <c r="CH44" s="152">
        <f t="shared" si="0"/>
        <v>0</v>
      </c>
      <c r="CI44" s="152">
        <f t="shared" si="0"/>
        <v>0</v>
      </c>
      <c r="CJ44" s="152">
        <f t="shared" si="0"/>
        <v>0</v>
      </c>
      <c r="CK44" s="152">
        <f t="shared" si="0"/>
        <v>0</v>
      </c>
      <c r="CL44" s="152">
        <f t="shared" si="0"/>
        <v>0</v>
      </c>
      <c r="CM44" s="152">
        <f t="shared" si="0"/>
        <v>0</v>
      </c>
      <c r="CN44" s="152">
        <f t="shared" si="0"/>
        <v>0</v>
      </c>
      <c r="CO44" s="152">
        <f t="shared" si="0"/>
        <v>0</v>
      </c>
      <c r="CP44" s="152">
        <f t="shared" si="0"/>
        <v>0</v>
      </c>
      <c r="CQ44" s="152">
        <f t="shared" si="0"/>
        <v>9245</v>
      </c>
      <c r="CR44" s="152">
        <f t="shared" si="0"/>
        <v>0</v>
      </c>
      <c r="CS44" s="152">
        <f t="shared" si="0"/>
        <v>0</v>
      </c>
      <c r="CT44" s="152">
        <f t="shared" ref="CT44:FE44" si="1">SUM(CT42,CT40,CT32,CT20,CT7)</f>
        <v>0</v>
      </c>
      <c r="CU44" s="152">
        <f t="shared" si="1"/>
        <v>0</v>
      </c>
      <c r="CV44" s="152">
        <f t="shared" si="1"/>
        <v>0</v>
      </c>
      <c r="CW44" s="152">
        <f t="shared" si="1"/>
        <v>0</v>
      </c>
      <c r="CX44" s="152">
        <f t="shared" si="1"/>
        <v>0</v>
      </c>
      <c r="CY44" s="152">
        <f t="shared" si="1"/>
        <v>0</v>
      </c>
      <c r="CZ44" s="152">
        <f t="shared" si="1"/>
        <v>0</v>
      </c>
      <c r="DA44" s="152">
        <f t="shared" si="1"/>
        <v>0</v>
      </c>
      <c r="DB44" s="152">
        <f t="shared" si="1"/>
        <v>0</v>
      </c>
      <c r="DC44" s="152">
        <f t="shared" si="1"/>
        <v>0</v>
      </c>
      <c r="DD44" s="152">
        <f t="shared" si="1"/>
        <v>0</v>
      </c>
      <c r="DE44" s="152">
        <f t="shared" si="1"/>
        <v>0</v>
      </c>
      <c r="DF44" s="152">
        <f t="shared" si="1"/>
        <v>0</v>
      </c>
      <c r="DG44" s="152">
        <f t="shared" si="1"/>
        <v>0</v>
      </c>
      <c r="DH44" s="152">
        <f t="shared" si="1"/>
        <v>0</v>
      </c>
      <c r="DI44" s="152">
        <f t="shared" si="1"/>
        <v>0</v>
      </c>
      <c r="DJ44" s="152">
        <f t="shared" si="1"/>
        <v>0</v>
      </c>
      <c r="DK44" s="152">
        <f t="shared" si="1"/>
        <v>0</v>
      </c>
      <c r="DL44" s="152">
        <f t="shared" si="1"/>
        <v>0</v>
      </c>
      <c r="DM44" s="152">
        <f t="shared" si="1"/>
        <v>0</v>
      </c>
      <c r="DN44" s="152">
        <f t="shared" si="1"/>
        <v>0</v>
      </c>
      <c r="DO44" s="152">
        <f t="shared" si="1"/>
        <v>0</v>
      </c>
      <c r="DP44" s="152">
        <f t="shared" si="1"/>
        <v>0</v>
      </c>
      <c r="DQ44" s="152">
        <f t="shared" si="1"/>
        <v>0</v>
      </c>
      <c r="DR44" s="152">
        <f t="shared" si="1"/>
        <v>0</v>
      </c>
      <c r="DS44" s="152">
        <f t="shared" si="1"/>
        <v>0</v>
      </c>
      <c r="DT44" s="152">
        <f t="shared" si="1"/>
        <v>0</v>
      </c>
      <c r="DU44" s="152">
        <f t="shared" si="1"/>
        <v>0</v>
      </c>
      <c r="DV44" s="152">
        <f t="shared" si="1"/>
        <v>9535</v>
      </c>
      <c r="DW44" s="152">
        <f t="shared" si="1"/>
        <v>0</v>
      </c>
      <c r="DX44" s="152">
        <f t="shared" si="1"/>
        <v>0</v>
      </c>
      <c r="DY44" s="152">
        <f t="shared" si="1"/>
        <v>0</v>
      </c>
      <c r="DZ44" s="152">
        <f t="shared" si="1"/>
        <v>0</v>
      </c>
      <c r="EA44" s="152">
        <f t="shared" si="1"/>
        <v>0</v>
      </c>
      <c r="EB44" s="152">
        <f t="shared" si="1"/>
        <v>0</v>
      </c>
      <c r="EC44" s="152">
        <f t="shared" si="1"/>
        <v>0</v>
      </c>
      <c r="ED44" s="152">
        <f t="shared" si="1"/>
        <v>0</v>
      </c>
      <c r="EE44" s="152">
        <f t="shared" si="1"/>
        <v>0</v>
      </c>
      <c r="EF44" s="152">
        <f t="shared" si="1"/>
        <v>0</v>
      </c>
      <c r="EG44" s="152">
        <f t="shared" si="1"/>
        <v>0</v>
      </c>
      <c r="EH44" s="152">
        <f t="shared" si="1"/>
        <v>0</v>
      </c>
      <c r="EI44" s="152">
        <f t="shared" si="1"/>
        <v>0</v>
      </c>
      <c r="EJ44" s="152">
        <f t="shared" si="1"/>
        <v>0</v>
      </c>
      <c r="EK44" s="152">
        <f t="shared" si="1"/>
        <v>0</v>
      </c>
      <c r="EL44" s="152">
        <f t="shared" si="1"/>
        <v>0</v>
      </c>
      <c r="EM44" s="152">
        <f t="shared" si="1"/>
        <v>0</v>
      </c>
      <c r="EN44" s="152">
        <f t="shared" si="1"/>
        <v>0</v>
      </c>
      <c r="EO44" s="152">
        <f t="shared" si="1"/>
        <v>0</v>
      </c>
      <c r="EP44" s="152">
        <f t="shared" si="1"/>
        <v>0</v>
      </c>
      <c r="EQ44" s="152">
        <f t="shared" si="1"/>
        <v>0</v>
      </c>
      <c r="ER44" s="152">
        <f t="shared" si="1"/>
        <v>0</v>
      </c>
      <c r="ES44" s="152">
        <f t="shared" si="1"/>
        <v>0</v>
      </c>
      <c r="ET44" s="152">
        <f t="shared" si="1"/>
        <v>0</v>
      </c>
      <c r="EU44" s="152">
        <f t="shared" si="1"/>
        <v>0</v>
      </c>
      <c r="EV44" s="152">
        <f t="shared" si="1"/>
        <v>0</v>
      </c>
      <c r="EW44" s="152">
        <f t="shared" si="1"/>
        <v>0</v>
      </c>
      <c r="EX44" s="152">
        <f t="shared" si="1"/>
        <v>0</v>
      </c>
      <c r="EY44" s="152">
        <f t="shared" si="1"/>
        <v>0</v>
      </c>
      <c r="EZ44" s="152">
        <f t="shared" si="1"/>
        <v>0</v>
      </c>
      <c r="FA44" s="152">
        <f t="shared" si="1"/>
        <v>0</v>
      </c>
      <c r="FB44" s="152">
        <f t="shared" si="1"/>
        <v>10612</v>
      </c>
      <c r="FC44" s="152">
        <f t="shared" si="1"/>
        <v>0</v>
      </c>
      <c r="FD44" s="152">
        <f t="shared" si="1"/>
        <v>0</v>
      </c>
      <c r="FE44" s="152">
        <f t="shared" si="1"/>
        <v>0</v>
      </c>
      <c r="FF44" s="152">
        <f t="shared" ref="FF44:GF44" si="2">SUM(FF42,FF40,FF32,FF20,FF7)</f>
        <v>0</v>
      </c>
      <c r="FG44" s="152">
        <f t="shared" si="2"/>
        <v>0</v>
      </c>
      <c r="FH44" s="152">
        <f t="shared" si="2"/>
        <v>0</v>
      </c>
      <c r="FI44" s="152">
        <f t="shared" si="2"/>
        <v>0</v>
      </c>
      <c r="FJ44" s="152">
        <f t="shared" si="2"/>
        <v>0</v>
      </c>
      <c r="FK44" s="152">
        <f t="shared" si="2"/>
        <v>0</v>
      </c>
      <c r="FL44" s="152">
        <f t="shared" si="2"/>
        <v>0</v>
      </c>
      <c r="FM44" s="152">
        <f t="shared" si="2"/>
        <v>0</v>
      </c>
      <c r="FN44" s="152">
        <f t="shared" si="2"/>
        <v>0</v>
      </c>
      <c r="FO44" s="152">
        <f t="shared" si="2"/>
        <v>0</v>
      </c>
      <c r="FP44" s="152">
        <f t="shared" si="2"/>
        <v>0</v>
      </c>
      <c r="FQ44" s="152">
        <f t="shared" si="2"/>
        <v>0</v>
      </c>
      <c r="FR44" s="152">
        <f t="shared" si="2"/>
        <v>0</v>
      </c>
      <c r="FS44" s="152">
        <f t="shared" si="2"/>
        <v>0</v>
      </c>
      <c r="FT44" s="152">
        <f t="shared" si="2"/>
        <v>0</v>
      </c>
      <c r="FU44" s="152">
        <f t="shared" si="2"/>
        <v>0</v>
      </c>
      <c r="FV44" s="152">
        <f t="shared" si="2"/>
        <v>0</v>
      </c>
      <c r="FW44" s="152">
        <f t="shared" si="2"/>
        <v>0</v>
      </c>
      <c r="FX44" s="152">
        <f t="shared" si="2"/>
        <v>0</v>
      </c>
      <c r="FY44" s="152">
        <f t="shared" si="2"/>
        <v>0</v>
      </c>
      <c r="FZ44" s="152">
        <f t="shared" si="2"/>
        <v>0</v>
      </c>
      <c r="GA44" s="152">
        <f t="shared" si="2"/>
        <v>0</v>
      </c>
      <c r="GB44" s="152">
        <f t="shared" si="2"/>
        <v>0</v>
      </c>
      <c r="GC44" s="152">
        <f t="shared" si="2"/>
        <v>0</v>
      </c>
      <c r="GD44" s="152">
        <f t="shared" si="2"/>
        <v>0</v>
      </c>
      <c r="GE44" s="152">
        <f t="shared" si="2"/>
        <v>0</v>
      </c>
      <c r="GF44" s="152">
        <f t="shared" si="2"/>
        <v>0</v>
      </c>
      <c r="GG44" s="152">
        <f>SUM(GG42,GG40,GG32,GG20,GG7)</f>
        <v>11050</v>
      </c>
      <c r="GH44" s="152">
        <f>SUM(GH42,GH40,GH32,GH20,GH7)</f>
        <v>11118</v>
      </c>
      <c r="GI44" s="59"/>
      <c r="GJ44" s="59"/>
      <c r="GK44" s="59"/>
      <c r="GL44" s="59"/>
      <c r="GM44" s="59"/>
    </row>
    <row r="45" spans="1:195" ht="14.25" customHeight="1">
      <c r="A45" s="142"/>
    </row>
    <row r="46" spans="1:195" ht="14.25" customHeight="1">
      <c r="A46" s="142"/>
    </row>
    <row r="47" spans="1:195" ht="14.25" customHeight="1">
      <c r="A47" s="142"/>
    </row>
    <row r="48" spans="1:195" ht="14.25" customHeight="1">
      <c r="A48" s="142"/>
    </row>
    <row r="49" spans="1:1" ht="14.25" customHeight="1">
      <c r="A49" s="142"/>
    </row>
  </sheetData>
  <mergeCells count="4">
    <mergeCell ref="A16:A25"/>
    <mergeCell ref="A3:A13"/>
    <mergeCell ref="A28:A37"/>
    <mergeCell ref="A39:A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85" zoomScaleNormal="8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O48" sqref="O48"/>
    </sheetView>
  </sheetViews>
  <sheetFormatPr defaultRowHeight="15"/>
  <cols>
    <col min="1" max="1" width="40" customWidth="1"/>
    <col min="2" max="2" width="10.140625" hidden="1" customWidth="1"/>
    <col min="3" max="8" width="9.5703125" hidden="1" customWidth="1"/>
    <col min="9" max="15" width="10" customWidth="1"/>
    <col min="16" max="16" width="5.28515625" customWidth="1"/>
    <col min="17" max="17" width="10.140625" bestFit="1" customWidth="1"/>
    <col min="18" max="18" width="4.42578125" customWidth="1"/>
    <col min="19" max="24" width="8.140625" hidden="1" customWidth="1"/>
    <col min="25" max="25" width="10.5703125" hidden="1" customWidth="1"/>
  </cols>
  <sheetData>
    <row r="1" spans="1:25" ht="15.75">
      <c r="A1" s="14" t="s">
        <v>125</v>
      </c>
      <c r="B1" s="14"/>
      <c r="C1" s="14"/>
      <c r="D1" s="14"/>
      <c r="E1" s="14"/>
      <c r="F1" s="14"/>
      <c r="G1" s="14"/>
      <c r="H1" s="14"/>
    </row>
    <row r="2" spans="1:25">
      <c r="B2" s="179"/>
      <c r="C2" s="179">
        <v>41821</v>
      </c>
      <c r="D2" s="179">
        <v>41852</v>
      </c>
      <c r="E2" s="179">
        <v>41883</v>
      </c>
      <c r="F2" s="179">
        <v>41913</v>
      </c>
      <c r="G2" s="179">
        <v>41944</v>
      </c>
      <c r="H2" s="179">
        <v>41974</v>
      </c>
      <c r="I2" s="179">
        <v>42005</v>
      </c>
      <c r="J2" s="179">
        <v>42036</v>
      </c>
      <c r="K2" s="179">
        <v>42064</v>
      </c>
      <c r="L2" s="179">
        <v>42095</v>
      </c>
      <c r="M2" s="179">
        <v>42125</v>
      </c>
      <c r="N2" s="179">
        <v>42156</v>
      </c>
      <c r="O2" s="179"/>
      <c r="P2" s="21"/>
      <c r="Q2" s="104" t="s">
        <v>158</v>
      </c>
      <c r="Y2" s="104" t="s">
        <v>175</v>
      </c>
    </row>
    <row r="3" spans="1:25" hidden="1">
      <c r="A3" s="150" t="s">
        <v>126</v>
      </c>
      <c r="B3" s="150"/>
      <c r="C3" s="150"/>
      <c r="D3" s="150"/>
      <c r="E3" s="150"/>
      <c r="F3" s="150"/>
      <c r="G3" s="150"/>
      <c r="H3" s="150"/>
      <c r="I3" s="151">
        <v>9088</v>
      </c>
      <c r="J3" s="151">
        <v>9101</v>
      </c>
      <c r="K3" s="151">
        <v>9245</v>
      </c>
      <c r="L3" s="151">
        <v>9535</v>
      </c>
      <c r="M3" s="151">
        <v>10612</v>
      </c>
      <c r="N3" s="151">
        <v>11050</v>
      </c>
      <c r="O3" s="151"/>
      <c r="P3" s="150"/>
      <c r="Q3" s="151">
        <v>11050</v>
      </c>
    </row>
    <row r="4" spans="1:25" hidden="1">
      <c r="A4" t="s">
        <v>131</v>
      </c>
      <c r="I4" s="93">
        <v>3311.2912829999996</v>
      </c>
      <c r="J4" s="93">
        <v>1941.7004119999999</v>
      </c>
      <c r="K4" s="93">
        <v>2464.5783900000006</v>
      </c>
      <c r="L4" s="93">
        <v>2038.4454600000001</v>
      </c>
      <c r="M4" s="93">
        <v>2813.7176879999997</v>
      </c>
      <c r="N4" s="93">
        <v>3055.0963489999999</v>
      </c>
      <c r="O4" s="93"/>
      <c r="Q4" s="1">
        <f>SUM(I4:N4)</f>
        <v>15624.829581999998</v>
      </c>
    </row>
    <row r="5" spans="1:25" hidden="1">
      <c r="A5" t="s">
        <v>130</v>
      </c>
      <c r="I5" s="93">
        <v>7355.8185410000015</v>
      </c>
      <c r="J5" s="93">
        <v>7085.0140250000004</v>
      </c>
      <c r="K5" s="93">
        <v>8570.6642500000016</v>
      </c>
      <c r="L5" s="93">
        <v>5935.6281819999995</v>
      </c>
      <c r="M5" s="93">
        <v>8344.3543460000001</v>
      </c>
      <c r="N5" s="93">
        <v>7994.5655700000007</v>
      </c>
      <c r="O5" s="93"/>
      <c r="Q5" s="1">
        <f>SUM(I5:N5)</f>
        <v>45286.044914000006</v>
      </c>
    </row>
    <row r="6" spans="1:25" hidden="1">
      <c r="A6" t="s">
        <v>129</v>
      </c>
      <c r="I6" s="93">
        <v>10946.0253213</v>
      </c>
      <c r="J6" s="93">
        <v>10182.822145000002</v>
      </c>
      <c r="K6" s="93">
        <v>10348.066467000002</v>
      </c>
      <c r="L6" s="93">
        <v>9084.7609813999989</v>
      </c>
      <c r="M6" s="93">
        <v>15588.3375961</v>
      </c>
      <c r="N6" s="93">
        <v>16667.160720999997</v>
      </c>
      <c r="O6" s="93"/>
      <c r="Q6" s="1">
        <f>SUM(I6:N6)</f>
        <v>72817.173231799999</v>
      </c>
    </row>
    <row r="7" spans="1:25" hidden="1">
      <c r="A7" s="20" t="s">
        <v>128</v>
      </c>
      <c r="B7" s="20"/>
      <c r="C7" s="20"/>
      <c r="D7" s="20"/>
      <c r="E7" s="20"/>
      <c r="F7" s="20"/>
      <c r="G7" s="20"/>
      <c r="H7" s="20"/>
      <c r="I7" s="149">
        <f t="shared" ref="I7:N7" si="0">SUM(I4:I6)</f>
        <v>21613.135145300002</v>
      </c>
      <c r="J7" s="149">
        <f t="shared" si="0"/>
        <v>19209.536582000001</v>
      </c>
      <c r="K7" s="149">
        <f t="shared" si="0"/>
        <v>21383.309107000005</v>
      </c>
      <c r="L7" s="149">
        <f t="shared" si="0"/>
        <v>17058.834623399998</v>
      </c>
      <c r="M7" s="149">
        <f t="shared" si="0"/>
        <v>26746.409630100003</v>
      </c>
      <c r="N7" s="149">
        <f t="shared" si="0"/>
        <v>27716.822639999999</v>
      </c>
      <c r="O7" s="149"/>
      <c r="P7" s="20"/>
      <c r="Q7" s="149">
        <f>SUM(I7:N7)</f>
        <v>133728.0477278</v>
      </c>
    </row>
    <row r="8" spans="1:25" hidden="1">
      <c r="I8" s="93"/>
      <c r="J8" s="93"/>
      <c r="K8" s="93"/>
      <c r="L8" s="93"/>
      <c r="M8" s="93"/>
      <c r="N8" s="93"/>
      <c r="O8" s="93"/>
    </row>
    <row r="9" spans="1:25" hidden="1">
      <c r="A9" t="s">
        <v>124</v>
      </c>
      <c r="I9">
        <v>154</v>
      </c>
      <c r="J9">
        <v>155</v>
      </c>
      <c r="K9">
        <v>152</v>
      </c>
      <c r="L9">
        <v>157</v>
      </c>
      <c r="M9">
        <v>156</v>
      </c>
      <c r="N9">
        <v>158</v>
      </c>
      <c r="Q9">
        <v>158</v>
      </c>
    </row>
    <row r="10" spans="1:25" hidden="1">
      <c r="A10" t="s">
        <v>134</v>
      </c>
      <c r="I10" s="2">
        <f>I9/I3</f>
        <v>1.6945422535211269E-2</v>
      </c>
      <c r="J10" s="2">
        <f t="shared" ref="J10:Q10" si="1">J9/J3</f>
        <v>1.7031095484012746E-2</v>
      </c>
      <c r="K10" s="2">
        <f t="shared" si="1"/>
        <v>1.644131963223364E-2</v>
      </c>
      <c r="L10" s="2">
        <f t="shared" si="1"/>
        <v>1.6465652857891977E-2</v>
      </c>
      <c r="M10" s="2">
        <f t="shared" si="1"/>
        <v>1.4700339238597813E-2</v>
      </c>
      <c r="N10" s="2">
        <f t="shared" si="1"/>
        <v>1.4298642533936652E-2</v>
      </c>
      <c r="O10" s="2"/>
      <c r="Q10" s="2">
        <f t="shared" si="1"/>
        <v>1.4298642533936652E-2</v>
      </c>
    </row>
    <row r="11" spans="1:25" hidden="1"/>
    <row r="12" spans="1:25" hidden="1">
      <c r="A12" t="s">
        <v>114</v>
      </c>
      <c r="I12">
        <v>642</v>
      </c>
      <c r="J12">
        <v>277</v>
      </c>
      <c r="K12">
        <v>167</v>
      </c>
      <c r="L12">
        <v>574</v>
      </c>
      <c r="M12">
        <v>604</v>
      </c>
      <c r="N12">
        <v>491</v>
      </c>
      <c r="Q12" s="1">
        <f>SUM(I12:N12)</f>
        <v>2755</v>
      </c>
    </row>
    <row r="13" spans="1:25" hidden="1">
      <c r="A13" t="s">
        <v>115</v>
      </c>
      <c r="I13">
        <v>797</v>
      </c>
      <c r="J13">
        <v>470</v>
      </c>
      <c r="K13">
        <v>406</v>
      </c>
      <c r="L13">
        <v>1166</v>
      </c>
      <c r="M13">
        <v>1225</v>
      </c>
      <c r="N13">
        <v>858</v>
      </c>
      <c r="Q13" s="1">
        <f>SUM(I13:N13)</f>
        <v>4922</v>
      </c>
    </row>
    <row r="14" spans="1:25" hidden="1">
      <c r="A14" t="s">
        <v>116</v>
      </c>
      <c r="I14">
        <v>6</v>
      </c>
      <c r="J14">
        <v>6</v>
      </c>
      <c r="K14">
        <v>6</v>
      </c>
      <c r="L14">
        <v>7</v>
      </c>
      <c r="M14">
        <v>7</v>
      </c>
      <c r="N14">
        <v>8</v>
      </c>
      <c r="Q14">
        <v>8</v>
      </c>
    </row>
    <row r="15" spans="1:25" hidden="1">
      <c r="A15" t="s">
        <v>117</v>
      </c>
      <c r="I15" s="41">
        <f t="shared" ref="I15:N15" si="2">I13/I14</f>
        <v>132.83333333333334</v>
      </c>
      <c r="J15" s="41">
        <f t="shared" si="2"/>
        <v>78.333333333333329</v>
      </c>
      <c r="K15" s="41">
        <f t="shared" si="2"/>
        <v>67.666666666666671</v>
      </c>
      <c r="L15" s="41">
        <f t="shared" si="2"/>
        <v>166.57142857142858</v>
      </c>
      <c r="M15" s="41">
        <f t="shared" si="2"/>
        <v>175</v>
      </c>
      <c r="N15" s="41">
        <f t="shared" si="2"/>
        <v>107.25</v>
      </c>
      <c r="O15" s="41"/>
      <c r="Q15" s="41">
        <f>Q13/Q14</f>
        <v>615.25</v>
      </c>
    </row>
    <row r="16" spans="1:25" hidden="1"/>
    <row r="17" spans="1:25" hidden="1">
      <c r="A17" t="s">
        <v>132</v>
      </c>
      <c r="I17" s="146">
        <v>404.51896999999991</v>
      </c>
      <c r="J17" s="146">
        <v>367.00427000000008</v>
      </c>
      <c r="K17" s="146">
        <v>343.84432999999996</v>
      </c>
      <c r="L17" s="146">
        <v>322.16029000000009</v>
      </c>
      <c r="M17" s="146">
        <v>357.0222</v>
      </c>
      <c r="N17" s="146">
        <v>450.05432999999999</v>
      </c>
      <c r="O17" s="146"/>
      <c r="Q17" s="25">
        <f>SUM(I17:N17)</f>
        <v>2244.60439</v>
      </c>
    </row>
    <row r="18" spans="1:25" hidden="1">
      <c r="A18" t="s">
        <v>133</v>
      </c>
      <c r="I18" s="146">
        <f>(404518.97+104356.31*1/6)/1000</f>
        <v>421.9116883333333</v>
      </c>
      <c r="J18" s="146">
        <f>(367004.27+104356.31*1/6)/1000</f>
        <v>384.39698833333335</v>
      </c>
      <c r="K18" s="146">
        <f>(343844.33+104356.31*1/6)/1000</f>
        <v>361.23704833333335</v>
      </c>
      <c r="L18" s="146">
        <f>(322160.29+104356.31*1/6)/1000</f>
        <v>339.55300833333331</v>
      </c>
      <c r="M18" s="146">
        <f>(357022.2+104356.31*1/6)/1000</f>
        <v>374.41491833333333</v>
      </c>
      <c r="N18" s="146">
        <f>(450054.33-104356.31*5/6)/1000</f>
        <v>363.09073833333332</v>
      </c>
      <c r="O18" s="146"/>
      <c r="Q18" s="25">
        <f>SUM(I18:N18)</f>
        <v>2244.60439</v>
      </c>
    </row>
    <row r="19" spans="1:25" hidden="1"/>
    <row r="20" spans="1:25">
      <c r="A20" s="16" t="s">
        <v>174</v>
      </c>
    </row>
    <row r="21" spans="1:25">
      <c r="A21" t="s">
        <v>179</v>
      </c>
      <c r="I21">
        <v>19</v>
      </c>
      <c r="J21">
        <v>25</v>
      </c>
      <c r="K21">
        <v>19</v>
      </c>
      <c r="L21">
        <v>26</v>
      </c>
      <c r="M21">
        <v>27</v>
      </c>
      <c r="N21">
        <v>27</v>
      </c>
      <c r="Q21">
        <f>N21</f>
        <v>27</v>
      </c>
      <c r="Y21">
        <v>15</v>
      </c>
    </row>
    <row r="22" spans="1:25">
      <c r="A22" t="s">
        <v>127</v>
      </c>
      <c r="I22" s="41">
        <v>6.06358</v>
      </c>
      <c r="J22" s="41">
        <v>24.012080000000001</v>
      </c>
      <c r="K22" s="41">
        <v>24.181699999999999</v>
      </c>
      <c r="L22" s="41">
        <v>22.0427</v>
      </c>
      <c r="M22" s="41">
        <v>21.102509999999999</v>
      </c>
      <c r="N22" s="41">
        <v>23.208440000000003</v>
      </c>
      <c r="O22" s="41"/>
      <c r="Q22" s="25">
        <f>SUM(I22:N22)</f>
        <v>120.61100999999999</v>
      </c>
      <c r="Y22">
        <f>4*6</f>
        <v>24</v>
      </c>
    </row>
    <row r="23" spans="1:25">
      <c r="A23" t="s">
        <v>180</v>
      </c>
      <c r="I23" s="41">
        <v>139.57993999999999</v>
      </c>
      <c r="J23" s="41">
        <f>118.17518+15.5</f>
        <v>133.67518000000001</v>
      </c>
      <c r="K23" s="41">
        <f>88.32339+15.5</f>
        <v>103.82339</v>
      </c>
      <c r="L23" s="41">
        <f>184.4909-15.5</f>
        <v>168.99090000000001</v>
      </c>
      <c r="M23" s="41">
        <f>153.80968-15.5</f>
        <v>138.30967999999999</v>
      </c>
      <c r="N23" s="41">
        <v>158.42711</v>
      </c>
      <c r="O23" s="41"/>
      <c r="Q23" s="25">
        <f>SUM(I23:N23)</f>
        <v>842.80619999999999</v>
      </c>
    </row>
    <row r="24" spans="1:25">
      <c r="A24" t="s">
        <v>135</v>
      </c>
      <c r="I24" s="2">
        <f>I21/I9</f>
        <v>0.12337662337662338</v>
      </c>
      <c r="J24" s="2">
        <f t="shared" ref="J24:Q24" si="3">J21/J9</f>
        <v>0.16129032258064516</v>
      </c>
      <c r="K24" s="2">
        <f t="shared" si="3"/>
        <v>0.125</v>
      </c>
      <c r="L24" s="2">
        <f>L21/L9</f>
        <v>0.16560509554140126</v>
      </c>
      <c r="M24" s="2">
        <f t="shared" si="3"/>
        <v>0.17307692307692307</v>
      </c>
      <c r="N24" s="2">
        <f t="shared" si="3"/>
        <v>0.17088607594936708</v>
      </c>
      <c r="O24" s="2"/>
      <c r="Q24" s="2">
        <f t="shared" si="3"/>
        <v>0.17088607594936708</v>
      </c>
    </row>
    <row r="25" spans="1:25">
      <c r="A25" t="s">
        <v>178</v>
      </c>
      <c r="I25" s="2">
        <f t="shared" ref="I25:N25" si="4">I22/I23</f>
        <v>4.3441629219786171E-2</v>
      </c>
      <c r="J25" s="2">
        <f t="shared" si="4"/>
        <v>0.17963005548225183</v>
      </c>
      <c r="K25" s="2">
        <f t="shared" si="4"/>
        <v>0.23291187082217213</v>
      </c>
      <c r="L25" s="2">
        <f t="shared" si="4"/>
        <v>0.13043720105638823</v>
      </c>
      <c r="M25" s="2">
        <f t="shared" si="4"/>
        <v>0.15257435343643339</v>
      </c>
      <c r="N25" s="2">
        <f t="shared" si="4"/>
        <v>0.14649285718839411</v>
      </c>
      <c r="O25" s="2"/>
      <c r="Q25" s="2">
        <f>Q28/Q18</f>
        <v>8.046451784761946E-2</v>
      </c>
    </row>
    <row r="27" spans="1:25" hidden="1">
      <c r="A27" t="s">
        <v>172</v>
      </c>
      <c r="C27">
        <v>2.5</v>
      </c>
      <c r="D27">
        <v>2.5</v>
      </c>
      <c r="E27">
        <v>2.5</v>
      </c>
      <c r="F27">
        <v>2.5</v>
      </c>
      <c r="G27">
        <v>2.5</v>
      </c>
      <c r="H27">
        <v>2.5</v>
      </c>
      <c r="I27" s="114">
        <v>10</v>
      </c>
      <c r="J27" s="114">
        <v>10</v>
      </c>
      <c r="K27" s="114">
        <v>10</v>
      </c>
      <c r="L27" s="114">
        <v>10</v>
      </c>
      <c r="M27" s="114">
        <v>10</v>
      </c>
      <c r="N27" s="114">
        <v>10</v>
      </c>
      <c r="O27" s="114"/>
      <c r="Q27">
        <f>SUM(I27:N27)</f>
        <v>60</v>
      </c>
    </row>
    <row r="28" spans="1:25" hidden="1">
      <c r="A28" t="s">
        <v>173</v>
      </c>
      <c r="I28" s="114">
        <f t="shared" ref="I28:N28" si="5">I27+I22</f>
        <v>16.063580000000002</v>
      </c>
      <c r="J28" s="114">
        <f t="shared" si="5"/>
        <v>34.012079999999997</v>
      </c>
      <c r="K28" s="114">
        <f t="shared" si="5"/>
        <v>34.181699999999999</v>
      </c>
      <c r="L28" s="114">
        <f t="shared" si="5"/>
        <v>32.042699999999996</v>
      </c>
      <c r="M28" s="114">
        <f t="shared" si="5"/>
        <v>31.102509999999999</v>
      </c>
      <c r="N28" s="114">
        <f t="shared" si="5"/>
        <v>33.208440000000003</v>
      </c>
      <c r="O28" s="114"/>
      <c r="Q28" s="114">
        <f>SUM(I28:N28)</f>
        <v>180.61100999999999</v>
      </c>
    </row>
    <row r="29" spans="1:25" hidden="1"/>
    <row r="30" spans="1:25" hidden="1"/>
    <row r="31" spans="1:25" ht="30" hidden="1">
      <c r="A31" s="147" t="s">
        <v>136</v>
      </c>
      <c r="B31" s="147"/>
      <c r="C31" s="147"/>
      <c r="D31" s="147"/>
      <c r="E31" s="147"/>
      <c r="F31" s="147"/>
      <c r="G31" s="147"/>
      <c r="H31" s="147"/>
      <c r="I31" s="141">
        <f t="shared" ref="I31:N31" si="6">I18/I7</f>
        <v>1.9521077599197002E-2</v>
      </c>
      <c r="J31" s="141">
        <f t="shared" si="6"/>
        <v>2.0010737202974829E-2</v>
      </c>
      <c r="K31" s="141">
        <f t="shared" si="6"/>
        <v>1.6893411890822801E-2</v>
      </c>
      <c r="L31" s="141">
        <f t="shared" si="6"/>
        <v>1.9904818578143701E-2</v>
      </c>
      <c r="M31" s="141">
        <f t="shared" si="6"/>
        <v>1.3998698274327351E-2</v>
      </c>
      <c r="N31" s="141">
        <f t="shared" si="6"/>
        <v>1.3100013051616271E-2</v>
      </c>
      <c r="O31" s="141"/>
      <c r="Q31" s="141">
        <f>Q18/Q7</f>
        <v>1.6784843779136253E-2</v>
      </c>
    </row>
    <row r="32" spans="1:25" hidden="1"/>
    <row r="33" spans="1:25">
      <c r="A33" t="s">
        <v>171</v>
      </c>
      <c r="C33" s="114">
        <v>36.270000000000003</v>
      </c>
      <c r="D33" s="114">
        <v>36.270000000000003</v>
      </c>
      <c r="E33" s="114">
        <v>36.270000000000003</v>
      </c>
      <c r="F33" s="114">
        <v>36.270000000000003</v>
      </c>
      <c r="G33" s="114">
        <v>36.270000000000003</v>
      </c>
      <c r="H33" s="114">
        <v>36.270000000000003</v>
      </c>
      <c r="I33" s="41">
        <v>36.270000000000003</v>
      </c>
      <c r="J33" s="41">
        <f>$I$33+($N$33-$I$33)/2</f>
        <v>36.881500000000003</v>
      </c>
      <c r="K33" s="41">
        <f>$I$33+($N$33-$I$33)/2</f>
        <v>36.881500000000003</v>
      </c>
      <c r="L33" s="41">
        <f>$I$33+($N$33-$I$33)/2</f>
        <v>36.881500000000003</v>
      </c>
      <c r="M33" s="41">
        <f>$I$33+($N$33-$I$33)/2</f>
        <v>36.881500000000003</v>
      </c>
      <c r="N33" s="41">
        <v>37.493000000000002</v>
      </c>
      <c r="O33" s="41"/>
      <c r="P33" s="41"/>
      <c r="Q33" s="41">
        <f>SUM(I33:N33)</f>
        <v>221.28899999999999</v>
      </c>
      <c r="Y33">
        <v>200</v>
      </c>
    </row>
    <row r="34" spans="1:25"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</row>
    <row r="35" spans="1:25" hidden="1">
      <c r="A35" t="s">
        <v>170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 s="41">
        <v>5.5</v>
      </c>
      <c r="J35" s="41">
        <v>5.5</v>
      </c>
      <c r="K35" s="41">
        <v>6.5</v>
      </c>
      <c r="L35" s="41">
        <v>7.5</v>
      </c>
      <c r="M35" s="41">
        <v>8</v>
      </c>
      <c r="N35" s="41">
        <v>8</v>
      </c>
      <c r="O35" s="41"/>
      <c r="Q35">
        <f>SUM(I35:N35)</f>
        <v>41</v>
      </c>
      <c r="Y35">
        <f>0.6*6</f>
        <v>3.5999999999999996</v>
      </c>
    </row>
    <row r="36" spans="1:25" hidden="1">
      <c r="A36" t="s">
        <v>169</v>
      </c>
      <c r="I36" s="41">
        <v>2.5</v>
      </c>
      <c r="J36" s="41">
        <v>2.5</v>
      </c>
      <c r="K36" s="41">
        <v>2.5</v>
      </c>
      <c r="L36" s="41">
        <v>2.5</v>
      </c>
      <c r="M36" s="41">
        <v>2.5</v>
      </c>
      <c r="N36" s="41">
        <v>2.5</v>
      </c>
      <c r="O36" s="41"/>
      <c r="Q36">
        <f>SUM(I36:N36)</f>
        <v>15</v>
      </c>
      <c r="Y36">
        <f>Q36</f>
        <v>15</v>
      </c>
    </row>
    <row r="37" spans="1:25" hidden="1">
      <c r="A37" t="s">
        <v>168</v>
      </c>
      <c r="I37" s="41">
        <v>10</v>
      </c>
      <c r="J37" s="41">
        <v>10</v>
      </c>
      <c r="K37" s="41">
        <v>10</v>
      </c>
      <c r="L37" s="41">
        <v>10</v>
      </c>
      <c r="M37" s="41">
        <v>10</v>
      </c>
      <c r="N37" s="41"/>
      <c r="O37" s="41"/>
      <c r="Q37">
        <f>SUM(I37:N37)</f>
        <v>50</v>
      </c>
      <c r="Y37">
        <v>0</v>
      </c>
    </row>
    <row r="38" spans="1:25" hidden="1">
      <c r="A38" t="s">
        <v>167</v>
      </c>
      <c r="I38" s="41"/>
      <c r="J38" s="41"/>
      <c r="K38" s="41"/>
      <c r="L38" s="41"/>
      <c r="M38" s="41"/>
      <c r="N38" s="41">
        <v>33.5</v>
      </c>
      <c r="O38" s="41"/>
      <c r="Q38">
        <f>SUM(I38:N38)</f>
        <v>33.5</v>
      </c>
      <c r="Y38">
        <v>0</v>
      </c>
    </row>
    <row r="39" spans="1:25" hidden="1">
      <c r="I39" s="41"/>
      <c r="J39" s="41"/>
      <c r="K39" s="41"/>
      <c r="L39" s="41"/>
      <c r="M39" s="41"/>
      <c r="N39" s="41"/>
      <c r="O39" s="41"/>
    </row>
    <row r="40" spans="1:25">
      <c r="A40" t="s">
        <v>181</v>
      </c>
      <c r="I40" s="41">
        <f t="shared" ref="I40:N40" si="7">SUM(I35:I38)</f>
        <v>18</v>
      </c>
      <c r="J40" s="41">
        <f t="shared" si="7"/>
        <v>18</v>
      </c>
      <c r="K40" s="41">
        <f t="shared" si="7"/>
        <v>19</v>
      </c>
      <c r="L40" s="41">
        <f t="shared" si="7"/>
        <v>20</v>
      </c>
      <c r="M40" s="41">
        <f t="shared" si="7"/>
        <v>20.5</v>
      </c>
      <c r="N40" s="41">
        <f t="shared" si="7"/>
        <v>44</v>
      </c>
      <c r="O40" s="41"/>
      <c r="Q40" s="41">
        <f>SUM(I40:N40)</f>
        <v>139.5</v>
      </c>
    </row>
    <row r="41" spans="1:25">
      <c r="I41" s="41"/>
      <c r="J41" s="41"/>
      <c r="K41" s="41"/>
      <c r="L41" s="41"/>
      <c r="M41" s="41"/>
      <c r="N41" s="41"/>
      <c r="O41" s="41"/>
    </row>
    <row r="42" spans="1:25">
      <c r="A42" s="6" t="s">
        <v>182</v>
      </c>
      <c r="B42" s="6"/>
      <c r="C42" s="6"/>
      <c r="D42" s="6"/>
      <c r="E42" s="6"/>
      <c r="F42" s="6"/>
      <c r="G42" s="6"/>
      <c r="H42" s="6"/>
      <c r="I42" s="181">
        <f t="shared" ref="I42:N42" si="8">I22+I33+I40</f>
        <v>60.333580000000005</v>
      </c>
      <c r="J42" s="181">
        <f t="shared" si="8"/>
        <v>78.89358</v>
      </c>
      <c r="K42" s="181">
        <f t="shared" si="8"/>
        <v>80.063199999999995</v>
      </c>
      <c r="L42" s="181">
        <f t="shared" si="8"/>
        <v>78.924199999999999</v>
      </c>
      <c r="M42" s="181">
        <f t="shared" si="8"/>
        <v>78.484009999999998</v>
      </c>
      <c r="N42" s="181">
        <f t="shared" si="8"/>
        <v>104.70144000000001</v>
      </c>
      <c r="O42" s="181"/>
      <c r="P42" s="6"/>
      <c r="Q42" s="182">
        <f>SUM(I42:N42)</f>
        <v>481.40001000000001</v>
      </c>
      <c r="Y42" s="180">
        <f>SUM(Y22:Y38)</f>
        <v>242.6</v>
      </c>
    </row>
    <row r="44" spans="1:25">
      <c r="A44" s="16" t="s">
        <v>183</v>
      </c>
    </row>
    <row r="45" spans="1:25">
      <c r="A45" s="6" t="s">
        <v>160</v>
      </c>
      <c r="B45" s="6"/>
      <c r="C45" s="6"/>
      <c r="D45" s="6"/>
      <c r="E45" s="6"/>
      <c r="F45" s="6"/>
      <c r="G45" s="6"/>
      <c r="H45" s="6"/>
      <c r="I45" s="8">
        <v>1.6657496270117589E-2</v>
      </c>
      <c r="J45" s="8">
        <v>5.0359794664956992E-3</v>
      </c>
      <c r="K45" s="8">
        <v>4.6645004129162171E-3</v>
      </c>
      <c r="L45" s="8">
        <v>5.7092220612712241E-3</v>
      </c>
      <c r="M45" s="8">
        <v>2.5678708463041988E-2</v>
      </c>
      <c r="N45" s="8">
        <v>7.5824162945773432E-3</v>
      </c>
      <c r="O45" s="8"/>
      <c r="P45" s="8"/>
      <c r="Q45" s="8">
        <v>1.1921514861474081E-2</v>
      </c>
      <c r="S45" s="2">
        <v>1E-3</v>
      </c>
      <c r="T45" s="2">
        <v>2E-3</v>
      </c>
      <c r="U45" s="2">
        <v>1.7000000000000001E-2</v>
      </c>
      <c r="V45" s="2"/>
      <c r="W45" s="2"/>
      <c r="X45" s="2"/>
    </row>
    <row r="46" spans="1:25">
      <c r="A46" t="s">
        <v>165</v>
      </c>
      <c r="I46" s="41">
        <v>6.192107745987081</v>
      </c>
      <c r="J46" s="41">
        <v>0.8745733740489755</v>
      </c>
      <c r="K46" s="41">
        <v>1.1187571015358901</v>
      </c>
      <c r="L46" s="41">
        <v>1.7360316982810473</v>
      </c>
      <c r="M46" s="41">
        <v>6.9118352421631597</v>
      </c>
      <c r="N46" s="41">
        <v>1.2841883533147971</v>
      </c>
      <c r="O46" s="41"/>
      <c r="P46" s="41"/>
      <c r="Q46" s="41">
        <v>18.214238795043727</v>
      </c>
    </row>
    <row r="47" spans="1:25">
      <c r="A47" s="6" t="s">
        <v>161</v>
      </c>
      <c r="B47" s="6"/>
      <c r="C47" s="6"/>
      <c r="D47" s="6"/>
      <c r="E47" s="6"/>
      <c r="F47" s="6"/>
      <c r="G47" s="6"/>
      <c r="H47" s="6"/>
      <c r="I47" s="8">
        <v>1.7059136894933324E-2</v>
      </c>
      <c r="J47" s="8">
        <v>9.5090292158149792E-3</v>
      </c>
      <c r="K47" s="8">
        <v>9.9326929360255001E-4</v>
      </c>
      <c r="L47" s="8">
        <v>9.0290705637086077E-4</v>
      </c>
      <c r="M47" s="8">
        <v>1.1335752234143959E-3</v>
      </c>
      <c r="N47" s="8">
        <v>1.2649224290083638E-2</v>
      </c>
      <c r="O47" s="8"/>
      <c r="P47" s="8"/>
      <c r="Q47" s="8">
        <v>6.2106257373346629E-3</v>
      </c>
      <c r="S47" s="2">
        <v>1E-3</v>
      </c>
      <c r="T47" s="2">
        <v>7.0000000000000001E-3</v>
      </c>
      <c r="U47" s="2">
        <v>5.0000000000000001E-3</v>
      </c>
      <c r="V47" s="2">
        <v>1.7000000000000001E-2</v>
      </c>
      <c r="W47" s="2">
        <v>6.0000000000000001E-3</v>
      </c>
      <c r="X47" s="2">
        <v>1.2999999999999999E-2</v>
      </c>
      <c r="Y47" s="2">
        <v>0.01</v>
      </c>
    </row>
    <row r="48" spans="1:25">
      <c r="A48" t="s">
        <v>164</v>
      </c>
      <c r="I48" s="41">
        <v>6.956272488194541</v>
      </c>
      <c r="J48" s="41">
        <v>4.1026136009880778</v>
      </c>
      <c r="K48" s="41">
        <v>0.83516962687053842</v>
      </c>
      <c r="L48" s="41">
        <v>0.35567856508794771</v>
      </c>
      <c r="M48" s="41">
        <v>0.74615321930805778</v>
      </c>
      <c r="N48" s="41">
        <v>7.5502713818537632</v>
      </c>
      <c r="O48" s="41"/>
      <c r="P48" s="41"/>
      <c r="Q48" s="41">
        <v>20.675787931535087</v>
      </c>
    </row>
    <row r="49" spans="1:25">
      <c r="A49" s="6" t="s">
        <v>162</v>
      </c>
      <c r="B49" s="6"/>
      <c r="C49" s="6"/>
      <c r="D49" s="6"/>
      <c r="E49" s="6"/>
      <c r="F49" s="6"/>
      <c r="G49" s="6"/>
      <c r="H49" s="6"/>
      <c r="I49" s="8">
        <v>1.2100058173356687E-2</v>
      </c>
      <c r="J49" s="8">
        <v>2.345546527671305E-2</v>
      </c>
      <c r="K49" s="8">
        <v>2.8403361344537914E-2</v>
      </c>
      <c r="L49" s="8">
        <v>1.7417022674991789E-2</v>
      </c>
      <c r="M49" s="8">
        <v>2.8613038636168819E-2</v>
      </c>
      <c r="N49" s="8">
        <v>4.3200555228400828E-2</v>
      </c>
      <c r="O49" s="8"/>
      <c r="P49" s="8"/>
      <c r="Q49" s="8">
        <v>2.6598654106226527E-2</v>
      </c>
      <c r="S49" s="2">
        <v>2.5999999999999999E-2</v>
      </c>
      <c r="T49" s="2">
        <v>6.4000000000000001E-2</v>
      </c>
      <c r="U49" s="2">
        <v>0</v>
      </c>
      <c r="V49" s="2">
        <v>1.7000000000000001E-2</v>
      </c>
      <c r="W49" s="2">
        <v>3.1E-2</v>
      </c>
      <c r="X49" s="2">
        <v>2.8000000000000001E-2</v>
      </c>
      <c r="Y49" s="2">
        <v>3.3000000000000002E-2</v>
      </c>
    </row>
    <row r="50" spans="1:25">
      <c r="A50" t="s">
        <v>163</v>
      </c>
      <c r="I50" s="41">
        <v>10.274159394997161</v>
      </c>
      <c r="J50" s="41">
        <v>29.882262762532427</v>
      </c>
      <c r="K50" s="41">
        <v>32.839966386554728</v>
      </c>
      <c r="L50" s="41">
        <v>26.038448899112723</v>
      </c>
      <c r="M50" s="41">
        <v>64.888649019103653</v>
      </c>
      <c r="N50" s="41">
        <v>58.960852185160334</v>
      </c>
      <c r="O50" s="41"/>
      <c r="P50" s="41"/>
      <c r="Q50" s="41">
        <v>223.61267738275558</v>
      </c>
    </row>
    <row r="52" spans="1:25">
      <c r="A52" s="6" t="s">
        <v>166</v>
      </c>
      <c r="B52" s="6"/>
      <c r="C52" s="6"/>
      <c r="D52" s="6"/>
      <c r="E52" s="6"/>
      <c r="F52" s="6"/>
      <c r="G52" s="6"/>
      <c r="H52" s="6"/>
      <c r="I52" s="181">
        <f t="shared" ref="I52:N52" si="9">SUM(I46,I48,I50)*4.5</f>
        <v>105.40142833130454</v>
      </c>
      <c r="J52" s="181">
        <f t="shared" si="9"/>
        <v>156.86752381906265</v>
      </c>
      <c r="K52" s="181">
        <f t="shared" si="9"/>
        <v>156.57251901732522</v>
      </c>
      <c r="L52" s="181">
        <f t="shared" si="9"/>
        <v>126.58571623116774</v>
      </c>
      <c r="M52" s="181">
        <f t="shared" si="9"/>
        <v>326.45986866258693</v>
      </c>
      <c r="N52" s="181">
        <f t="shared" si="9"/>
        <v>305.07890364148005</v>
      </c>
      <c r="O52" s="181"/>
      <c r="P52" s="181"/>
      <c r="Q52" s="181">
        <f>SUM(I52:N52)</f>
        <v>1176.9659597029272</v>
      </c>
    </row>
    <row r="54" spans="1:25">
      <c r="A54" t="s">
        <v>185</v>
      </c>
    </row>
    <row r="55" spans="1:25">
      <c r="A55" t="s">
        <v>186</v>
      </c>
    </row>
    <row r="56" spans="1:25">
      <c r="A56" s="183" t="s">
        <v>184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ColWidth="8.85546875" defaultRowHeight="15"/>
  <cols>
    <col min="1" max="1" width="39.140625" customWidth="1"/>
    <col min="2" max="2" width="9.28515625" customWidth="1"/>
    <col min="3" max="4" width="9.28515625" hidden="1" customWidth="1"/>
    <col min="5" max="6" width="9.28515625" customWidth="1"/>
  </cols>
  <sheetData>
    <row r="1" spans="1:8" ht="15.75">
      <c r="A1" s="14" t="s">
        <v>17</v>
      </c>
      <c r="C1" s="14"/>
      <c r="D1" s="14"/>
    </row>
    <row r="3" spans="1:8">
      <c r="A3" s="17" t="s">
        <v>16</v>
      </c>
      <c r="B3" s="18" t="s">
        <v>18</v>
      </c>
      <c r="C3" s="18" t="s">
        <v>19</v>
      </c>
      <c r="D3" s="18" t="s">
        <v>20</v>
      </c>
      <c r="E3" s="18" t="s">
        <v>21</v>
      </c>
      <c r="F3" s="18" t="s">
        <v>22</v>
      </c>
    </row>
    <row r="4" spans="1:8">
      <c r="A4" s="6" t="s">
        <v>23</v>
      </c>
      <c r="B4" s="25">
        <f>VEST!FB9</f>
        <v>8344.3543460000001</v>
      </c>
      <c r="C4" s="25">
        <v>9440.8376080999969</v>
      </c>
      <c r="D4" s="25">
        <v>6147.4999879999996</v>
      </c>
      <c r="E4" s="25" t="e">
        <f>#REF!</f>
        <v>#REF!</v>
      </c>
      <c r="F4" s="25" t="e">
        <f>#REF!</f>
        <v>#REF!</v>
      </c>
    </row>
    <row r="6" spans="1:8">
      <c r="A6" s="16" t="s">
        <v>24</v>
      </c>
    </row>
    <row r="7" spans="1:8">
      <c r="A7" t="s">
        <v>25</v>
      </c>
      <c r="B7" s="25">
        <v>14020.44</v>
      </c>
      <c r="C7" s="25">
        <v>17885.34</v>
      </c>
      <c r="D7" s="25">
        <v>18576.66</v>
      </c>
      <c r="E7" s="25">
        <f>SUM(C7:D7)</f>
        <v>36462</v>
      </c>
      <c r="F7" s="25">
        <v>6873.2079999999996</v>
      </c>
    </row>
    <row r="8" spans="1:8" hidden="1">
      <c r="A8" t="s">
        <v>26</v>
      </c>
      <c r="B8" s="2">
        <f>B4/B7</f>
        <v>0.59515638211068977</v>
      </c>
      <c r="C8" s="2">
        <f>C4/C7</f>
        <v>0.52785340441389406</v>
      </c>
      <c r="D8" s="2">
        <f>D4/D7</f>
        <v>0.33092601081141604</v>
      </c>
      <c r="E8" s="2" t="e">
        <f>E4/E7</f>
        <v>#REF!</v>
      </c>
      <c r="F8" s="2" t="e">
        <f>F4/F7</f>
        <v>#REF!</v>
      </c>
    </row>
    <row r="10" spans="1:8" ht="45">
      <c r="A10" s="19" t="s">
        <v>27</v>
      </c>
    </row>
    <row r="11" spans="1:8">
      <c r="A11" s="20" t="s">
        <v>2</v>
      </c>
      <c r="B11" s="27">
        <f>VEST!FB11</f>
        <v>18214.677899999995</v>
      </c>
      <c r="C11" s="27">
        <f>SUM(C24,C26,C28)</f>
        <v>17762.714040000003</v>
      </c>
      <c r="D11" s="27">
        <f>SUM(D24,D26,D28)</f>
        <v>19221.423899999998</v>
      </c>
      <c r="E11" s="27" t="e">
        <f>#REF!</f>
        <v>#REF!</v>
      </c>
      <c r="F11" s="27" t="e">
        <f>#REF!</f>
        <v>#REF!</v>
      </c>
    </row>
    <row r="12" spans="1:8" ht="14.1" customHeight="1">
      <c r="A12" s="21" t="s">
        <v>26</v>
      </c>
      <c r="B12" s="22">
        <f>B4/B11</f>
        <v>0.45811155112438207</v>
      </c>
      <c r="C12" s="22">
        <f>C4/C11</f>
        <v>0.53149747199893538</v>
      </c>
      <c r="D12" s="22">
        <f>D4/D11</f>
        <v>0.31982542084200122</v>
      </c>
      <c r="E12" s="22">
        <v>0.42099999999999999</v>
      </c>
      <c r="F12" s="22" t="e">
        <f>F4/F11</f>
        <v>#REF!</v>
      </c>
    </row>
    <row r="13" spans="1:8" ht="15.75" thickBot="1">
      <c r="A13" s="23"/>
      <c r="B13" s="23"/>
      <c r="C13" s="23"/>
      <c r="D13" s="23"/>
      <c r="E13" s="23"/>
      <c r="F13" s="23"/>
    </row>
    <row r="14" spans="1:8">
      <c r="A14" s="15" t="s">
        <v>28</v>
      </c>
      <c r="B14" s="28">
        <f>B11-B7</f>
        <v>4194.2378999999946</v>
      </c>
      <c r="C14" s="28">
        <f>C11-C7</f>
        <v>-122.62595999999758</v>
      </c>
      <c r="D14" s="28">
        <f t="shared" ref="D14:F15" si="0">D11-D7</f>
        <v>644.7638999999981</v>
      </c>
      <c r="E14" s="28" t="e">
        <f t="shared" si="0"/>
        <v>#REF!</v>
      </c>
      <c r="F14" s="28" t="e">
        <f t="shared" si="0"/>
        <v>#REF!</v>
      </c>
    </row>
    <row r="15" spans="1:8" hidden="1">
      <c r="A15" s="15" t="s">
        <v>29</v>
      </c>
      <c r="B15" s="29">
        <f>B12-B8</f>
        <v>-0.13704483098630771</v>
      </c>
      <c r="C15" s="29">
        <f>C12-C8</f>
        <v>3.6440675850413218E-3</v>
      </c>
      <c r="D15" s="29">
        <f t="shared" si="0"/>
        <v>-1.110058996941482E-2</v>
      </c>
      <c r="E15" s="29" t="e">
        <f t="shared" si="0"/>
        <v>#REF!</v>
      </c>
      <c r="F15" s="29" t="e">
        <f t="shared" si="0"/>
        <v>#REF!</v>
      </c>
      <c r="H15" s="1"/>
    </row>
    <row r="16" spans="1:8">
      <c r="A16" s="24" t="s">
        <v>30</v>
      </c>
      <c r="B16" s="30">
        <v>1729.2950000000001</v>
      </c>
      <c r="C16" s="30"/>
      <c r="D16" s="30"/>
      <c r="E16" s="30"/>
      <c r="F16" s="30"/>
    </row>
    <row r="17" spans="1:6">
      <c r="A17" s="5" t="s">
        <v>31</v>
      </c>
      <c r="B17" s="28">
        <f>B14-B16</f>
        <v>2464.9428999999946</v>
      </c>
      <c r="C17" s="25">
        <f>C14</f>
        <v>-122.62595999999758</v>
      </c>
      <c r="D17" s="25">
        <f>D14</f>
        <v>644.7638999999981</v>
      </c>
      <c r="E17" s="25" t="e">
        <f>E14</f>
        <v>#REF!</v>
      </c>
      <c r="F17" s="28" t="e">
        <f>F14</f>
        <v>#REF!</v>
      </c>
    </row>
    <row r="19" spans="1:6" ht="30">
      <c r="A19" s="19" t="s">
        <v>32</v>
      </c>
    </row>
    <row r="20" spans="1:6">
      <c r="A20" t="s">
        <v>33</v>
      </c>
      <c r="B20" s="25">
        <f>SUM(B24:B29)</f>
        <v>18214.677899999999</v>
      </c>
      <c r="C20" s="25">
        <f>SUM(C24:C29)</f>
        <v>19512.718020000004</v>
      </c>
      <c r="D20" s="25">
        <f>SUM(D24:D29)</f>
        <v>20810.193780000001</v>
      </c>
      <c r="E20" s="25">
        <f>SUM(C20:D20)</f>
        <v>40322.911800000002</v>
      </c>
      <c r="F20" s="25">
        <f>SUM(F24:F29)</f>
        <v>8241.1360800000002</v>
      </c>
    </row>
    <row r="21" spans="1:6" hidden="1">
      <c r="A21" t="s">
        <v>26</v>
      </c>
      <c r="B21" s="31">
        <f>B4/B20</f>
        <v>0.45811155112438195</v>
      </c>
      <c r="C21" s="31">
        <f>C4/C20</f>
        <v>0.48382996148580615</v>
      </c>
      <c r="D21" s="31">
        <f>D4/D20</f>
        <v>0.29540810878503981</v>
      </c>
      <c r="E21" s="31" t="e">
        <f>E4/E20</f>
        <v>#REF!</v>
      </c>
      <c r="F21" s="31" t="e">
        <f>F4/F20</f>
        <v>#REF!</v>
      </c>
    </row>
    <row r="22" spans="1:6">
      <c r="B22" s="25"/>
      <c r="C22" s="25"/>
      <c r="D22" s="25"/>
      <c r="E22" s="25"/>
      <c r="F22" s="25"/>
    </row>
    <row r="23" spans="1:6">
      <c r="A23" s="16" t="s">
        <v>34</v>
      </c>
      <c r="B23" s="25"/>
      <c r="C23" s="25"/>
      <c r="D23" s="25"/>
      <c r="E23" s="25"/>
      <c r="F23" s="25"/>
    </row>
    <row r="24" spans="1:6">
      <c r="A24" t="s">
        <v>35</v>
      </c>
      <c r="B24" s="25">
        <v>15511.400940000001</v>
      </c>
      <c r="C24" s="25">
        <v>17015.114040000004</v>
      </c>
      <c r="D24" s="25">
        <v>17599.623899999999</v>
      </c>
      <c r="E24" s="25">
        <f t="shared" ref="E24:E29" si="1">(SUM(C24:D24))</f>
        <v>34614.737940000006</v>
      </c>
      <c r="F24" s="25">
        <v>6817.1200799999997</v>
      </c>
    </row>
    <row r="25" spans="1:6">
      <c r="A25" t="s">
        <v>0</v>
      </c>
      <c r="B25" s="25">
        <v>894.54300000000012</v>
      </c>
      <c r="C25" s="25">
        <v>1652.307</v>
      </c>
      <c r="D25" s="25">
        <v>1573.67994</v>
      </c>
      <c r="E25" s="25">
        <f t="shared" si="1"/>
        <v>3225.9869399999998</v>
      </c>
      <c r="F25" s="25">
        <v>1237.13796</v>
      </c>
    </row>
    <row r="26" spans="1:6">
      <c r="A26" t="s">
        <v>36</v>
      </c>
      <c r="B26" s="25">
        <v>1732.9539600000001</v>
      </c>
      <c r="C26" s="25">
        <v>747.6</v>
      </c>
      <c r="D26" s="25">
        <v>804.2</v>
      </c>
      <c r="E26" s="25">
        <f t="shared" si="1"/>
        <v>1551.8000000000002</v>
      </c>
      <c r="F26" s="25">
        <v>166.11804000000001</v>
      </c>
    </row>
    <row r="27" spans="1:6">
      <c r="A27" t="s">
        <v>37</v>
      </c>
      <c r="B27" s="25">
        <v>75.78</v>
      </c>
      <c r="C27" s="25">
        <v>97.696979999999996</v>
      </c>
      <c r="D27" s="25">
        <v>15.089940000000002</v>
      </c>
      <c r="E27" s="25">
        <f t="shared" si="1"/>
        <v>112.78691999999999</v>
      </c>
      <c r="F27" s="25">
        <v>20.76</v>
      </c>
    </row>
    <row r="28" spans="1:6">
      <c r="A28" t="s">
        <v>38</v>
      </c>
      <c r="B28" s="25"/>
      <c r="C28" s="25"/>
      <c r="D28" s="25">
        <v>817.6</v>
      </c>
      <c r="E28" s="25">
        <f t="shared" si="1"/>
        <v>817.6</v>
      </c>
      <c r="F28" s="25"/>
    </row>
    <row r="29" spans="1:6">
      <c r="A29" t="s">
        <v>39</v>
      </c>
      <c r="B29" s="25"/>
      <c r="C29" s="25"/>
      <c r="D29" s="25">
        <v>0</v>
      </c>
      <c r="E29" s="25">
        <f t="shared" si="1"/>
        <v>0</v>
      </c>
      <c r="F29" s="25"/>
    </row>
    <row r="31" spans="1:6">
      <c r="A31" t="s">
        <v>40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80"/>
  <sheetViews>
    <sheetView zoomScale="85" zoomScaleNormal="85" workbookViewId="0">
      <pane xSplit="2" ySplit="3" topLeftCell="AH28" activePane="bottomRight" state="frozen"/>
      <selection pane="topRight" activeCell="C1" sqref="C1"/>
      <selection pane="bottomLeft" activeCell="A5" sqref="A5"/>
      <selection pane="bottomRight" activeCell="DV51" sqref="DV51"/>
    </sheetView>
  </sheetViews>
  <sheetFormatPr defaultRowHeight="15" outlineLevelCol="2"/>
  <cols>
    <col min="1" max="1" width="2.5703125" customWidth="1"/>
    <col min="2" max="2" width="36.7109375" customWidth="1"/>
    <col min="3" max="33" width="13" hidden="1" customWidth="1" outlineLevel="1"/>
    <col min="34" max="34" width="10.5703125" customWidth="1" collapsed="1"/>
    <col min="35" max="62" width="13" hidden="1" customWidth="1" outlineLevel="1"/>
    <col min="63" max="63" width="10.42578125" customWidth="1" collapsed="1"/>
    <col min="64" max="94" width="13" hidden="1" customWidth="1" outlineLevel="1"/>
    <col min="95" max="95" width="10.5703125" customWidth="1" collapsed="1"/>
    <col min="96" max="125" width="10.7109375" hidden="1" customWidth="1" outlineLevel="1"/>
    <col min="126" max="126" width="10.7109375" customWidth="1" collapsed="1"/>
    <col min="127" max="157" width="10.140625" hidden="1" customWidth="1" outlineLevel="1"/>
    <col min="158" max="158" width="10.7109375" customWidth="1" collapsed="1"/>
    <col min="159" max="180" width="9.140625" hidden="1" customWidth="1" outlineLevel="2"/>
    <col min="181" max="188" width="9" hidden="1" customWidth="1" outlineLevel="2"/>
    <col min="189" max="189" width="10.5703125" customWidth="1" collapsed="1"/>
    <col min="190" max="220" width="8.85546875" hidden="1" customWidth="1" outlineLevel="1"/>
    <col min="221" max="221" width="10.5703125" customWidth="1" collapsed="1"/>
    <col min="222" max="252" width="8.85546875" hidden="1" customWidth="1" outlineLevel="1"/>
    <col min="253" max="253" width="10.7109375" customWidth="1" collapsed="1"/>
    <col min="254" max="258" width="10.5703125" customWidth="1"/>
    <col min="260" max="260" width="0" hidden="1" customWidth="1"/>
  </cols>
  <sheetData>
    <row r="1" spans="1:260" ht="18.75">
      <c r="A1" s="10" t="s">
        <v>49</v>
      </c>
      <c r="AJ1">
        <v>1000</v>
      </c>
      <c r="DW1">
        <v>1000</v>
      </c>
      <c r="HN1">
        <v>1000</v>
      </c>
      <c r="IZ1" t="s">
        <v>52</v>
      </c>
    </row>
    <row r="2" spans="1:260" s="3" customFormat="1" ht="15.7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46</v>
      </c>
      <c r="AL2" s="3" t="s">
        <v>46</v>
      </c>
      <c r="AM2" s="3" t="s">
        <v>46</v>
      </c>
      <c r="AN2" s="3" t="s">
        <v>46</v>
      </c>
      <c r="AO2" s="3" t="s">
        <v>5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5</v>
      </c>
      <c r="EJ2" s="3" t="s">
        <v>5</v>
      </c>
      <c r="EK2" s="3" t="s">
        <v>5</v>
      </c>
      <c r="EL2" s="3" t="s">
        <v>46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46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5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46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46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46</v>
      </c>
      <c r="IR2" s="3" t="s">
        <v>46</v>
      </c>
      <c r="IZ2" s="39" t="s">
        <v>53</v>
      </c>
    </row>
    <row r="3" spans="1:26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72" t="s">
        <v>82</v>
      </c>
      <c r="IV3" s="72" t="s">
        <v>83</v>
      </c>
      <c r="IW3" s="72" t="s">
        <v>84</v>
      </c>
      <c r="IX3" s="74" t="s">
        <v>209</v>
      </c>
    </row>
    <row r="4" spans="1:260" s="11" customFormat="1" ht="13.9" customHeight="1">
      <c r="B4" s="124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122"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122"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122">
        <f>(COUNTIF((CR2:DU2),"ON"))</f>
        <v>20</v>
      </c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2">
        <f>(COUNTIF((DW2:FA2),"ON"))</f>
        <v>23</v>
      </c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  <c r="FW4" s="121"/>
      <c r="FX4" s="122"/>
      <c r="FY4" s="121"/>
      <c r="FZ4" s="121"/>
      <c r="GA4" s="121"/>
      <c r="GB4" s="121"/>
      <c r="GC4" s="121"/>
      <c r="GD4" s="121"/>
      <c r="GE4" s="121"/>
      <c r="GF4" s="121"/>
      <c r="GG4" s="122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v>26</v>
      </c>
      <c r="IT4" s="243">
        <v>26</v>
      </c>
      <c r="IU4" s="243">
        <v>19</v>
      </c>
      <c r="IV4" s="243">
        <v>6</v>
      </c>
      <c r="IW4" s="67">
        <v>27</v>
      </c>
      <c r="IX4" s="232">
        <f>SUM(AH4,BK4,CQ4,DV4,FB4,GG4,HM4,IS4,IT4,IU4,IV4,IW4)</f>
        <v>271</v>
      </c>
    </row>
    <row r="5" spans="1:260" s="11" customFormat="1" ht="14.45" customHeight="1">
      <c r="B5" s="43" t="s">
        <v>110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2">
        <v>26</v>
      </c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2">
        <f>(COUNTIF((AI2:BJ2),"ON"))</f>
        <v>23</v>
      </c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2">
        <f>(COUNTIF((BL2:CP2),"ON"))</f>
        <v>25</v>
      </c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3">
        <v>21</v>
      </c>
      <c r="DW5" s="123"/>
      <c r="DX5" s="123"/>
      <c r="DY5" s="123"/>
      <c r="DZ5" s="123"/>
      <c r="EA5" s="123"/>
      <c r="EB5" s="123"/>
      <c r="EC5" s="123"/>
      <c r="ED5" s="123"/>
      <c r="EE5" s="123"/>
      <c r="EF5" s="123"/>
      <c r="EG5" s="123"/>
      <c r="EH5" s="123"/>
      <c r="EI5" s="123"/>
      <c r="EJ5" s="123"/>
      <c r="EK5" s="123"/>
      <c r="EL5" s="123"/>
      <c r="EM5" s="123"/>
      <c r="EN5" s="123"/>
      <c r="EO5" s="123"/>
      <c r="EP5" s="123"/>
      <c r="EQ5" s="123"/>
      <c r="ER5" s="123"/>
      <c r="ES5" s="123"/>
      <c r="ET5" s="123"/>
      <c r="EU5" s="123"/>
      <c r="EV5" s="123"/>
      <c r="EW5" s="123"/>
      <c r="EX5" s="123"/>
      <c r="EY5" s="123"/>
      <c r="EZ5" s="123"/>
      <c r="FA5" s="123"/>
      <c r="FB5" s="123">
        <v>29</v>
      </c>
      <c r="FC5" s="123"/>
      <c r="FD5" s="123"/>
      <c r="FE5" s="123"/>
      <c r="FF5" s="123"/>
      <c r="FG5" s="123"/>
      <c r="FH5" s="123"/>
      <c r="FI5" s="123"/>
      <c r="FJ5" s="123"/>
      <c r="FK5" s="123"/>
      <c r="FL5" s="123"/>
      <c r="FM5" s="123"/>
      <c r="FN5" s="123"/>
      <c r="FO5" s="123"/>
      <c r="FP5" s="123"/>
      <c r="FQ5" s="123"/>
      <c r="FR5" s="123"/>
      <c r="FS5" s="123"/>
      <c r="FT5" s="123"/>
      <c r="FU5" s="123"/>
      <c r="FV5" s="123"/>
      <c r="FW5" s="123"/>
      <c r="FX5" s="123"/>
      <c r="FY5" s="123"/>
      <c r="FZ5" s="123"/>
      <c r="GA5" s="123"/>
      <c r="GB5" s="123"/>
      <c r="GC5" s="123"/>
      <c r="GD5" s="123"/>
      <c r="GE5" s="123"/>
      <c r="GF5" s="123"/>
      <c r="GG5" s="123">
        <v>27</v>
      </c>
      <c r="GH5" s="123"/>
      <c r="GI5" s="123"/>
      <c r="GJ5" s="123"/>
      <c r="GK5" s="123"/>
      <c r="GL5" s="123"/>
      <c r="GM5" s="123"/>
      <c r="GN5" s="123"/>
      <c r="GO5" s="123"/>
      <c r="GP5" s="123"/>
      <c r="GQ5" s="123"/>
      <c r="GR5" s="123"/>
      <c r="GS5" s="123"/>
      <c r="GT5" s="123"/>
      <c r="GU5" s="123"/>
      <c r="GV5" s="123"/>
      <c r="GW5" s="123"/>
      <c r="GX5" s="123"/>
      <c r="GY5" s="123"/>
      <c r="GZ5" s="123"/>
      <c r="HA5" s="123"/>
      <c r="HB5" s="123"/>
      <c r="HC5" s="123"/>
      <c r="HD5" s="123"/>
      <c r="HE5" s="123"/>
      <c r="HF5" s="123"/>
      <c r="HG5" s="123"/>
      <c r="HH5" s="123"/>
      <c r="HI5" s="123"/>
      <c r="HJ5" s="123"/>
      <c r="HK5" s="123"/>
      <c r="HL5" s="123"/>
      <c r="HM5" s="122">
        <v>31</v>
      </c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/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/>
      <c r="IK5" s="122"/>
      <c r="IL5" s="122"/>
      <c r="IM5" s="122"/>
      <c r="IN5" s="122"/>
      <c r="IO5" s="122"/>
      <c r="IP5" s="122"/>
      <c r="IQ5" s="122"/>
      <c r="IR5" s="122"/>
      <c r="IS5" s="67">
        <v>29</v>
      </c>
      <c r="IT5" s="247">
        <v>27</v>
      </c>
      <c r="IU5" s="122">
        <v>19</v>
      </c>
      <c r="IV5" s="122">
        <v>6</v>
      </c>
      <c r="IW5" s="122">
        <v>27</v>
      </c>
      <c r="IX5" s="355">
        <f>SUM(AH5,BK5,CQ5,DV5,FB5,GG5,HM5,IS5,IT5,IU5,IV5,IW5)</f>
        <v>290</v>
      </c>
    </row>
    <row r="6" spans="1:260" s="133" customFormat="1" ht="14.45" customHeight="1">
      <c r="B6" s="102" t="s">
        <v>96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99">
        <v>0.58114950834929247</v>
      </c>
      <c r="AI6" s="135">
        <v>0.58114950834929247</v>
      </c>
      <c r="AJ6" s="135">
        <v>0.58114950834929247</v>
      </c>
      <c r="AK6" s="135">
        <v>0.58114950834929247</v>
      </c>
      <c r="AL6" s="135">
        <v>0.58114950834929247</v>
      </c>
      <c r="AM6" s="135">
        <v>0.58114950834929247</v>
      </c>
      <c r="AN6" s="135">
        <v>0.58114950834929247</v>
      </c>
      <c r="AO6" s="135">
        <v>0.58114950834929247</v>
      </c>
      <c r="AP6" s="135">
        <v>0.58114950834929247</v>
      </c>
      <c r="AQ6" s="135">
        <v>0.58114950834929247</v>
      </c>
      <c r="AR6" s="135">
        <v>0.58114950834929247</v>
      </c>
      <c r="AS6" s="135">
        <v>0.58114950834929247</v>
      </c>
      <c r="AT6" s="135">
        <v>0.58114950834929247</v>
      </c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99">
        <v>0.58084550155110437</v>
      </c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99">
        <v>0.58217818638039587</v>
      </c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25">
        <v>0.55289259202335417</v>
      </c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36"/>
      <c r="EH6" s="136"/>
      <c r="EI6" s="136"/>
      <c r="EJ6" s="136"/>
      <c r="EK6" s="136"/>
      <c r="EL6" s="136"/>
      <c r="EM6" s="136"/>
      <c r="EN6" s="136"/>
      <c r="EO6" s="136"/>
      <c r="EP6" s="136"/>
      <c r="EQ6" s="136"/>
      <c r="ER6" s="136"/>
      <c r="ES6" s="136"/>
      <c r="ET6" s="136"/>
      <c r="EU6" s="136"/>
      <c r="EV6" s="136"/>
      <c r="EW6" s="136"/>
      <c r="EX6" s="136"/>
      <c r="EY6" s="136"/>
      <c r="EZ6" s="136"/>
      <c r="FA6" s="136"/>
      <c r="FB6" s="125">
        <v>0.57789999999999997</v>
      </c>
      <c r="FC6" s="136"/>
      <c r="FD6" s="136"/>
      <c r="FE6" s="136"/>
      <c r="FF6" s="136"/>
      <c r="FG6" s="136"/>
      <c r="FH6" s="136"/>
      <c r="FI6" s="136"/>
      <c r="FJ6" s="136"/>
      <c r="FK6" s="136"/>
      <c r="FL6" s="136"/>
      <c r="FM6" s="136"/>
      <c r="FN6" s="136"/>
      <c r="FO6" s="136"/>
      <c r="FP6" s="136"/>
      <c r="FQ6" s="136"/>
      <c r="FR6" s="136"/>
      <c r="FS6" s="136"/>
      <c r="FT6" s="136"/>
      <c r="FU6" s="136"/>
      <c r="FV6" s="136"/>
      <c r="FW6" s="136"/>
      <c r="FX6" s="125"/>
      <c r="FY6" s="136"/>
      <c r="FZ6" s="136"/>
      <c r="GA6" s="136"/>
      <c r="GB6" s="136"/>
      <c r="GC6" s="136"/>
      <c r="GD6" s="136"/>
      <c r="GE6" s="136"/>
      <c r="GF6" s="136"/>
      <c r="GG6" s="125">
        <v>0.55770643374966511</v>
      </c>
      <c r="GH6" s="125">
        <v>0.5554251282051279</v>
      </c>
      <c r="GI6" s="125">
        <v>0.53513458865389718</v>
      </c>
      <c r="GJ6" s="125">
        <v>0.47171593206266693</v>
      </c>
      <c r="GK6" s="125">
        <v>0.51624512051437421</v>
      </c>
      <c r="GL6" s="125">
        <v>0.40275839254952622</v>
      </c>
      <c r="GM6" s="125">
        <v>0.52058980398300958</v>
      </c>
      <c r="GN6" s="125">
        <v>0.51102859755699259</v>
      </c>
      <c r="GO6" s="125">
        <v>0.51574302530900529</v>
      </c>
      <c r="GP6" s="125">
        <v>0.52115570081300822</v>
      </c>
      <c r="GQ6" s="125">
        <v>0.50524280668900701</v>
      </c>
      <c r="GR6" s="125">
        <v>0.50119829661969972</v>
      </c>
      <c r="GS6" s="125">
        <v>0.30371760416666665</v>
      </c>
      <c r="GT6" s="125">
        <v>0.49766014998972674</v>
      </c>
      <c r="GU6" s="125">
        <v>0.49699423994890396</v>
      </c>
      <c r="GV6" s="125">
        <v>0.50029763838748487</v>
      </c>
      <c r="GW6" s="125">
        <v>0.50528148222133429</v>
      </c>
      <c r="GX6" s="125">
        <v>0.50626785994507639</v>
      </c>
      <c r="GY6" s="125">
        <v>0.50146980232791494</v>
      </c>
      <c r="GZ6" s="125">
        <v>0.40492086038961039</v>
      </c>
      <c r="HA6" s="125">
        <v>0.48523383293760713</v>
      </c>
      <c r="HB6" s="125">
        <v>0.4887782039976486</v>
      </c>
      <c r="HC6" s="125">
        <v>0.50202181272314172</v>
      </c>
      <c r="HD6" s="125">
        <v>0.51542322800614659</v>
      </c>
      <c r="HE6" s="125">
        <v>0.50224288617886159</v>
      </c>
      <c r="HF6" s="125">
        <v>0.52109217693583354</v>
      </c>
      <c r="HG6" s="125">
        <v>0.40827386299435037</v>
      </c>
      <c r="HH6" s="125">
        <v>0.50584439840688611</v>
      </c>
      <c r="HI6" s="125">
        <v>0.50142903567984565</v>
      </c>
      <c r="HJ6" s="125">
        <v>0.51597473593239851</v>
      </c>
      <c r="HK6" s="125">
        <v>0.51544124769005295</v>
      </c>
      <c r="HL6" s="125">
        <v>0.53613397314375977</v>
      </c>
      <c r="HM6" s="125">
        <v>0.5068986453980614</v>
      </c>
      <c r="HN6" s="125">
        <v>0.48566073681684152</v>
      </c>
      <c r="HO6" s="125">
        <v>0.5271162601626016</v>
      </c>
      <c r="HP6" s="125">
        <v>0.51723469509140985</v>
      </c>
      <c r="HQ6" s="125">
        <v>0.50043813174876983</v>
      </c>
      <c r="HR6" s="125">
        <v>0.50121722110888434</v>
      </c>
      <c r="HS6" s="125">
        <v>0.46168252663897397</v>
      </c>
      <c r="HT6" s="125">
        <v>0.46304231522707029</v>
      </c>
      <c r="HU6" s="125">
        <v>0.4813922733369918</v>
      </c>
      <c r="HV6" s="125">
        <v>0</v>
      </c>
      <c r="HW6" s="125">
        <v>0.45033733115468411</v>
      </c>
      <c r="HX6" s="125">
        <v>0.48782946282494088</v>
      </c>
      <c r="HY6" s="125">
        <v>0.50091668177971216</v>
      </c>
      <c r="HZ6" s="125">
        <v>0.50566695571845754</v>
      </c>
      <c r="IA6" s="125">
        <v>0.54688849043105003</v>
      </c>
      <c r="IB6" s="125">
        <v>0.53943002764755377</v>
      </c>
      <c r="IC6" s="125">
        <v>0</v>
      </c>
      <c r="ID6" s="125">
        <v>0.56538359351226353</v>
      </c>
      <c r="IE6" s="125">
        <v>0.53600995843798604</v>
      </c>
      <c r="IF6" s="125">
        <v>0.51740043299772265</v>
      </c>
      <c r="IG6" s="125">
        <v>0.50533695494843511</v>
      </c>
      <c r="IH6" s="125">
        <v>0.52566689939939937</v>
      </c>
      <c r="II6" s="125">
        <v>0.5360166454391071</v>
      </c>
      <c r="IJ6" s="125">
        <v>0.43302521505376346</v>
      </c>
      <c r="IK6" s="125">
        <v>0.54216960738958786</v>
      </c>
      <c r="IL6" s="125">
        <v>0.53852326017292451</v>
      </c>
      <c r="IM6" s="125">
        <v>0.55607750530785571</v>
      </c>
      <c r="IN6" s="125">
        <v>0.54578881478774588</v>
      </c>
      <c r="IO6" s="125">
        <v>0.53694394740095197</v>
      </c>
      <c r="IP6" s="125">
        <v>0.52324125229357787</v>
      </c>
      <c r="IQ6" s="125">
        <v>0.37463054019174041</v>
      </c>
      <c r="IR6" s="125">
        <v>0.47886789067422819</v>
      </c>
      <c r="IS6" s="218">
        <v>0.51246065117515016</v>
      </c>
      <c r="IT6" s="246">
        <v>0.375</v>
      </c>
      <c r="IU6" s="246">
        <v>0.34200000000000003</v>
      </c>
      <c r="IV6" s="246">
        <v>0.17299999999999999</v>
      </c>
      <c r="IW6" s="246">
        <v>0.44729999999999998</v>
      </c>
      <c r="IX6" s="106"/>
    </row>
    <row r="7" spans="1:260" ht="14.25" customHeight="1">
      <c r="B7" s="78" t="s">
        <v>95</v>
      </c>
      <c r="C7" s="76" t="e">
        <f t="shared" ref="C7:AF7" si="0">C9/C11</f>
        <v>#DIV/0!</v>
      </c>
      <c r="D7" s="76">
        <f t="shared" si="0"/>
        <v>0.40527807499143442</v>
      </c>
      <c r="E7" s="76">
        <f t="shared" si="0"/>
        <v>0.45221220934571771</v>
      </c>
      <c r="F7" s="76">
        <f t="shared" si="0"/>
        <v>0</v>
      </c>
      <c r="G7" s="76">
        <f t="shared" si="0"/>
        <v>0.49450118647852742</v>
      </c>
      <c r="H7" s="76">
        <f t="shared" si="0"/>
        <v>0.48366876852209773</v>
      </c>
      <c r="I7" s="76" t="e">
        <f t="shared" si="0"/>
        <v>#DIV/0!</v>
      </c>
      <c r="J7" s="76">
        <f t="shared" si="0"/>
        <v>0.47140627920560746</v>
      </c>
      <c r="K7" s="76">
        <f t="shared" si="0"/>
        <v>0.49018009456493677</v>
      </c>
      <c r="L7" s="76">
        <f t="shared" si="0"/>
        <v>0.48104941115082717</v>
      </c>
      <c r="M7" s="76" t="e">
        <f t="shared" si="0"/>
        <v>#DIV/0!</v>
      </c>
      <c r="N7" s="76">
        <f t="shared" si="0"/>
        <v>0.46138647328792853</v>
      </c>
      <c r="O7" s="76">
        <f t="shared" si="0"/>
        <v>0.49943074633589124</v>
      </c>
      <c r="P7" s="76">
        <f t="shared" si="0"/>
        <v>0.52102872954086488</v>
      </c>
      <c r="Q7" s="76">
        <f t="shared" si="0"/>
        <v>0.51481124499839026</v>
      </c>
      <c r="R7" s="76">
        <f t="shared" si="0"/>
        <v>0.4734742061325623</v>
      </c>
      <c r="S7" s="76">
        <f t="shared" si="0"/>
        <v>0.45406664447192374</v>
      </c>
      <c r="T7" s="76" t="e">
        <f t="shared" si="0"/>
        <v>#DIV/0!</v>
      </c>
      <c r="U7" s="76">
        <f t="shared" si="0"/>
        <v>0.43891621771473466</v>
      </c>
      <c r="V7" s="76">
        <f t="shared" si="0"/>
        <v>0.43163634700523218</v>
      </c>
      <c r="W7" s="76">
        <f t="shared" si="0"/>
        <v>0.43709547830553547</v>
      </c>
      <c r="X7" s="76">
        <f t="shared" si="0"/>
        <v>0.4366229107600918</v>
      </c>
      <c r="Y7" s="76">
        <f t="shared" si="0"/>
        <v>0.43353090446655662</v>
      </c>
      <c r="Z7" s="76">
        <f t="shared" si="0"/>
        <v>0.44434715741299086</v>
      </c>
      <c r="AA7" s="76" t="e">
        <f t="shared" si="0"/>
        <v>#DIV/0!</v>
      </c>
      <c r="AB7" s="76">
        <f t="shared" si="0"/>
        <v>0.43992573304635363</v>
      </c>
      <c r="AC7" s="76">
        <f t="shared" si="0"/>
        <v>0.440455698721609</v>
      </c>
      <c r="AD7" s="76">
        <f t="shared" si="0"/>
        <v>0.43476253517285829</v>
      </c>
      <c r="AE7" s="76">
        <f t="shared" si="0"/>
        <v>0.4467163041302975</v>
      </c>
      <c r="AF7" s="76">
        <f t="shared" si="0"/>
        <v>0.47878263027680201</v>
      </c>
      <c r="AG7" s="76">
        <f>AG9/AG11</f>
        <v>0.48308566773776485</v>
      </c>
      <c r="AH7" s="238">
        <f>AH9/AH11</f>
        <v>0.46091878720919177</v>
      </c>
      <c r="AI7" s="238" t="e">
        <f t="shared" ref="AI7:CP7" si="1">AI9/AI11</f>
        <v>#DIV/0!</v>
      </c>
      <c r="AJ7" s="238">
        <f t="shared" si="1"/>
        <v>0.47395285833977835</v>
      </c>
      <c r="AK7" s="238">
        <f t="shared" si="1"/>
        <v>0.48771455108853634</v>
      </c>
      <c r="AL7" s="238">
        <f t="shared" si="1"/>
        <v>0.49596662919242995</v>
      </c>
      <c r="AM7" s="238">
        <f t="shared" si="1"/>
        <v>0.47854168499920302</v>
      </c>
      <c r="AN7" s="238">
        <f t="shared" si="1"/>
        <v>0.4876800770376124</v>
      </c>
      <c r="AO7" s="238" t="e">
        <f t="shared" si="1"/>
        <v>#DIV/0!</v>
      </c>
      <c r="AP7" s="238" t="e">
        <f t="shared" si="1"/>
        <v>#DIV/0!</v>
      </c>
      <c r="AQ7" s="238">
        <f t="shared" si="1"/>
        <v>0.48271674545122839</v>
      </c>
      <c r="AR7" s="238">
        <f t="shared" si="1"/>
        <v>0.47723976343214175</v>
      </c>
      <c r="AS7" s="238">
        <f t="shared" si="1"/>
        <v>0.45662412559136778</v>
      </c>
      <c r="AT7" s="238">
        <f t="shared" si="1"/>
        <v>0.47672327848702672</v>
      </c>
      <c r="AU7" s="238">
        <f t="shared" si="1"/>
        <v>0.48302764195607129</v>
      </c>
      <c r="AV7" s="238">
        <f t="shared" si="1"/>
        <v>0.46098499950377858</v>
      </c>
      <c r="AW7" s="238" t="e">
        <f t="shared" si="1"/>
        <v>#DIV/0!</v>
      </c>
      <c r="AX7" s="238">
        <f t="shared" si="1"/>
        <v>0.48727117323969033</v>
      </c>
      <c r="AY7" s="238">
        <f t="shared" si="1"/>
        <v>0.46932102507454121</v>
      </c>
      <c r="AZ7" s="238">
        <f t="shared" si="1"/>
        <v>0.4564728280366096</v>
      </c>
      <c r="BA7" s="238">
        <f t="shared" si="1"/>
        <v>0.45218554376392522</v>
      </c>
      <c r="BB7" s="238">
        <f t="shared" si="1"/>
        <v>0.44202446343695573</v>
      </c>
      <c r="BC7" s="238">
        <f t="shared" si="1"/>
        <v>0.4333896915011598</v>
      </c>
      <c r="BD7" s="238" t="e">
        <f t="shared" si="1"/>
        <v>#DIV/0!</v>
      </c>
      <c r="BE7" s="238">
        <f t="shared" si="1"/>
        <v>0.43318710044125347</v>
      </c>
      <c r="BF7" s="238">
        <f t="shared" si="1"/>
        <v>0.44437144692539432</v>
      </c>
      <c r="BG7" s="238">
        <f t="shared" si="1"/>
        <v>0.44403722925928601</v>
      </c>
      <c r="BH7" s="238">
        <f t="shared" si="1"/>
        <v>0.48927657629990295</v>
      </c>
      <c r="BI7" s="238">
        <f t="shared" si="1"/>
        <v>0.51565688411401911</v>
      </c>
      <c r="BJ7" s="238">
        <f t="shared" si="1"/>
        <v>0.50448665073349352</v>
      </c>
      <c r="BK7" s="238">
        <f t="shared" si="1"/>
        <v>0.47068886620170824</v>
      </c>
      <c r="BL7" s="238" t="e">
        <f t="shared" si="1"/>
        <v>#DIV/0!</v>
      </c>
      <c r="BM7" s="238">
        <f t="shared" si="1"/>
        <v>0.50935286509183131</v>
      </c>
      <c r="BN7" s="238">
        <f t="shared" si="1"/>
        <v>0.49779930895784191</v>
      </c>
      <c r="BO7" s="238">
        <f t="shared" si="1"/>
        <v>0.4976662765511975</v>
      </c>
      <c r="BP7" s="238">
        <f t="shared" si="1"/>
        <v>0.4927433044695182</v>
      </c>
      <c r="BQ7" s="238">
        <f t="shared" si="1"/>
        <v>0.51336567455873694</v>
      </c>
      <c r="BR7" s="238">
        <f t="shared" si="1"/>
        <v>0.50275932933537859</v>
      </c>
      <c r="BS7" s="238" t="e">
        <f t="shared" si="1"/>
        <v>#DIV/0!</v>
      </c>
      <c r="BT7" s="238" t="e">
        <f t="shared" si="1"/>
        <v>#DIV/0!</v>
      </c>
      <c r="BU7" s="238">
        <f t="shared" si="1"/>
        <v>0.46107757762679541</v>
      </c>
      <c r="BV7" s="238">
        <f t="shared" si="1"/>
        <v>0.47704855749011682</v>
      </c>
      <c r="BW7" s="238">
        <f t="shared" si="1"/>
        <v>0.50079407021586375</v>
      </c>
      <c r="BX7" s="238">
        <f t="shared" si="1"/>
        <v>0.50992592432474937</v>
      </c>
      <c r="BY7" s="238">
        <f t="shared" si="1"/>
        <v>0.53196299152712234</v>
      </c>
      <c r="BZ7" s="238" t="e">
        <f t="shared" si="1"/>
        <v>#DIV/0!</v>
      </c>
      <c r="CA7" s="238">
        <f t="shared" si="1"/>
        <v>0.53465059005306725</v>
      </c>
      <c r="CB7" s="238">
        <f t="shared" si="1"/>
        <v>0.50445546346491177</v>
      </c>
      <c r="CC7" s="238">
        <f t="shared" si="1"/>
        <v>0.51805771996049821</v>
      </c>
      <c r="CD7" s="238">
        <f t="shared" si="1"/>
        <v>0.51151317232528293</v>
      </c>
      <c r="CE7" s="238">
        <f t="shared" si="1"/>
        <v>0.51000581331227657</v>
      </c>
      <c r="CF7" s="238">
        <f t="shared" si="1"/>
        <v>0.49816308201232457</v>
      </c>
      <c r="CG7" s="238" t="e">
        <f t="shared" si="1"/>
        <v>#DIV/0!</v>
      </c>
      <c r="CH7" s="238">
        <f t="shared" si="1"/>
        <v>0.49453599825402444</v>
      </c>
      <c r="CI7" s="238">
        <f t="shared" si="1"/>
        <v>0.50927609558845</v>
      </c>
      <c r="CJ7" s="238">
        <f t="shared" si="1"/>
        <v>0.51606677677942203</v>
      </c>
      <c r="CK7" s="238">
        <f t="shared" si="1"/>
        <v>0.51628995053572202</v>
      </c>
      <c r="CL7" s="238">
        <f t="shared" si="1"/>
        <v>0.5290178515835261</v>
      </c>
      <c r="CM7" s="238">
        <f t="shared" si="1"/>
        <v>0.49251903176529727</v>
      </c>
      <c r="CN7" s="238" t="e">
        <f t="shared" si="1"/>
        <v>#DIV/0!</v>
      </c>
      <c r="CO7" s="238">
        <f t="shared" si="1"/>
        <v>0.50707499190581307</v>
      </c>
      <c r="CP7" s="238">
        <f t="shared" si="1"/>
        <v>0.48158677677502276</v>
      </c>
      <c r="CQ7" s="238">
        <f>CQ9/CQ11</f>
        <v>0.50464058838892167</v>
      </c>
      <c r="CR7" s="238">
        <f t="shared" ref="CR7:DT7" si="2">CR9/CR11</f>
        <v>0.44916927727149686</v>
      </c>
      <c r="CS7" s="238">
        <f t="shared" si="2"/>
        <v>0.44145871167850409</v>
      </c>
      <c r="CT7" s="238">
        <f t="shared" si="2"/>
        <v>0.44449677458033565</v>
      </c>
      <c r="CU7" s="238">
        <f t="shared" si="2"/>
        <v>0.45159617187319623</v>
      </c>
      <c r="CV7" s="238" t="e">
        <f t="shared" si="2"/>
        <v>#DIV/0!</v>
      </c>
      <c r="CW7" s="238">
        <f t="shared" si="2"/>
        <v>0.40777428397421578</v>
      </c>
      <c r="CX7" s="238">
        <f t="shared" si="2"/>
        <v>0.44446779973305484</v>
      </c>
      <c r="CY7" s="238">
        <f t="shared" si="2"/>
        <v>0.46413716403133276</v>
      </c>
      <c r="CZ7" s="238">
        <f t="shared" si="2"/>
        <v>0.46320581592651094</v>
      </c>
      <c r="DA7" s="238">
        <f t="shared" si="2"/>
        <v>0.39903228529463081</v>
      </c>
      <c r="DB7" s="238">
        <f t="shared" si="2"/>
        <v>0</v>
      </c>
      <c r="DC7" s="238" t="e">
        <f t="shared" si="2"/>
        <v>#DIV/0!</v>
      </c>
      <c r="DD7" s="238" t="e">
        <f t="shared" si="2"/>
        <v>#DIV/0!</v>
      </c>
      <c r="DE7" s="238" t="e">
        <f t="shared" si="2"/>
        <v>#DIV/0!</v>
      </c>
      <c r="DF7" s="238" t="e">
        <f t="shared" si="2"/>
        <v>#DIV/0!</v>
      </c>
      <c r="DG7" s="238" t="e">
        <f t="shared" si="2"/>
        <v>#DIV/0!</v>
      </c>
      <c r="DH7" s="238" t="e">
        <f t="shared" si="2"/>
        <v>#DIV/0!</v>
      </c>
      <c r="DI7" s="238" t="e">
        <f t="shared" si="2"/>
        <v>#DIV/0!</v>
      </c>
      <c r="DJ7" s="238" t="e">
        <f t="shared" si="2"/>
        <v>#DIV/0!</v>
      </c>
      <c r="DK7" s="238">
        <f t="shared" si="2"/>
        <v>0.40563388993492561</v>
      </c>
      <c r="DL7" s="238">
        <f t="shared" si="2"/>
        <v>0.44678402079296237</v>
      </c>
      <c r="DM7" s="238">
        <f t="shared" si="2"/>
        <v>0.49358114731369274</v>
      </c>
      <c r="DN7" s="238">
        <f t="shared" si="2"/>
        <v>0.50800533162006889</v>
      </c>
      <c r="DO7" s="238">
        <f t="shared" si="2"/>
        <v>0.47315480338854943</v>
      </c>
      <c r="DP7" s="238">
        <f t="shared" si="2"/>
        <v>0.49008012207381874</v>
      </c>
      <c r="DQ7" s="238">
        <f t="shared" si="2"/>
        <v>0</v>
      </c>
      <c r="DR7" s="238">
        <f t="shared" si="2"/>
        <v>0.52246675990635616</v>
      </c>
      <c r="DS7" s="238">
        <f t="shared" si="2"/>
        <v>0.52511243590833123</v>
      </c>
      <c r="DT7" s="238">
        <f t="shared" si="2"/>
        <v>0.52706815847815203</v>
      </c>
      <c r="DU7" s="238">
        <f>DU9/DU11</f>
        <v>0.49761064262201221</v>
      </c>
      <c r="DV7" s="238">
        <f>DV9/DV11</f>
        <v>0.43742691051165911</v>
      </c>
      <c r="DW7" s="238">
        <f t="shared" ref="DW7:GF7" si="3">DW9/DW11</f>
        <v>0.50764807194093786</v>
      </c>
      <c r="DX7" s="238">
        <f t="shared" si="3"/>
        <v>0.51303265856191071</v>
      </c>
      <c r="DY7" s="238">
        <f t="shared" si="3"/>
        <v>3.3383230294642151E-2</v>
      </c>
      <c r="DZ7" s="238">
        <f t="shared" si="3"/>
        <v>0.48076155643702989</v>
      </c>
      <c r="EA7" s="238">
        <f t="shared" si="3"/>
        <v>0.47560302906073276</v>
      </c>
      <c r="EB7" s="238">
        <f t="shared" si="3"/>
        <v>0.5049124521027073</v>
      </c>
      <c r="EC7" s="238">
        <f t="shared" si="3"/>
        <v>0.45452363313423005</v>
      </c>
      <c r="ED7" s="238">
        <f t="shared" si="3"/>
        <v>0.44655789539854163</v>
      </c>
      <c r="EE7" s="238">
        <f t="shared" si="3"/>
        <v>0.46512767722153914</v>
      </c>
      <c r="EF7" s="238">
        <f t="shared" si="3"/>
        <v>0</v>
      </c>
      <c r="EG7" s="238">
        <f t="shared" si="3"/>
        <v>0.49314775419150214</v>
      </c>
      <c r="EH7" s="238">
        <f t="shared" si="3"/>
        <v>0.49200957890413455</v>
      </c>
      <c r="EI7" s="238">
        <f t="shared" si="3"/>
        <v>0</v>
      </c>
      <c r="EJ7" s="238">
        <f t="shared" si="3"/>
        <v>0</v>
      </c>
      <c r="EK7" s="238" t="e">
        <f t="shared" si="3"/>
        <v>#DIV/0!</v>
      </c>
      <c r="EL7" s="238">
        <f t="shared" si="3"/>
        <v>0.52860050223614663</v>
      </c>
      <c r="EM7" s="238">
        <f t="shared" si="3"/>
        <v>0</v>
      </c>
      <c r="EN7" s="238">
        <f t="shared" si="3"/>
        <v>0.50848687706235718</v>
      </c>
      <c r="EO7" s="238">
        <f t="shared" si="3"/>
        <v>0.50929886875939201</v>
      </c>
      <c r="EP7" s="238">
        <f t="shared" si="3"/>
        <v>0.50979555108086683</v>
      </c>
      <c r="EQ7" s="238">
        <f t="shared" si="3"/>
        <v>0.52249574062130488</v>
      </c>
      <c r="ER7" s="238">
        <f t="shared" si="3"/>
        <v>0.5243285279351575</v>
      </c>
      <c r="ES7" s="238">
        <f t="shared" si="3"/>
        <v>0.51578747989665441</v>
      </c>
      <c r="ET7" s="238"/>
      <c r="EU7" s="238">
        <f t="shared" si="3"/>
        <v>0.55528619028126336</v>
      </c>
      <c r="EV7" s="238">
        <f t="shared" si="3"/>
        <v>0.52302777800201827</v>
      </c>
      <c r="EW7" s="238">
        <f t="shared" si="3"/>
        <v>0.52014207403221246</v>
      </c>
      <c r="EX7" s="238">
        <f t="shared" si="3"/>
        <v>0.52233245592884314</v>
      </c>
      <c r="EY7" s="238">
        <f t="shared" si="3"/>
        <v>0.51216828437290407</v>
      </c>
      <c r="EZ7" s="238">
        <f t="shared" si="3"/>
        <v>0.51507998068307148</v>
      </c>
      <c r="FA7" s="238">
        <f t="shared" si="3"/>
        <v>0.10844197260161793</v>
      </c>
      <c r="FB7" s="238">
        <f t="shared" si="3"/>
        <v>0.45811155112438207</v>
      </c>
      <c r="FC7" s="238">
        <f t="shared" si="3"/>
        <v>0.52900739682213116</v>
      </c>
      <c r="FD7" s="238">
        <f t="shared" si="3"/>
        <v>0.48532858675357293</v>
      </c>
      <c r="FE7" s="238">
        <f t="shared" si="3"/>
        <v>0.45693058324163704</v>
      </c>
      <c r="FF7" s="238">
        <f t="shared" si="3"/>
        <v>0.45733107491723862</v>
      </c>
      <c r="FG7" s="238">
        <f t="shared" si="3"/>
        <v>0.45997711263536312</v>
      </c>
      <c r="FH7" s="238">
        <f t="shared" si="3"/>
        <v>0.45388332211286175</v>
      </c>
      <c r="FI7" s="238" t="e">
        <f t="shared" si="3"/>
        <v>#DIV/0!</v>
      </c>
      <c r="FJ7" s="238" t="e">
        <f t="shared" si="3"/>
        <v>#DIV/0!</v>
      </c>
      <c r="FK7" s="238">
        <f t="shared" si="3"/>
        <v>0.44004024970882322</v>
      </c>
      <c r="FL7" s="238">
        <f t="shared" si="3"/>
        <v>0.42987158468235809</v>
      </c>
      <c r="FM7" s="238">
        <f t="shared" si="3"/>
        <v>0.45206179163919463</v>
      </c>
      <c r="FN7" s="238">
        <f t="shared" si="3"/>
        <v>0.45206729855735661</v>
      </c>
      <c r="FO7" s="238">
        <f t="shared" si="3"/>
        <v>0.4478261761248532</v>
      </c>
      <c r="FP7" s="238">
        <f t="shared" si="3"/>
        <v>0.25910484199040834</v>
      </c>
      <c r="FQ7" s="238">
        <f t="shared" si="3"/>
        <v>0.44114814874260017</v>
      </c>
      <c r="FR7" s="238">
        <f t="shared" si="3"/>
        <v>0.43190874593374484</v>
      </c>
      <c r="FS7" s="238"/>
      <c r="FT7" s="238" t="e">
        <f t="shared" si="3"/>
        <v>#DIV/0!</v>
      </c>
      <c r="FU7" s="238">
        <f t="shared" si="3"/>
        <v>0.40000747616584748</v>
      </c>
      <c r="FV7" s="238">
        <f t="shared" si="3"/>
        <v>0.41417155750129903</v>
      </c>
      <c r="FW7" s="238">
        <f t="shared" si="3"/>
        <v>0.25866774053514541</v>
      </c>
      <c r="FX7" s="238">
        <f t="shared" si="3"/>
        <v>0.41565572069618439</v>
      </c>
      <c r="FY7" s="238">
        <f t="shared" si="3"/>
        <v>0.40038968625157256</v>
      </c>
      <c r="FZ7" s="238">
        <f t="shared" si="3"/>
        <v>0.40627828928091497</v>
      </c>
      <c r="GA7" s="238">
        <f t="shared" si="3"/>
        <v>0.39917185963996066</v>
      </c>
      <c r="GB7" s="238">
        <f t="shared" si="3"/>
        <v>0.3783048539149349</v>
      </c>
      <c r="GC7" s="238">
        <f t="shared" si="3"/>
        <v>0.37119989159273081</v>
      </c>
      <c r="GD7" s="238">
        <f t="shared" si="3"/>
        <v>0</v>
      </c>
      <c r="GE7" s="238">
        <f t="shared" si="3"/>
        <v>0.44848118644744855</v>
      </c>
      <c r="GF7" s="238">
        <f t="shared" si="3"/>
        <v>0.44055002929339238</v>
      </c>
      <c r="GG7" s="238">
        <f>GG9/GG11</f>
        <v>0.4185897457525849</v>
      </c>
      <c r="GH7" s="238">
        <f t="shared" ref="GH7:IS7" si="4">GH9/GH11</f>
        <v>0.48331119229444941</v>
      </c>
      <c r="GI7" s="238">
        <f t="shared" si="4"/>
        <v>0.45718235228107251</v>
      </c>
      <c r="GJ7" s="238">
        <f t="shared" si="4"/>
        <v>0.36921905815405648</v>
      </c>
      <c r="GK7" s="238">
        <f t="shared" si="4"/>
        <v>0.4332818429677347</v>
      </c>
      <c r="GL7" s="238">
        <f t="shared" si="4"/>
        <v>0.24585748320780265</v>
      </c>
      <c r="GM7" s="238">
        <f t="shared" si="4"/>
        <v>0.44852676863071822</v>
      </c>
      <c r="GN7" s="238">
        <f t="shared" si="4"/>
        <v>0.44094701285632387</v>
      </c>
      <c r="GO7" s="238">
        <f t="shared" si="4"/>
        <v>0.44768681261881932</v>
      </c>
      <c r="GP7" s="238">
        <f t="shared" si="4"/>
        <v>0.45325192890759364</v>
      </c>
      <c r="GQ7" s="238">
        <f t="shared" si="4"/>
        <v>0.43722065048971509</v>
      </c>
      <c r="GR7" s="238">
        <f t="shared" si="4"/>
        <v>0.44536425530539175</v>
      </c>
      <c r="GS7" s="238">
        <f t="shared" si="4"/>
        <v>8.5554254694835685E-2</v>
      </c>
      <c r="GT7" s="238">
        <f t="shared" si="4"/>
        <v>0.42485801811842733</v>
      </c>
      <c r="GU7" s="238">
        <f t="shared" si="4"/>
        <v>0.42525009708256417</v>
      </c>
      <c r="GV7" s="238">
        <f t="shared" si="4"/>
        <v>0.42710904311808545</v>
      </c>
      <c r="GW7" s="238">
        <f t="shared" si="4"/>
        <v>0.43218697513092352</v>
      </c>
      <c r="GX7" s="238">
        <f t="shared" si="4"/>
        <v>0.44481943211685121</v>
      </c>
      <c r="GY7" s="238">
        <f t="shared" si="4"/>
        <v>0.44265755396320672</v>
      </c>
      <c r="GZ7" s="238">
        <f t="shared" si="4"/>
        <v>9.9848045030870344E-2</v>
      </c>
      <c r="HA7" s="238">
        <f t="shared" si="4"/>
        <v>0.42784436147832822</v>
      </c>
      <c r="HB7" s="238">
        <f t="shared" si="4"/>
        <v>0.42802892217669775</v>
      </c>
      <c r="HC7" s="238">
        <f t="shared" si="4"/>
        <v>0.44536466260671748</v>
      </c>
      <c r="HD7" s="238">
        <f t="shared" si="4"/>
        <v>0.46067691759626056</v>
      </c>
      <c r="HE7" s="238">
        <f t="shared" si="4"/>
        <v>0.43774239944661875</v>
      </c>
      <c r="HF7" s="238">
        <f t="shared" si="4"/>
        <v>0.46793937653222789</v>
      </c>
      <c r="HG7" s="238">
        <f t="shared" si="4"/>
        <v>0.21906121966742409</v>
      </c>
      <c r="HH7" s="238">
        <f t="shared" si="4"/>
        <v>0.44608109429024057</v>
      </c>
      <c r="HI7" s="238">
        <f t="shared" si="4"/>
        <v>0.44124597773327445</v>
      </c>
      <c r="HJ7" s="238">
        <f t="shared" si="4"/>
        <v>0.45902621732444876</v>
      </c>
      <c r="HK7" s="238">
        <f t="shared" si="4"/>
        <v>0.45914006408861918</v>
      </c>
      <c r="HL7" s="238">
        <f t="shared" si="4"/>
        <v>0.47980300797537773</v>
      </c>
      <c r="HM7" s="238">
        <f t="shared" si="4"/>
        <v>0.43134640927125739</v>
      </c>
      <c r="HN7" s="238">
        <f t="shared" si="4"/>
        <v>0.4137792534623328</v>
      </c>
      <c r="HO7" s="238">
        <f t="shared" si="4"/>
        <v>0.43223533333333336</v>
      </c>
      <c r="HP7" s="238">
        <f t="shared" si="4"/>
        <v>0.4541156854661389</v>
      </c>
      <c r="HQ7" s="238">
        <f t="shared" si="4"/>
        <v>0.42287463893703042</v>
      </c>
      <c r="HR7" s="238">
        <f t="shared" si="4"/>
        <v>0.43317205468740894</v>
      </c>
      <c r="HS7" s="238">
        <f t="shared" si="4"/>
        <v>0.43014237758707707</v>
      </c>
      <c r="HT7" s="238">
        <f t="shared" si="4"/>
        <v>0.43025650161227286</v>
      </c>
      <c r="HU7" s="238">
        <f t="shared" si="4"/>
        <v>0.45526208658970435</v>
      </c>
      <c r="HV7" s="238">
        <f t="shared" si="4"/>
        <v>0</v>
      </c>
      <c r="HW7" s="238">
        <f t="shared" si="4"/>
        <v>0.42041805092079393</v>
      </c>
      <c r="HX7" s="238">
        <f t="shared" si="4"/>
        <v>0.46302297136169435</v>
      </c>
      <c r="HY7" s="238">
        <f t="shared" si="4"/>
        <v>0.47079137039313163</v>
      </c>
      <c r="HZ7" s="238">
        <f t="shared" si="4"/>
        <v>0.48139494184397158</v>
      </c>
      <c r="IA7" s="238">
        <f t="shared" si="4"/>
        <v>0.5237673606456944</v>
      </c>
      <c r="IB7" s="238">
        <f t="shared" si="4"/>
        <v>0.51768107515717821</v>
      </c>
      <c r="IC7" s="238">
        <f t="shared" si="4"/>
        <v>0</v>
      </c>
      <c r="ID7" s="238">
        <f t="shared" si="4"/>
        <v>0.54030748606339951</v>
      </c>
      <c r="IE7" s="238">
        <f t="shared" si="4"/>
        <v>0.51270782911829804</v>
      </c>
      <c r="IF7" s="238">
        <f t="shared" si="4"/>
        <v>0.49434665410836798</v>
      </c>
      <c r="IG7" s="238">
        <f t="shared" si="4"/>
        <v>0.48144750700280137</v>
      </c>
      <c r="IH7" s="238">
        <f t="shared" si="4"/>
        <v>0.50093600475045785</v>
      </c>
      <c r="II7" s="238">
        <f t="shared" si="4"/>
        <v>0.5132089165686744</v>
      </c>
      <c r="IJ7" s="238">
        <f t="shared" si="4"/>
        <v>0.40047589107757681</v>
      </c>
      <c r="IK7" s="238">
        <f t="shared" si="4"/>
        <v>0.52064700995715918</v>
      </c>
      <c r="IL7" s="238">
        <f t="shared" si="4"/>
        <v>0.52109818307341715</v>
      </c>
      <c r="IM7" s="238">
        <f t="shared" si="4"/>
        <v>0.53476476928013084</v>
      </c>
      <c r="IN7" s="238">
        <f t="shared" si="4"/>
        <v>0.5248126118212032</v>
      </c>
      <c r="IO7" s="238">
        <f t="shared" si="4"/>
        <v>0.51691698464422275</v>
      </c>
      <c r="IP7" s="238">
        <f t="shared" si="4"/>
        <v>0.50638423223251661</v>
      </c>
      <c r="IQ7" s="238">
        <f t="shared" si="4"/>
        <v>0.36337554542203143</v>
      </c>
      <c r="IR7" s="238">
        <f t="shared" si="4"/>
        <v>0.45216938278877034</v>
      </c>
      <c r="IS7" s="238">
        <f t="shared" si="4"/>
        <v>0.4805648657750628</v>
      </c>
      <c r="IT7" s="241"/>
      <c r="IU7" s="241"/>
      <c r="IV7" s="241"/>
      <c r="IW7" s="92"/>
      <c r="IX7" s="238">
        <f>IX9/IX11</f>
        <v>0.45716543456445369</v>
      </c>
    </row>
    <row r="8" spans="1:260">
      <c r="B8" s="43" t="s">
        <v>41</v>
      </c>
      <c r="C8" s="46">
        <v>0</v>
      </c>
      <c r="D8" s="46">
        <v>17.111999999999998</v>
      </c>
      <c r="E8" s="46">
        <v>19.213000000000001</v>
      </c>
      <c r="F8" s="46">
        <v>0</v>
      </c>
      <c r="G8" s="46">
        <v>20.914000000000001</v>
      </c>
      <c r="H8" s="46">
        <v>20.062000000000001</v>
      </c>
      <c r="I8" s="46">
        <v>0</v>
      </c>
      <c r="J8" s="46">
        <v>19.701000000000001</v>
      </c>
      <c r="K8" s="46">
        <v>21.202000000000002</v>
      </c>
      <c r="L8" s="46">
        <v>20.431999999999999</v>
      </c>
      <c r="M8" s="46">
        <v>0</v>
      </c>
      <c r="N8" s="46">
        <v>20.484999999999999</v>
      </c>
      <c r="O8" s="46">
        <v>22.577000000000002</v>
      </c>
      <c r="P8" s="46">
        <v>24.698</v>
      </c>
      <c r="Q8" s="46">
        <v>24.928999999999998</v>
      </c>
      <c r="R8" s="46">
        <v>23.047999999999998</v>
      </c>
      <c r="S8" s="46">
        <v>21.806999999999999</v>
      </c>
      <c r="T8" s="46">
        <v>0</v>
      </c>
      <c r="U8" s="46">
        <v>22.114000000000001</v>
      </c>
      <c r="V8" s="46">
        <v>22.291</v>
      </c>
      <c r="W8" s="46">
        <v>22.956</v>
      </c>
      <c r="X8" s="46">
        <v>22.690999999999999</v>
      </c>
      <c r="Y8" s="46">
        <v>22.469000000000001</v>
      </c>
      <c r="Z8" s="46">
        <v>22.44</v>
      </c>
      <c r="AA8" s="46">
        <v>0</v>
      </c>
      <c r="AB8" s="46">
        <v>21.64</v>
      </c>
      <c r="AC8" s="46">
        <v>21.335999999999999</v>
      </c>
      <c r="AD8" s="46">
        <v>20.725999999999999</v>
      </c>
      <c r="AE8" s="46">
        <v>21.457999999999998</v>
      </c>
      <c r="AF8" s="46">
        <v>22.997</v>
      </c>
      <c r="AG8" s="46">
        <v>22.413</v>
      </c>
      <c r="AH8" s="47">
        <f>SUM(C8:AG8)</f>
        <v>541.7109999999999</v>
      </c>
      <c r="AI8" s="47">
        <v>0</v>
      </c>
      <c r="AJ8" s="47">
        <v>20.963000000000001</v>
      </c>
      <c r="AK8" s="47">
        <v>21.571999999999999</v>
      </c>
      <c r="AL8" s="47">
        <v>22.344000000000001</v>
      </c>
      <c r="AM8" s="47">
        <v>21.138999999999999</v>
      </c>
      <c r="AN8" s="47">
        <v>22</v>
      </c>
      <c r="AO8" s="47">
        <v>0</v>
      </c>
      <c r="AP8" s="47">
        <v>0</v>
      </c>
      <c r="AQ8" s="47">
        <v>21.323</v>
      </c>
      <c r="AR8" s="47">
        <v>21.97</v>
      </c>
      <c r="AS8" s="47">
        <v>22.405000000000001</v>
      </c>
      <c r="AT8" s="47">
        <v>23.446999999999999</v>
      </c>
      <c r="AU8" s="47">
        <v>24.042000000000002</v>
      </c>
      <c r="AV8" s="47">
        <v>23.158999999999999</v>
      </c>
      <c r="AW8" s="47">
        <v>0</v>
      </c>
      <c r="AX8" s="47">
        <v>24.355</v>
      </c>
      <c r="AY8" s="47">
        <v>23.477</v>
      </c>
      <c r="AZ8" s="47">
        <v>22.8</v>
      </c>
      <c r="BA8" s="47">
        <v>23.361000000000001</v>
      </c>
      <c r="BB8" s="47">
        <v>22.780999999999999</v>
      </c>
      <c r="BC8" s="47">
        <v>21.536000000000001</v>
      </c>
      <c r="BD8" s="47">
        <v>0</v>
      </c>
      <c r="BE8" s="47">
        <v>20.709</v>
      </c>
      <c r="BF8" s="47">
        <v>21.41</v>
      </c>
      <c r="BG8" s="47">
        <v>21.742999999999999</v>
      </c>
      <c r="BH8" s="47">
        <v>23.742999999999999</v>
      </c>
      <c r="BI8" s="47">
        <v>25.207000000000001</v>
      </c>
      <c r="BJ8" s="47">
        <v>24.26</v>
      </c>
      <c r="BK8" s="47">
        <f>SUM(AI8:BJ8)</f>
        <v>519.74599999999998</v>
      </c>
      <c r="BL8" s="47">
        <v>0</v>
      </c>
      <c r="BM8" s="47">
        <v>24.210999999999999</v>
      </c>
      <c r="BN8" s="47">
        <v>24.327999999999999</v>
      </c>
      <c r="BO8" s="47">
        <v>24.917000000000002</v>
      </c>
      <c r="BP8" s="47">
        <v>24.867999999999999</v>
      </c>
      <c r="BQ8" s="47">
        <v>25.69</v>
      </c>
      <c r="BR8" s="47">
        <v>23.962</v>
      </c>
      <c r="BS8" s="47">
        <v>0</v>
      </c>
      <c r="BT8" s="47">
        <v>0</v>
      </c>
      <c r="BU8" s="47">
        <v>22.821000000000002</v>
      </c>
      <c r="BV8" s="47">
        <v>24.893000000000001</v>
      </c>
      <c r="BW8" s="47">
        <v>25.475999999999999</v>
      </c>
      <c r="BX8" s="47">
        <v>25.95</v>
      </c>
      <c r="BY8" s="47">
        <v>26.327000000000002</v>
      </c>
      <c r="BZ8" s="47">
        <v>0</v>
      </c>
      <c r="CA8" s="47">
        <v>26.859000000000002</v>
      </c>
      <c r="CB8" s="47">
        <v>26.021999999999998</v>
      </c>
      <c r="CC8" s="47">
        <v>26.527999999999999</v>
      </c>
      <c r="CD8" s="47">
        <v>26.271999999999998</v>
      </c>
      <c r="CE8" s="47">
        <v>26.623999999999999</v>
      </c>
      <c r="CF8" s="47">
        <v>25.673999999999999</v>
      </c>
      <c r="CG8" s="47">
        <v>0</v>
      </c>
      <c r="CH8" s="47">
        <v>25.571000000000002</v>
      </c>
      <c r="CI8" s="47">
        <v>26.847000000000001</v>
      </c>
      <c r="CJ8" s="47">
        <v>26.57</v>
      </c>
      <c r="CK8" s="47">
        <v>25.709</v>
      </c>
      <c r="CL8" s="47">
        <v>26.736999999999998</v>
      </c>
      <c r="CM8" s="47">
        <v>24.779</v>
      </c>
      <c r="CN8" s="47">
        <v>0</v>
      </c>
      <c r="CO8" s="47">
        <v>25.373000000000001</v>
      </c>
      <c r="CP8" s="47">
        <v>24.265000000000001</v>
      </c>
      <c r="CQ8" s="47">
        <f>SUM(BL8:CP8)</f>
        <v>637.27299999999991</v>
      </c>
      <c r="CR8" s="47">
        <v>22.265000000000001</v>
      </c>
      <c r="CS8" s="47">
        <v>22.073</v>
      </c>
      <c r="CT8" s="47">
        <v>22.055</v>
      </c>
      <c r="CU8" s="47">
        <v>22.004999999999999</v>
      </c>
      <c r="CV8" s="47">
        <v>0</v>
      </c>
      <c r="CW8" s="47">
        <v>21.134</v>
      </c>
      <c r="CX8" s="47">
        <v>23.167000000000002</v>
      </c>
      <c r="CY8" s="47">
        <v>23.739000000000001</v>
      </c>
      <c r="CZ8" s="47">
        <v>23.428999999999998</v>
      </c>
      <c r="DA8" s="47">
        <v>15.467000000000001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17.689</v>
      </c>
      <c r="DL8" s="47">
        <v>21.01</v>
      </c>
      <c r="DM8" s="47">
        <v>23.792000000000002</v>
      </c>
      <c r="DN8" s="47">
        <v>24.809000000000001</v>
      </c>
      <c r="DO8" s="47">
        <v>23.734000000000002</v>
      </c>
      <c r="DP8" s="47">
        <v>24.747</v>
      </c>
      <c r="DQ8" s="47">
        <v>0</v>
      </c>
      <c r="DR8" s="47">
        <v>26.591000000000001</v>
      </c>
      <c r="DS8" s="47">
        <v>27.71</v>
      </c>
      <c r="DT8" s="47">
        <v>27.323</v>
      </c>
      <c r="DU8" s="47">
        <v>25.594000000000001</v>
      </c>
      <c r="DV8" s="47">
        <f>SUM(CR8:DU8)</f>
        <v>438.33300000000003</v>
      </c>
      <c r="DW8" s="47">
        <v>24.119</v>
      </c>
      <c r="DX8" s="47">
        <v>24.361999999999998</v>
      </c>
      <c r="DY8" s="47">
        <v>0</v>
      </c>
      <c r="DZ8" s="47">
        <v>22.884</v>
      </c>
      <c r="EA8" s="47">
        <v>21.361000000000001</v>
      </c>
      <c r="EB8" s="47">
        <v>22.808</v>
      </c>
      <c r="EC8" s="47">
        <v>21.309000000000001</v>
      </c>
      <c r="ED8" s="47">
        <v>21.207000000000001</v>
      </c>
      <c r="EE8" s="47">
        <v>22.038</v>
      </c>
      <c r="EF8" s="47">
        <v>0</v>
      </c>
      <c r="EG8" s="47">
        <v>23.809000000000001</v>
      </c>
      <c r="EH8" s="47">
        <v>23.934000000000001</v>
      </c>
      <c r="EI8" s="47">
        <v>0</v>
      </c>
      <c r="EJ8" s="47">
        <v>0</v>
      </c>
      <c r="EK8" s="47">
        <v>0</v>
      </c>
      <c r="EL8" s="47">
        <v>22.574999999999999</v>
      </c>
      <c r="EM8" s="47">
        <v>0</v>
      </c>
      <c r="EN8" s="47">
        <v>24.366</v>
      </c>
      <c r="EO8" s="47">
        <v>24.707999999999998</v>
      </c>
      <c r="EP8" s="47">
        <v>25.184000000000001</v>
      </c>
      <c r="EQ8" s="47">
        <v>26.312999999999999</v>
      </c>
      <c r="ER8" s="47">
        <v>26.652000000000001</v>
      </c>
      <c r="ES8" s="47">
        <v>25.881</v>
      </c>
      <c r="ET8" s="47">
        <v>0</v>
      </c>
      <c r="EU8" s="47">
        <v>27.890999999999998</v>
      </c>
      <c r="EV8" s="47">
        <v>26.388999999999999</v>
      </c>
      <c r="EW8" s="47">
        <v>26.241</v>
      </c>
      <c r="EX8" s="47">
        <v>26.777000000000001</v>
      </c>
      <c r="EY8" s="47">
        <v>26.145</v>
      </c>
      <c r="EZ8" s="47">
        <v>25.024999999999999</v>
      </c>
      <c r="FA8" s="47">
        <v>3.0249999999999999</v>
      </c>
      <c r="FB8" s="47">
        <f>SUM(DW8:FA8)</f>
        <v>565.00299999999993</v>
      </c>
      <c r="FC8" s="47">
        <v>24.594999999999999</v>
      </c>
      <c r="FD8" s="47">
        <v>23.835000000000001</v>
      </c>
      <c r="FE8" s="47">
        <v>22.81</v>
      </c>
      <c r="FF8" s="47">
        <v>22.523</v>
      </c>
      <c r="FG8" s="47">
        <v>21.292000000000002</v>
      </c>
      <c r="FH8" s="47">
        <v>20.395</v>
      </c>
      <c r="FI8" s="47">
        <v>0</v>
      </c>
      <c r="FJ8" s="47">
        <v>0</v>
      </c>
      <c r="FK8" s="47">
        <v>21.169</v>
      </c>
      <c r="FL8" s="47">
        <v>21.558</v>
      </c>
      <c r="FM8" s="47">
        <v>22.529</v>
      </c>
      <c r="FN8" s="47">
        <v>22.105</v>
      </c>
      <c r="FO8" s="47">
        <v>22.369</v>
      </c>
      <c r="FP8" s="47">
        <v>6.7409999999999997</v>
      </c>
      <c r="FQ8" s="47">
        <v>22.626000000000001</v>
      </c>
      <c r="FR8" s="47">
        <v>22.352</v>
      </c>
      <c r="FS8" s="47">
        <v>19.699000000000002</v>
      </c>
      <c r="FT8" s="47">
        <v>0</v>
      </c>
      <c r="FU8" s="47">
        <v>20.030999999999999</v>
      </c>
      <c r="FV8" s="47">
        <v>20.088999999999999</v>
      </c>
      <c r="FW8" s="47">
        <v>7.7119999999999997</v>
      </c>
      <c r="FX8" s="47">
        <v>21.1</v>
      </c>
      <c r="FY8" s="47">
        <v>20.216999999999999</v>
      </c>
      <c r="FZ8" s="47">
        <v>20.407</v>
      </c>
      <c r="GA8" s="47">
        <v>19.637</v>
      </c>
      <c r="GB8" s="47">
        <v>18.190000000000001</v>
      </c>
      <c r="GC8" s="47">
        <v>16.841999999999999</v>
      </c>
      <c r="GD8" s="47">
        <v>0</v>
      </c>
      <c r="GE8" s="47">
        <v>22.08</v>
      </c>
      <c r="GF8" s="47">
        <v>22.189</v>
      </c>
      <c r="GG8" s="50">
        <f>SUM(FC8:GF8)</f>
        <v>525.09199999999987</v>
      </c>
      <c r="GH8" s="50">
        <v>21.965</v>
      </c>
      <c r="GI8" s="50">
        <v>20.71</v>
      </c>
      <c r="GJ8" s="50">
        <v>17.117000000000001</v>
      </c>
      <c r="GK8" s="50">
        <v>19.818000000000001</v>
      </c>
      <c r="GL8" s="50">
        <v>4.3869999999999996</v>
      </c>
      <c r="GM8" s="50">
        <v>19.600999999999999</v>
      </c>
      <c r="GN8" s="50">
        <v>20.878</v>
      </c>
      <c r="GO8" s="50">
        <v>21.173999999999999</v>
      </c>
      <c r="GP8" s="50">
        <v>21.382999999999999</v>
      </c>
      <c r="GQ8" s="50">
        <v>20.995999999999999</v>
      </c>
      <c r="GR8" s="50">
        <v>20.683</v>
      </c>
      <c r="GS8" s="50">
        <v>0.20300000000000001</v>
      </c>
      <c r="GT8" s="50">
        <v>19.946000000000002</v>
      </c>
      <c r="GU8" s="50">
        <v>20.311</v>
      </c>
      <c r="GV8" s="50">
        <v>20.939</v>
      </c>
      <c r="GW8" s="50">
        <v>21.466999999999999</v>
      </c>
      <c r="GX8" s="50">
        <v>21.878</v>
      </c>
      <c r="GY8" s="50">
        <v>21.276</v>
      </c>
      <c r="GZ8" s="50">
        <v>2.113</v>
      </c>
      <c r="HA8" s="50">
        <v>20.004000000000001</v>
      </c>
      <c r="HB8" s="50">
        <v>20.204000000000001</v>
      </c>
      <c r="HC8" s="50">
        <v>20.655999999999999</v>
      </c>
      <c r="HD8" s="50">
        <v>20.788</v>
      </c>
      <c r="HE8" s="50">
        <v>19.332999999999998</v>
      </c>
      <c r="HF8" s="50">
        <v>21.338999999999999</v>
      </c>
      <c r="HG8" s="50">
        <v>4.1639999999999997</v>
      </c>
      <c r="HH8" s="50">
        <v>21.061</v>
      </c>
      <c r="HI8" s="50">
        <v>20.978999999999999</v>
      </c>
      <c r="HJ8" s="50">
        <v>21.8</v>
      </c>
      <c r="HK8" s="50">
        <v>21.228000000000002</v>
      </c>
      <c r="HL8" s="50">
        <v>22.33</v>
      </c>
      <c r="HM8" s="47">
        <f>SUM(GH8:HL8)</f>
        <v>570.73099999999999</v>
      </c>
      <c r="HN8" s="50">
        <v>19.05</v>
      </c>
      <c r="HO8" s="50">
        <v>1.264</v>
      </c>
      <c r="HP8" s="50">
        <v>22.273</v>
      </c>
      <c r="HQ8" s="50">
        <v>20.841000000000001</v>
      </c>
      <c r="HR8" s="50">
        <v>19.195</v>
      </c>
      <c r="HS8" s="50">
        <v>20.013000000000002</v>
      </c>
      <c r="HT8" s="50">
        <v>19.995000000000001</v>
      </c>
      <c r="HU8" s="50">
        <v>20.5</v>
      </c>
      <c r="HV8" s="50">
        <v>0</v>
      </c>
      <c r="HW8" s="50">
        <v>18.388999999999999</v>
      </c>
      <c r="HX8" s="50">
        <v>20.259</v>
      </c>
      <c r="HY8" s="50">
        <v>20.628</v>
      </c>
      <c r="HZ8" s="50">
        <v>21.132000000000001</v>
      </c>
      <c r="IA8" s="50">
        <v>22.939</v>
      </c>
      <c r="IB8" s="50">
        <v>22.326000000000001</v>
      </c>
      <c r="IC8" s="50">
        <v>0</v>
      </c>
      <c r="ID8" s="50">
        <v>23.087</v>
      </c>
      <c r="IE8" s="50">
        <v>22.364000000000001</v>
      </c>
      <c r="IF8" s="50">
        <v>21.597000000000001</v>
      </c>
      <c r="IG8" s="50">
        <v>21.231000000000002</v>
      </c>
      <c r="IH8" s="50">
        <v>22.968</v>
      </c>
      <c r="II8" s="50">
        <v>22.802</v>
      </c>
      <c r="IJ8" s="50">
        <v>2.1150000000000002</v>
      </c>
      <c r="IK8" s="50">
        <v>22.484000000000002</v>
      </c>
      <c r="IL8" s="50">
        <v>22.533000000000001</v>
      </c>
      <c r="IM8" s="50">
        <v>23.498999999999999</v>
      </c>
      <c r="IN8" s="50">
        <v>23.571999999999999</v>
      </c>
      <c r="IO8" s="50">
        <v>22.963999999999999</v>
      </c>
      <c r="IP8" s="50">
        <v>22.154</v>
      </c>
      <c r="IQ8" s="50">
        <v>2.855</v>
      </c>
      <c r="IR8" s="50">
        <v>19.428999999999998</v>
      </c>
      <c r="IS8" s="47">
        <f>SUM(HN8:IR8)</f>
        <v>564.45799999999997</v>
      </c>
      <c r="IT8" s="47">
        <v>270.58999999999997</v>
      </c>
      <c r="IU8" s="47">
        <v>136.595</v>
      </c>
      <c r="IV8" s="47">
        <v>16.352</v>
      </c>
      <c r="IW8" s="47">
        <v>347.34399999999999</v>
      </c>
      <c r="IX8" s="232">
        <f>SUM(AH8,BK8,CQ8,DV8,FB8,GG8,HM8,IS8)</f>
        <v>4362.3469999999988</v>
      </c>
    </row>
    <row r="9" spans="1:260">
      <c r="B9" s="48" t="s">
        <v>42</v>
      </c>
      <c r="C9" s="49">
        <v>0</v>
      </c>
      <c r="D9" s="49">
        <v>242.49205699999993</v>
      </c>
      <c r="E9" s="49">
        <v>279.32152400000001</v>
      </c>
      <c r="F9" s="49">
        <v>0</v>
      </c>
      <c r="G9" s="49">
        <v>312.53957499999996</v>
      </c>
      <c r="H9" s="49">
        <v>300.30026500000002</v>
      </c>
      <c r="I9" s="49">
        <v>0</v>
      </c>
      <c r="J9" s="49">
        <v>290.53711800000002</v>
      </c>
      <c r="K9" s="49">
        <v>303.75480099999999</v>
      </c>
      <c r="L9" s="49">
        <v>289.47966099999985</v>
      </c>
      <c r="M9" s="49">
        <v>0</v>
      </c>
      <c r="N9" s="49">
        <v>282.49309599999998</v>
      </c>
      <c r="O9" s="49">
        <v>310.43116899999995</v>
      </c>
      <c r="P9" s="49">
        <v>334.68279399999994</v>
      </c>
      <c r="Q9" s="49">
        <v>335.80622699999998</v>
      </c>
      <c r="R9" s="49">
        <v>305.18867999999998</v>
      </c>
      <c r="S9" s="49">
        <v>286.41615800000005</v>
      </c>
      <c r="T9" s="49">
        <v>0</v>
      </c>
      <c r="U9" s="49">
        <v>284.98391100000003</v>
      </c>
      <c r="V9" s="49">
        <v>283.12927200000001</v>
      </c>
      <c r="W9" s="49">
        <v>289.32223900000002</v>
      </c>
      <c r="X9" s="49">
        <v>291.06593099999998</v>
      </c>
      <c r="Y9" s="49">
        <v>291.47583300000002</v>
      </c>
      <c r="Z9" s="49">
        <v>287.39041100000009</v>
      </c>
      <c r="AA9" s="49">
        <v>0</v>
      </c>
      <c r="AB9" s="49">
        <v>282.06278300000008</v>
      </c>
      <c r="AC9" s="49">
        <v>287.54752999999999</v>
      </c>
      <c r="AD9" s="49">
        <v>280.58878399999998</v>
      </c>
      <c r="AE9" s="49">
        <v>290.18244399999998</v>
      </c>
      <c r="AF9" s="49">
        <v>308.66398000000009</v>
      </c>
      <c r="AG9" s="49">
        <v>305.96229799999998</v>
      </c>
      <c r="AH9" s="50">
        <f>SUM(C9:AG9)</f>
        <v>7355.8185410000015</v>
      </c>
      <c r="AI9" s="50">
        <v>0</v>
      </c>
      <c r="AJ9" s="50">
        <v>294.15410200000002</v>
      </c>
      <c r="AK9" s="50">
        <v>305.34344899999996</v>
      </c>
      <c r="AL9" s="50">
        <v>317.63686799999988</v>
      </c>
      <c r="AM9" s="50">
        <v>300.18919900000003</v>
      </c>
      <c r="AN9" s="50">
        <v>301.32776599999994</v>
      </c>
      <c r="AO9" s="50">
        <v>0</v>
      </c>
      <c r="AP9" s="50">
        <v>0</v>
      </c>
      <c r="AQ9" s="50">
        <v>291.03475300000008</v>
      </c>
      <c r="AR9" s="50">
        <v>300.18142499999999</v>
      </c>
      <c r="AS9" s="50">
        <v>298.64223300000003</v>
      </c>
      <c r="AT9" s="50">
        <v>314.84282200000001</v>
      </c>
      <c r="AU9" s="50">
        <v>323.62658799999991</v>
      </c>
      <c r="AV9" s="50">
        <v>306.84543600000012</v>
      </c>
      <c r="AW9" s="50">
        <v>0</v>
      </c>
      <c r="AX9" s="50">
        <v>324.69801900000004</v>
      </c>
      <c r="AY9" s="50">
        <v>313.54774500000008</v>
      </c>
      <c r="AZ9" s="50">
        <v>297.75266100000005</v>
      </c>
      <c r="BA9" s="50">
        <v>303.36087199999997</v>
      </c>
      <c r="BB9" s="50">
        <v>299.45389300000005</v>
      </c>
      <c r="BC9" s="50">
        <v>292.45527299999998</v>
      </c>
      <c r="BD9" s="50">
        <v>0</v>
      </c>
      <c r="BE9" s="50">
        <v>289.607236</v>
      </c>
      <c r="BF9" s="50">
        <v>300.91056900000001</v>
      </c>
      <c r="BG9" s="50">
        <v>301.90933999999993</v>
      </c>
      <c r="BH9" s="50">
        <v>329.78757999999988</v>
      </c>
      <c r="BI9" s="50">
        <v>344.20972599999999</v>
      </c>
      <c r="BJ9" s="50">
        <v>333.49646999999999</v>
      </c>
      <c r="BK9" s="50">
        <f>SUM(AI9:BJ9)</f>
        <v>7085.0140250000004</v>
      </c>
      <c r="BL9" s="50">
        <v>0</v>
      </c>
      <c r="BM9" s="50">
        <v>329.53754100000003</v>
      </c>
      <c r="BN9" s="50">
        <v>329.20463900000004</v>
      </c>
      <c r="BO9" s="50">
        <v>341.40007100000014</v>
      </c>
      <c r="BP9" s="50">
        <v>338.0120520000001</v>
      </c>
      <c r="BQ9" s="50">
        <v>347.81190800000002</v>
      </c>
      <c r="BR9" s="50">
        <v>324.44567799999987</v>
      </c>
      <c r="BS9" s="50">
        <v>0</v>
      </c>
      <c r="BT9" s="50">
        <v>0</v>
      </c>
      <c r="BU9" s="50">
        <v>309.45682699999998</v>
      </c>
      <c r="BV9" s="50">
        <v>340.29781799999995</v>
      </c>
      <c r="BW9" s="50">
        <v>348.8781790000001</v>
      </c>
      <c r="BX9" s="50">
        <v>349.60877299999999</v>
      </c>
      <c r="BY9" s="50">
        <v>354.71450799999991</v>
      </c>
      <c r="BZ9" s="50">
        <v>0</v>
      </c>
      <c r="CA9" s="50">
        <v>359.931557</v>
      </c>
      <c r="CB9" s="50">
        <v>343.09378100000004</v>
      </c>
      <c r="CC9" s="50">
        <v>351.55033199999997</v>
      </c>
      <c r="CD9" s="50">
        <v>350.73435199999994</v>
      </c>
      <c r="CE9" s="50">
        <v>352.18602399999997</v>
      </c>
      <c r="CF9" s="50">
        <v>340.34003600000005</v>
      </c>
      <c r="CG9" s="50">
        <v>0</v>
      </c>
      <c r="CH9" s="50">
        <v>336.85565800000006</v>
      </c>
      <c r="CI9" s="50">
        <v>348.86431100000004</v>
      </c>
      <c r="CJ9" s="50">
        <v>351.50340299999993</v>
      </c>
      <c r="CK9" s="50">
        <v>348.67746099999999</v>
      </c>
      <c r="CL9" s="50">
        <v>363.64158100000003</v>
      </c>
      <c r="CM9" s="50">
        <v>335.57930999999996</v>
      </c>
      <c r="CN9" s="50">
        <v>0</v>
      </c>
      <c r="CO9" s="50">
        <v>344.557457</v>
      </c>
      <c r="CP9" s="50">
        <v>329.78099300000008</v>
      </c>
      <c r="CQ9" s="50">
        <f>SUM(BL9:CP9)</f>
        <v>8570.6642500000016</v>
      </c>
      <c r="CR9" s="50">
        <v>298.68858599999999</v>
      </c>
      <c r="CS9" s="50">
        <v>294.62071500000008</v>
      </c>
      <c r="CT9" s="50">
        <v>296.56824799999998</v>
      </c>
      <c r="CU9" s="50">
        <v>293.38622700000002</v>
      </c>
      <c r="CV9" s="50">
        <v>0</v>
      </c>
      <c r="CW9" s="50">
        <v>278.25292999999994</v>
      </c>
      <c r="CX9" s="50">
        <v>306.36276500000002</v>
      </c>
      <c r="CY9" s="50">
        <v>318.77868699999999</v>
      </c>
      <c r="CZ9" s="50">
        <v>316.66602399999994</v>
      </c>
      <c r="DA9" s="50">
        <v>212.72052000000002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245.59509500000007</v>
      </c>
      <c r="DL9" s="50">
        <v>290.50790599999999</v>
      </c>
      <c r="DM9" s="50">
        <v>326.84103500000003</v>
      </c>
      <c r="DN9" s="50">
        <v>337.59798099999995</v>
      </c>
      <c r="DO9" s="50">
        <v>328.893708</v>
      </c>
      <c r="DP9" s="50">
        <v>341.24278899999996</v>
      </c>
      <c r="DQ9" s="50">
        <v>0</v>
      </c>
      <c r="DR9" s="50">
        <v>361.98482499999994</v>
      </c>
      <c r="DS9" s="50">
        <v>370.73988200000002</v>
      </c>
      <c r="DT9" s="50">
        <v>368.49970299999995</v>
      </c>
      <c r="DU9" s="50">
        <v>347.68055599999997</v>
      </c>
      <c r="DV9" s="50">
        <f>SUM(CR9:DU9)</f>
        <v>5935.6281819999995</v>
      </c>
      <c r="DW9" s="50">
        <v>338.99215300000003</v>
      </c>
      <c r="DX9" s="50">
        <v>341.52482500000002</v>
      </c>
      <c r="DY9" s="50">
        <v>12.068204000000003</v>
      </c>
      <c r="DZ9" s="50">
        <v>333.49033999999989</v>
      </c>
      <c r="EA9" s="50">
        <v>315.60063899999989</v>
      </c>
      <c r="EB9" s="50">
        <v>341.433403</v>
      </c>
      <c r="EC9" s="50">
        <v>317.31658400000003</v>
      </c>
      <c r="ED9" s="50">
        <v>319.672935</v>
      </c>
      <c r="EE9" s="50">
        <v>329.18481099999991</v>
      </c>
      <c r="EF9" s="50">
        <v>0</v>
      </c>
      <c r="EG9" s="50">
        <v>353.69789800000012</v>
      </c>
      <c r="EH9" s="50">
        <v>353.38342000000011</v>
      </c>
      <c r="EI9" s="50">
        <v>0</v>
      </c>
      <c r="EJ9" s="50">
        <v>0</v>
      </c>
      <c r="EK9" s="50">
        <v>0</v>
      </c>
      <c r="EL9" s="50">
        <v>331.53559200000001</v>
      </c>
      <c r="EM9" s="50">
        <v>0</v>
      </c>
      <c r="EN9" s="50">
        <v>360.58838399999996</v>
      </c>
      <c r="EO9" s="50">
        <v>366.02291099999985</v>
      </c>
      <c r="EP9" s="50">
        <v>377.27114899999998</v>
      </c>
      <c r="EQ9" s="50">
        <v>388.86222999999995</v>
      </c>
      <c r="ER9" s="50">
        <v>390.07683000000009</v>
      </c>
      <c r="ES9" s="50">
        <v>376.51351299999993</v>
      </c>
      <c r="ET9" s="50">
        <v>16.472514</v>
      </c>
      <c r="EU9" s="50">
        <v>409.72238000000004</v>
      </c>
      <c r="EV9" s="50">
        <v>388.74039600000009</v>
      </c>
      <c r="EW9" s="50">
        <v>386.56438800000001</v>
      </c>
      <c r="EX9" s="50">
        <v>389.93162499999994</v>
      </c>
      <c r="EY9" s="50">
        <v>381.82145599999996</v>
      </c>
      <c r="EZ9" s="50">
        <v>374.28696800000012</v>
      </c>
      <c r="FA9" s="50">
        <v>49.578797999999999</v>
      </c>
      <c r="FB9" s="50">
        <f>SUM(DW9:FA9)</f>
        <v>8344.3543460000001</v>
      </c>
      <c r="FC9" s="50">
        <v>373.64110900000009</v>
      </c>
      <c r="FD9" s="50">
        <v>356.74758200000008</v>
      </c>
      <c r="FE9" s="50">
        <v>343.83295300000003</v>
      </c>
      <c r="FF9" s="50">
        <v>344.559168</v>
      </c>
      <c r="FG9" s="50">
        <v>331.54321400000003</v>
      </c>
      <c r="FH9" s="50">
        <v>311.92042900000001</v>
      </c>
      <c r="FI9" s="50">
        <v>0</v>
      </c>
      <c r="FJ9" s="50">
        <v>0</v>
      </c>
      <c r="FK9" s="50">
        <v>324.24586699999992</v>
      </c>
      <c r="FL9" s="50">
        <v>321.53103199999998</v>
      </c>
      <c r="FM9" s="50">
        <v>339.39217099999996</v>
      </c>
      <c r="FN9" s="50">
        <v>336.75396300000011</v>
      </c>
      <c r="FO9" s="50">
        <v>322.29781200000008</v>
      </c>
      <c r="FP9" s="50">
        <v>98.824130999999994</v>
      </c>
      <c r="FQ9" s="50">
        <v>329.82617799999997</v>
      </c>
      <c r="FR9" s="50">
        <v>325.29207199999991</v>
      </c>
      <c r="FS9" s="50">
        <v>289.91796400000004</v>
      </c>
      <c r="FT9" s="50">
        <v>0</v>
      </c>
      <c r="FU9" s="50">
        <v>300.7480129999999</v>
      </c>
      <c r="FV9" s="50">
        <v>307.65408799999994</v>
      </c>
      <c r="FW9" s="50">
        <v>117.82626499999998</v>
      </c>
      <c r="FX9" s="50">
        <v>320.49549999999994</v>
      </c>
      <c r="FY9" s="50">
        <v>315.39737400000001</v>
      </c>
      <c r="FZ9" s="50">
        <v>321.68464899999998</v>
      </c>
      <c r="GA9" s="50">
        <v>311.852217</v>
      </c>
      <c r="GB9" s="50">
        <v>292.86016299999989</v>
      </c>
      <c r="GC9" s="50">
        <v>264.26016499999997</v>
      </c>
      <c r="GD9" s="50">
        <v>0</v>
      </c>
      <c r="GE9" s="50">
        <v>345.55922999999984</v>
      </c>
      <c r="GF9" s="50">
        <v>345.90226099999995</v>
      </c>
      <c r="GG9" s="50">
        <f>SUM(FC9:GF9)</f>
        <v>7994.5655700000007</v>
      </c>
      <c r="GH9" s="50">
        <v>342.25296399999985</v>
      </c>
      <c r="GI9" s="50">
        <v>321.85134699999998</v>
      </c>
      <c r="GJ9" s="50">
        <v>261.34949499999999</v>
      </c>
      <c r="GK9" s="50">
        <v>306.71155100000004</v>
      </c>
      <c r="GL9" s="50">
        <v>74.81639899999999</v>
      </c>
      <c r="GM9" s="50">
        <v>299.04760700000003</v>
      </c>
      <c r="GN9" s="50">
        <v>312.93347199999994</v>
      </c>
      <c r="GO9" s="50">
        <v>315.44906399999996</v>
      </c>
      <c r="GP9" s="50">
        <v>320.51075600000007</v>
      </c>
      <c r="GQ9" s="50">
        <v>307.5716109999999</v>
      </c>
      <c r="GR9" s="50">
        <v>303.06458600000002</v>
      </c>
      <c r="GS9" s="50">
        <v>2.915689</v>
      </c>
      <c r="GT9" s="50">
        <v>290.653434</v>
      </c>
      <c r="GU9" s="50">
        <v>295.69169299999993</v>
      </c>
      <c r="GV9" s="50">
        <v>299.33808299999998</v>
      </c>
      <c r="GW9" s="50">
        <v>303.53269199999994</v>
      </c>
      <c r="GX9" s="50">
        <v>309.714426</v>
      </c>
      <c r="GY9" s="50">
        <v>299.85888299999999</v>
      </c>
      <c r="GZ9" s="50">
        <v>29.931750000000001</v>
      </c>
      <c r="HA9" s="50">
        <v>294.28461499999997</v>
      </c>
      <c r="HB9" s="50">
        <v>299.30822100000006</v>
      </c>
      <c r="HC9" s="50">
        <v>309.34584099999989</v>
      </c>
      <c r="HD9" s="50">
        <v>321.9951989999999</v>
      </c>
      <c r="HE9" s="50">
        <v>311.35040999999984</v>
      </c>
      <c r="HF9" s="50">
        <v>326.78732599999989</v>
      </c>
      <c r="HG9" s="50">
        <v>57.811579000000009</v>
      </c>
      <c r="HH9" s="50">
        <v>314.97918999999985</v>
      </c>
      <c r="HI9" s="50">
        <v>311.98914599999995</v>
      </c>
      <c r="HJ9" s="50">
        <v>322.40165399999984</v>
      </c>
      <c r="HK9" s="50">
        <v>323.55278000000004</v>
      </c>
      <c r="HL9" s="50">
        <v>339.37280499999991</v>
      </c>
      <c r="HM9" s="47">
        <f>SUM(GH9:HL9)</f>
        <v>8530.3742679999996</v>
      </c>
      <c r="HN9" s="50">
        <v>283.29562099999998</v>
      </c>
      <c r="HO9" s="50">
        <v>10.373648000000001</v>
      </c>
      <c r="HP9" s="50">
        <v>330.45090199999993</v>
      </c>
      <c r="HQ9" s="50">
        <v>313.29428799999988</v>
      </c>
      <c r="HR9" s="50">
        <v>300.128872</v>
      </c>
      <c r="HS9" s="50">
        <v>306.76033799999988</v>
      </c>
      <c r="HT9" s="50">
        <v>311.99791199999993</v>
      </c>
      <c r="HU9" s="50">
        <v>315.81258700000012</v>
      </c>
      <c r="HV9" s="50">
        <v>0</v>
      </c>
      <c r="HW9" s="50">
        <v>289.38676900000002</v>
      </c>
      <c r="HX9" s="50">
        <v>322.02598499999999</v>
      </c>
      <c r="HY9" s="50">
        <v>331.44654999999995</v>
      </c>
      <c r="HZ9" s="50">
        <v>339.38343399999997</v>
      </c>
      <c r="IA9" s="50">
        <v>366.91842600000001</v>
      </c>
      <c r="IB9" s="50">
        <v>359.00147199999998</v>
      </c>
      <c r="IC9" s="50">
        <v>0</v>
      </c>
      <c r="ID9" s="50">
        <v>371.59271300000006</v>
      </c>
      <c r="IE9" s="50">
        <v>358.52634100000006</v>
      </c>
      <c r="IF9" s="50">
        <v>345.33374500000002</v>
      </c>
      <c r="IG9" s="50">
        <v>335.15968200000015</v>
      </c>
      <c r="IH9" s="50">
        <v>350.094155</v>
      </c>
      <c r="II9" s="50">
        <v>353.51369799999998</v>
      </c>
      <c r="IJ9" s="50">
        <v>32.217075999999999</v>
      </c>
      <c r="IK9" s="50">
        <v>351.58614699999993</v>
      </c>
      <c r="IL9" s="50">
        <v>356.26544799999999</v>
      </c>
      <c r="IM9" s="50">
        <v>366.67750700000005</v>
      </c>
      <c r="IN9" s="50">
        <v>358.45226199999996</v>
      </c>
      <c r="IO9" s="50">
        <v>347.48864500000008</v>
      </c>
      <c r="IP9" s="50">
        <v>342.19977899999992</v>
      </c>
      <c r="IQ9" s="50">
        <v>40.639920999999994</v>
      </c>
      <c r="IR9" s="50">
        <v>303.98533700000007</v>
      </c>
      <c r="IS9" s="47">
        <f>SUM(HN9:IR9)</f>
        <v>8794.0092600000007</v>
      </c>
      <c r="IT9" s="50">
        <v>4396.17</v>
      </c>
      <c r="IU9" s="50">
        <v>2213.8200000000002</v>
      </c>
      <c r="IV9" s="50">
        <v>218.96299999999999</v>
      </c>
      <c r="IW9" s="50">
        <v>3445.7359999999999</v>
      </c>
      <c r="IX9" s="232">
        <f>SUM(AH9,BK9,CQ9,DV9,FB9,GG9,HM9,IS9)</f>
        <v>62610.428442000004</v>
      </c>
    </row>
    <row r="10" spans="1:260" s="34" customFormat="1">
      <c r="B10" s="48" t="s">
        <v>86</v>
      </c>
      <c r="C10" s="45"/>
      <c r="D10" s="45">
        <v>952</v>
      </c>
      <c r="E10" s="45">
        <v>987</v>
      </c>
      <c r="F10" s="45">
        <v>60</v>
      </c>
      <c r="G10" s="45">
        <v>1024</v>
      </c>
      <c r="H10" s="45">
        <v>986</v>
      </c>
      <c r="I10" s="45"/>
      <c r="J10" s="45">
        <v>971</v>
      </c>
      <c r="K10" s="45">
        <v>975</v>
      </c>
      <c r="L10" s="45">
        <v>970</v>
      </c>
      <c r="M10" s="45"/>
      <c r="N10" s="45">
        <v>977</v>
      </c>
      <c r="O10" s="45">
        <v>989</v>
      </c>
      <c r="P10" s="45">
        <v>1018</v>
      </c>
      <c r="Q10" s="45">
        <v>1021</v>
      </c>
      <c r="R10" s="45">
        <v>1024</v>
      </c>
      <c r="S10" s="45">
        <v>1023</v>
      </c>
      <c r="T10" s="45"/>
      <c r="U10" s="45">
        <v>1024</v>
      </c>
      <c r="V10" s="45">
        <v>1030</v>
      </c>
      <c r="W10" s="45">
        <v>1049</v>
      </c>
      <c r="X10" s="45">
        <v>1049</v>
      </c>
      <c r="Y10" s="45">
        <v>1059</v>
      </c>
      <c r="Z10" s="45">
        <v>1046</v>
      </c>
      <c r="AA10" s="45"/>
      <c r="AB10" s="45">
        <v>1025</v>
      </c>
      <c r="AC10" s="45">
        <v>1041</v>
      </c>
      <c r="AD10" s="45">
        <v>1033</v>
      </c>
      <c r="AE10" s="45">
        <v>1038</v>
      </c>
      <c r="AF10" s="45">
        <v>1035</v>
      </c>
      <c r="AG10" s="45">
        <v>1022</v>
      </c>
      <c r="AH10" s="47">
        <f>AVERAGE(AB10:AG10,U10:Z10,N10:S10,J10:L10,G10:H10,D10:E10)</f>
        <v>1014.72</v>
      </c>
      <c r="AI10" s="47"/>
      <c r="AJ10" s="47">
        <v>1035</v>
      </c>
      <c r="AK10" s="47">
        <v>1039</v>
      </c>
      <c r="AL10" s="47">
        <v>1064</v>
      </c>
      <c r="AM10" s="47">
        <v>1080</v>
      </c>
      <c r="AN10" s="47">
        <v>1042</v>
      </c>
      <c r="AO10" s="47">
        <v>18</v>
      </c>
      <c r="AP10" s="47"/>
      <c r="AQ10" s="47">
        <v>1003</v>
      </c>
      <c r="AR10" s="47">
        <v>1047</v>
      </c>
      <c r="AS10" s="47">
        <v>1086</v>
      </c>
      <c r="AT10" s="47">
        <v>1095</v>
      </c>
      <c r="AU10" s="47">
        <v>1110</v>
      </c>
      <c r="AV10" s="47">
        <v>1111</v>
      </c>
      <c r="AW10" s="47"/>
      <c r="AX10" s="47">
        <v>1109</v>
      </c>
      <c r="AY10" s="47">
        <v>1112</v>
      </c>
      <c r="AZ10" s="47">
        <v>1091</v>
      </c>
      <c r="BA10" s="47">
        <v>1120</v>
      </c>
      <c r="BB10" s="47">
        <v>1130</v>
      </c>
      <c r="BC10" s="47">
        <v>1130</v>
      </c>
      <c r="BD10" s="47"/>
      <c r="BE10" s="47">
        <v>1117</v>
      </c>
      <c r="BF10" s="47">
        <v>1130</v>
      </c>
      <c r="BG10" s="47">
        <v>1137</v>
      </c>
      <c r="BH10" s="47">
        <v>1126</v>
      </c>
      <c r="BI10" s="47">
        <v>1115</v>
      </c>
      <c r="BJ10" s="47">
        <v>1109</v>
      </c>
      <c r="BK10" s="47">
        <f>AVERAGE(BE10:BJ10,AX10:BC10,AQ10:AV10,AJ10:AN10)</f>
        <v>1092.9565217391305</v>
      </c>
      <c r="BL10" s="47">
        <v>0</v>
      </c>
      <c r="BM10" s="47">
        <v>1080</v>
      </c>
      <c r="BN10" s="47">
        <v>1104</v>
      </c>
      <c r="BO10" s="47">
        <v>1144</v>
      </c>
      <c r="BP10" s="47">
        <v>1167</v>
      </c>
      <c r="BQ10" s="47">
        <v>1133</v>
      </c>
      <c r="BR10" s="47">
        <v>1098</v>
      </c>
      <c r="BS10" s="47">
        <v>0</v>
      </c>
      <c r="BT10" s="47">
        <v>36</v>
      </c>
      <c r="BU10" s="47">
        <v>1127</v>
      </c>
      <c r="BV10" s="47">
        <v>1148</v>
      </c>
      <c r="BW10" s="47">
        <v>1142</v>
      </c>
      <c r="BX10" s="47">
        <v>1142</v>
      </c>
      <c r="BY10" s="47">
        <v>1123</v>
      </c>
      <c r="BZ10" s="47">
        <v>0</v>
      </c>
      <c r="CA10" s="47">
        <v>1124</v>
      </c>
      <c r="CB10" s="47">
        <v>1136</v>
      </c>
      <c r="CC10" s="47">
        <v>1131</v>
      </c>
      <c r="CD10" s="47">
        <v>1144</v>
      </c>
      <c r="CE10" s="47">
        <v>1150</v>
      </c>
      <c r="CF10" s="47">
        <v>1145</v>
      </c>
      <c r="CG10" s="47">
        <v>0</v>
      </c>
      <c r="CH10" s="47">
        <v>1139</v>
      </c>
      <c r="CI10" s="47">
        <v>1142</v>
      </c>
      <c r="CJ10" s="47">
        <v>1142</v>
      </c>
      <c r="CK10" s="47">
        <v>1129</v>
      </c>
      <c r="CL10" s="47">
        <v>1148</v>
      </c>
      <c r="CM10" s="47">
        <v>1140</v>
      </c>
      <c r="CN10" s="47">
        <v>0</v>
      </c>
      <c r="CO10" s="47">
        <v>1140</v>
      </c>
      <c r="CP10" s="47">
        <v>1143</v>
      </c>
      <c r="CQ10" s="47">
        <f>AVERAGE(CO10:CP10,CH10:CM10,CA10:CF10,BU10:BY10,BM10:BR10)</f>
        <v>1134.44</v>
      </c>
      <c r="CR10" s="50">
        <v>1113</v>
      </c>
      <c r="CS10" s="50">
        <v>1116</v>
      </c>
      <c r="CT10" s="50">
        <v>1117</v>
      </c>
      <c r="CU10" s="50">
        <v>1124</v>
      </c>
      <c r="CV10" s="50">
        <v>0</v>
      </c>
      <c r="CW10" s="50">
        <v>1100</v>
      </c>
      <c r="CX10" s="50">
        <v>1107</v>
      </c>
      <c r="CY10" s="50">
        <v>1099</v>
      </c>
      <c r="CZ10" s="50">
        <v>1109</v>
      </c>
      <c r="DA10" s="50">
        <v>1112</v>
      </c>
      <c r="DB10" s="50">
        <v>1077</v>
      </c>
      <c r="DC10" s="50">
        <v>0</v>
      </c>
      <c r="DD10" s="50">
        <v>0</v>
      </c>
      <c r="DE10" s="50">
        <v>0</v>
      </c>
      <c r="DF10" s="50">
        <v>0</v>
      </c>
      <c r="DG10" s="50">
        <v>0</v>
      </c>
      <c r="DH10" s="50">
        <v>0</v>
      </c>
      <c r="DI10" s="50">
        <v>0</v>
      </c>
      <c r="DJ10" s="50">
        <v>0</v>
      </c>
      <c r="DK10" s="50">
        <v>1024</v>
      </c>
      <c r="DL10" s="50">
        <v>1087</v>
      </c>
      <c r="DM10" s="50">
        <v>1107</v>
      </c>
      <c r="DN10" s="50">
        <v>1114</v>
      </c>
      <c r="DO10" s="50">
        <v>1134</v>
      </c>
      <c r="DP10" s="50">
        <v>1138</v>
      </c>
      <c r="DQ10" s="50">
        <v>751</v>
      </c>
      <c r="DR10" s="50">
        <v>1114</v>
      </c>
      <c r="DS10" s="50">
        <v>1128</v>
      </c>
      <c r="DT10" s="50">
        <v>1116</v>
      </c>
      <c r="DU10" s="50">
        <v>1114</v>
      </c>
      <c r="DV10" s="50">
        <v>1107.5</v>
      </c>
      <c r="DW10" s="50">
        <v>1095</v>
      </c>
      <c r="DX10" s="50">
        <v>1087</v>
      </c>
      <c r="DY10" s="50">
        <v>754</v>
      </c>
      <c r="DZ10" s="50">
        <v>1122</v>
      </c>
      <c r="EA10" s="50">
        <v>1153</v>
      </c>
      <c r="EB10" s="50">
        <v>1095</v>
      </c>
      <c r="EC10" s="50">
        <v>1120</v>
      </c>
      <c r="ED10" s="50">
        <v>1144</v>
      </c>
      <c r="EE10" s="50">
        <v>1148</v>
      </c>
      <c r="EF10" s="50">
        <v>293</v>
      </c>
      <c r="EG10" s="50">
        <v>1138</v>
      </c>
      <c r="EH10" s="50">
        <v>1156</v>
      </c>
      <c r="EI10" s="50">
        <v>467</v>
      </c>
      <c r="EJ10" s="50">
        <v>20</v>
      </c>
      <c r="EK10" s="50"/>
      <c r="EL10" s="50">
        <v>1036</v>
      </c>
      <c r="EM10" s="50">
        <v>424</v>
      </c>
      <c r="EN10" s="50">
        <v>1135</v>
      </c>
      <c r="EO10" s="50">
        <v>1144</v>
      </c>
      <c r="EP10" s="50">
        <v>1173</v>
      </c>
      <c r="EQ10" s="50">
        <v>1177</v>
      </c>
      <c r="ER10" s="50">
        <v>1176</v>
      </c>
      <c r="ES10" s="50">
        <v>1174</v>
      </c>
      <c r="ET10" s="50">
        <v>914</v>
      </c>
      <c r="EU10" s="50">
        <v>1175</v>
      </c>
      <c r="EV10" s="50">
        <v>1182</v>
      </c>
      <c r="EW10" s="50">
        <v>1176</v>
      </c>
      <c r="EX10" s="50">
        <v>1178</v>
      </c>
      <c r="EY10" s="50">
        <v>1178</v>
      </c>
      <c r="EZ10" s="50">
        <v>1168</v>
      </c>
      <c r="FA10" s="50">
        <v>954</v>
      </c>
      <c r="FB10" s="47">
        <f>AVERAGE(EU10:EZ10,EN10:ES10,EL10,EG10:EH10,DZ10:EE10,DW10:DX10)</f>
        <v>1144.7826086956522</v>
      </c>
      <c r="FC10" s="50">
        <v>1133</v>
      </c>
      <c r="FD10" s="50">
        <v>1162</v>
      </c>
      <c r="FE10" s="50">
        <v>1183</v>
      </c>
      <c r="FF10" s="50">
        <v>1182</v>
      </c>
      <c r="FG10" s="50">
        <v>1216</v>
      </c>
      <c r="FH10" s="50">
        <v>1155</v>
      </c>
      <c r="FI10" s="50">
        <v>0</v>
      </c>
      <c r="FJ10" s="50">
        <v>0</v>
      </c>
      <c r="FK10" s="50">
        <v>1163</v>
      </c>
      <c r="FL10" s="50">
        <v>1179</v>
      </c>
      <c r="FM10" s="50">
        <v>1176</v>
      </c>
      <c r="FN10" s="50">
        <v>1176</v>
      </c>
      <c r="FO10" s="50">
        <v>1171</v>
      </c>
      <c r="FP10" s="50">
        <v>795</v>
      </c>
      <c r="FQ10" s="50">
        <v>1192</v>
      </c>
      <c r="FR10" s="50">
        <v>1194</v>
      </c>
      <c r="FS10" s="50">
        <v>1198</v>
      </c>
      <c r="FT10" s="50">
        <v>0</v>
      </c>
      <c r="FU10" s="50">
        <v>1190</v>
      </c>
      <c r="FV10" s="50">
        <v>1189</v>
      </c>
      <c r="FW10" s="50">
        <v>949</v>
      </c>
      <c r="FX10" s="50">
        <v>1209</v>
      </c>
      <c r="FY10" s="50">
        <v>1238</v>
      </c>
      <c r="FZ10" s="50">
        <v>1238</v>
      </c>
      <c r="GA10" s="50">
        <v>1229</v>
      </c>
      <c r="GB10" s="50">
        <v>1225</v>
      </c>
      <c r="GC10" s="50">
        <v>1218</v>
      </c>
      <c r="GD10" s="50">
        <v>602</v>
      </c>
      <c r="GE10" s="50">
        <v>1221</v>
      </c>
      <c r="GF10" s="50">
        <v>1237</v>
      </c>
      <c r="GG10" s="50">
        <f>AVERAGE(GE10:GF10,FX10:GC10,FU10:FV10,FQ10:FS10,FK10:FO10,FC10:FH10)</f>
        <v>1194.75</v>
      </c>
      <c r="GH10" s="50">
        <v>1119</v>
      </c>
      <c r="GI10" s="50">
        <v>1106</v>
      </c>
      <c r="GJ10" s="50">
        <v>1126</v>
      </c>
      <c r="GK10" s="50">
        <v>1133</v>
      </c>
      <c r="GL10" s="50">
        <v>634</v>
      </c>
      <c r="GM10" s="50">
        <v>1174</v>
      </c>
      <c r="GN10" s="50">
        <v>1129</v>
      </c>
      <c r="GO10" s="50">
        <v>1114</v>
      </c>
      <c r="GP10" s="50">
        <v>1112</v>
      </c>
      <c r="GQ10" s="50">
        <v>1114</v>
      </c>
      <c r="GR10" s="50">
        <v>1100</v>
      </c>
      <c r="GS10" s="50">
        <v>71</v>
      </c>
      <c r="GT10" s="50">
        <v>1082</v>
      </c>
      <c r="GU10" s="50">
        <v>1101</v>
      </c>
      <c r="GV10" s="50">
        <v>1108</v>
      </c>
      <c r="GW10" s="50">
        <v>1111</v>
      </c>
      <c r="GX10" s="50">
        <v>1108</v>
      </c>
      <c r="GY10" s="50">
        <v>1105</v>
      </c>
      <c r="GZ10" s="50">
        <v>625</v>
      </c>
      <c r="HA10" s="50">
        <v>1098</v>
      </c>
      <c r="HB10" s="50">
        <v>1116</v>
      </c>
      <c r="HC10" s="50">
        <v>1117</v>
      </c>
      <c r="HD10" s="50">
        <v>1117</v>
      </c>
      <c r="HE10" s="50">
        <v>1140</v>
      </c>
      <c r="HF10" s="50">
        <v>1136</v>
      </c>
      <c r="HG10" s="50">
        <v>551</v>
      </c>
      <c r="HH10" s="50">
        <v>1142</v>
      </c>
      <c r="HI10" s="50">
        <v>1138</v>
      </c>
      <c r="HJ10" s="50">
        <v>1134</v>
      </c>
      <c r="HK10" s="50">
        <v>1138</v>
      </c>
      <c r="HL10" s="50">
        <v>1141</v>
      </c>
      <c r="HM10" s="50">
        <f>AVERAGE(HH10:HL10,HA10:HF10,GT10:GY10,GM10:GR10,GH10:GK10)</f>
        <v>1120.7037037037037</v>
      </c>
      <c r="HN10" s="50">
        <v>1115</v>
      </c>
      <c r="HO10" s="50">
        <v>50</v>
      </c>
      <c r="HP10" s="50">
        <v>1179</v>
      </c>
      <c r="HQ10" s="50">
        <v>1196</v>
      </c>
      <c r="HR10" s="50">
        <v>1224</v>
      </c>
      <c r="HS10" s="50">
        <v>1178</v>
      </c>
      <c r="HT10" s="50">
        <v>1184</v>
      </c>
      <c r="HU10" s="50">
        <v>1157</v>
      </c>
      <c r="HV10" s="50">
        <v>2</v>
      </c>
      <c r="HW10" s="50">
        <v>1136</v>
      </c>
      <c r="HX10" s="50">
        <v>1164</v>
      </c>
      <c r="HY10" s="50">
        <v>1175</v>
      </c>
      <c r="HZ10" s="50">
        <v>1174</v>
      </c>
      <c r="IA10" s="50">
        <v>1170</v>
      </c>
      <c r="IB10" s="50">
        <v>1163</v>
      </c>
      <c r="IC10" s="50">
        <v>1</v>
      </c>
      <c r="ID10" s="50">
        <v>1151</v>
      </c>
      <c r="IE10" s="50">
        <v>1169</v>
      </c>
      <c r="IF10" s="50">
        <v>1168</v>
      </c>
      <c r="IG10" s="50">
        <v>1162</v>
      </c>
      <c r="IH10" s="50">
        <v>1168</v>
      </c>
      <c r="II10" s="50">
        <v>1152</v>
      </c>
      <c r="IJ10" s="50">
        <v>168</v>
      </c>
      <c r="IK10" s="50">
        <v>1127</v>
      </c>
      <c r="IL10" s="50">
        <v>1138</v>
      </c>
      <c r="IM10" s="50">
        <v>1145</v>
      </c>
      <c r="IN10" s="50">
        <v>1146</v>
      </c>
      <c r="IO10" s="50">
        <v>1129</v>
      </c>
      <c r="IP10" s="50">
        <v>1138</v>
      </c>
      <c r="IQ10" s="50">
        <v>233</v>
      </c>
      <c r="IR10" s="50">
        <v>1136</v>
      </c>
      <c r="IS10" s="50">
        <f>AVERAGE(IR10,IK10:IP10,ID10:II10,HW10:IB10,HP10:HU10,HN10)</f>
        <v>1159.3846153846155</v>
      </c>
      <c r="IT10" s="50">
        <v>619</v>
      </c>
      <c r="IU10" s="50">
        <v>630</v>
      </c>
      <c r="IV10" s="50">
        <v>627</v>
      </c>
      <c r="IW10" s="50">
        <v>533</v>
      </c>
      <c r="IX10" s="50">
        <f>AVERAGE(AH10,BK10,CQ10,DV10,FB10,GG10,HM10,IS4)</f>
        <v>979.48160426731067</v>
      </c>
    </row>
    <row r="11" spans="1:260" s="34" customFormat="1">
      <c r="B11" s="48" t="s">
        <v>68</v>
      </c>
      <c r="C11" s="49">
        <v>0</v>
      </c>
      <c r="D11" s="49">
        <v>598.33500000000004</v>
      </c>
      <c r="E11" s="49">
        <v>617.67797999999993</v>
      </c>
      <c r="F11" s="49">
        <v>28.617000000000001</v>
      </c>
      <c r="G11" s="49">
        <v>632.02998000000002</v>
      </c>
      <c r="H11" s="49">
        <v>620.88</v>
      </c>
      <c r="I11" s="49">
        <v>0</v>
      </c>
      <c r="J11" s="49">
        <v>616.32000000000005</v>
      </c>
      <c r="K11" s="49">
        <v>619.67999999999995</v>
      </c>
      <c r="L11" s="49">
        <v>601.76700000000005</v>
      </c>
      <c r="M11" s="49">
        <v>0</v>
      </c>
      <c r="N11" s="49">
        <v>612.27</v>
      </c>
      <c r="O11" s="49">
        <v>621.57000000000005</v>
      </c>
      <c r="P11" s="49">
        <v>642.34997999999996</v>
      </c>
      <c r="Q11" s="49">
        <v>652.29</v>
      </c>
      <c r="R11" s="49">
        <v>644.57298000000003</v>
      </c>
      <c r="S11" s="49">
        <v>630.78</v>
      </c>
      <c r="T11" s="49">
        <v>0</v>
      </c>
      <c r="U11" s="49">
        <v>649.29</v>
      </c>
      <c r="V11" s="49">
        <v>655.94399999999996</v>
      </c>
      <c r="W11" s="49">
        <v>661.92</v>
      </c>
      <c r="X11" s="49">
        <v>666.63</v>
      </c>
      <c r="Y11" s="49">
        <v>672.33</v>
      </c>
      <c r="Z11" s="49">
        <v>646.77</v>
      </c>
      <c r="AA11" s="49">
        <v>0</v>
      </c>
      <c r="AB11" s="49">
        <v>641.16</v>
      </c>
      <c r="AC11" s="49">
        <v>652.84098000000006</v>
      </c>
      <c r="AD11" s="49">
        <v>645.38400000000001</v>
      </c>
      <c r="AE11" s="49">
        <v>649.59</v>
      </c>
      <c r="AF11" s="49">
        <v>644.68499999999995</v>
      </c>
      <c r="AG11" s="49">
        <v>633.34997999999996</v>
      </c>
      <c r="AH11" s="50">
        <f>SUM(C11:AG11)</f>
        <v>15959.033879999999</v>
      </c>
      <c r="AI11" s="50">
        <v>0</v>
      </c>
      <c r="AJ11" s="50">
        <v>620.64</v>
      </c>
      <c r="AK11" s="50">
        <v>626.07000000000005</v>
      </c>
      <c r="AL11" s="50">
        <v>640.44000000000005</v>
      </c>
      <c r="AM11" s="50">
        <v>627.29999999999995</v>
      </c>
      <c r="AN11" s="50">
        <v>617.88</v>
      </c>
      <c r="AO11" s="50">
        <v>0</v>
      </c>
      <c r="AP11" s="50">
        <v>0</v>
      </c>
      <c r="AQ11" s="50">
        <v>602.91</v>
      </c>
      <c r="AR11" s="50">
        <v>628.995</v>
      </c>
      <c r="AS11" s="50">
        <v>654.02202</v>
      </c>
      <c r="AT11" s="50">
        <v>660.43098000000009</v>
      </c>
      <c r="AU11" s="50">
        <v>669.99599999999998</v>
      </c>
      <c r="AV11" s="50">
        <v>665.62997999999993</v>
      </c>
      <c r="AW11" s="50">
        <v>0</v>
      </c>
      <c r="AX11" s="50">
        <v>666.36</v>
      </c>
      <c r="AY11" s="50">
        <v>668.08799999999997</v>
      </c>
      <c r="AZ11" s="50">
        <v>652.29</v>
      </c>
      <c r="BA11" s="50">
        <v>670.87698</v>
      </c>
      <c r="BB11" s="50">
        <v>677.46</v>
      </c>
      <c r="BC11" s="50">
        <v>674.80902000000003</v>
      </c>
      <c r="BD11" s="50">
        <v>0</v>
      </c>
      <c r="BE11" s="50">
        <v>668.55</v>
      </c>
      <c r="BF11" s="50">
        <v>677.16</v>
      </c>
      <c r="BG11" s="50">
        <v>679.91898000000003</v>
      </c>
      <c r="BH11" s="50">
        <v>674.03099999999995</v>
      </c>
      <c r="BI11" s="50">
        <v>667.51697999999999</v>
      </c>
      <c r="BJ11" s="50">
        <v>661.06104000000005</v>
      </c>
      <c r="BK11" s="50">
        <f>SUM(AI11:BJ11)</f>
        <v>15052.435980000002</v>
      </c>
      <c r="BL11" s="50"/>
      <c r="BM11" s="50">
        <v>646.97297999999989</v>
      </c>
      <c r="BN11" s="50">
        <v>661.32</v>
      </c>
      <c r="BO11" s="50">
        <v>686.00202000000002</v>
      </c>
      <c r="BP11" s="50">
        <v>685.98</v>
      </c>
      <c r="BQ11" s="50">
        <v>677.51297999999997</v>
      </c>
      <c r="BR11" s="50">
        <v>645.33000000000004</v>
      </c>
      <c r="BS11" s="50"/>
      <c r="BT11" s="50"/>
      <c r="BU11" s="50">
        <v>671.16</v>
      </c>
      <c r="BV11" s="50">
        <v>713.34</v>
      </c>
      <c r="BW11" s="50">
        <v>696.64998000000003</v>
      </c>
      <c r="BX11" s="50">
        <v>685.60698000000002</v>
      </c>
      <c r="BY11" s="50">
        <v>666.80297999999993</v>
      </c>
      <c r="BZ11" s="50"/>
      <c r="CA11" s="50">
        <v>673.2089400000001</v>
      </c>
      <c r="CB11" s="50">
        <v>680.12699999999995</v>
      </c>
      <c r="CC11" s="50">
        <v>678.59298000000001</v>
      </c>
      <c r="CD11" s="50">
        <v>685.68</v>
      </c>
      <c r="CE11" s="50">
        <v>690.55295999999998</v>
      </c>
      <c r="CF11" s="50">
        <v>683.19</v>
      </c>
      <c r="CG11" s="50"/>
      <c r="CH11" s="50">
        <v>681.15498000000002</v>
      </c>
      <c r="CI11" s="50">
        <v>685.02</v>
      </c>
      <c r="CJ11" s="50">
        <v>681.12</v>
      </c>
      <c r="CK11" s="50">
        <v>675.35202000000004</v>
      </c>
      <c r="CL11" s="50">
        <v>687.39</v>
      </c>
      <c r="CM11" s="50">
        <v>681.35298</v>
      </c>
      <c r="CN11" s="50"/>
      <c r="CO11" s="50">
        <v>679.5</v>
      </c>
      <c r="CP11" s="50">
        <v>684.78</v>
      </c>
      <c r="CQ11" s="50">
        <f>SUM(BL11:CP11)</f>
        <v>16983.699780000003</v>
      </c>
      <c r="CR11" s="50">
        <v>664.98</v>
      </c>
      <c r="CS11" s="50">
        <v>667.38</v>
      </c>
      <c r="CT11" s="50">
        <v>667.2</v>
      </c>
      <c r="CU11" s="50">
        <v>649.66499999999996</v>
      </c>
      <c r="CV11" s="50"/>
      <c r="CW11" s="50">
        <v>682.36997999999994</v>
      </c>
      <c r="CX11" s="50">
        <v>689.28</v>
      </c>
      <c r="CY11" s="50">
        <v>686.82</v>
      </c>
      <c r="CZ11" s="50">
        <v>683.64</v>
      </c>
      <c r="DA11" s="50">
        <v>533.09100000000001</v>
      </c>
      <c r="DB11" s="50">
        <v>517.11</v>
      </c>
      <c r="DC11" s="50"/>
      <c r="DD11" s="50"/>
      <c r="DE11" s="50"/>
      <c r="DF11" s="50"/>
      <c r="DG11" s="50"/>
      <c r="DH11" s="50"/>
      <c r="DI11" s="50"/>
      <c r="DJ11" s="50"/>
      <c r="DK11" s="50">
        <v>605.46</v>
      </c>
      <c r="DL11" s="50">
        <v>650.22</v>
      </c>
      <c r="DM11" s="50">
        <v>662.18297999999993</v>
      </c>
      <c r="DN11" s="50">
        <v>664.55598000000009</v>
      </c>
      <c r="DO11" s="50">
        <v>695.10804000000007</v>
      </c>
      <c r="DP11" s="50">
        <v>696.3</v>
      </c>
      <c r="DQ11" s="50">
        <v>357.34608000000009</v>
      </c>
      <c r="DR11" s="50">
        <v>692.83799999999997</v>
      </c>
      <c r="DS11" s="50">
        <v>706.02</v>
      </c>
      <c r="DT11" s="50">
        <v>699.15</v>
      </c>
      <c r="DU11" s="50">
        <v>698.7</v>
      </c>
      <c r="DV11" s="50">
        <f>SUM(CR11:DU11)</f>
        <v>13569.417059999998</v>
      </c>
      <c r="DW11" s="50">
        <v>667.77</v>
      </c>
      <c r="DX11" s="50">
        <v>665.69802000000004</v>
      </c>
      <c r="DY11" s="50">
        <v>361.50497999999999</v>
      </c>
      <c r="DZ11" s="50">
        <v>693.6709800000001</v>
      </c>
      <c r="EA11" s="50">
        <v>663.57996000000003</v>
      </c>
      <c r="EB11" s="50">
        <v>676.22298000000001</v>
      </c>
      <c r="EC11" s="50">
        <v>698.13</v>
      </c>
      <c r="ED11" s="50">
        <v>715.86</v>
      </c>
      <c r="EE11" s="50">
        <v>707.73</v>
      </c>
      <c r="EF11" s="50">
        <v>140.62799999999999</v>
      </c>
      <c r="EG11" s="50">
        <v>717.22500000000002</v>
      </c>
      <c r="EH11" s="50">
        <v>718.245</v>
      </c>
      <c r="EI11" s="50">
        <v>223.92</v>
      </c>
      <c r="EJ11" s="50">
        <v>9.6</v>
      </c>
      <c r="EK11" s="50">
        <v>0</v>
      </c>
      <c r="EL11" s="50">
        <v>627.19500000000005</v>
      </c>
      <c r="EM11" s="50">
        <v>203.505</v>
      </c>
      <c r="EN11" s="50">
        <v>709.14</v>
      </c>
      <c r="EO11" s="50">
        <v>718.68</v>
      </c>
      <c r="EP11" s="50">
        <v>740.04401999999993</v>
      </c>
      <c r="EQ11" s="50">
        <v>744.24</v>
      </c>
      <c r="ER11" s="50">
        <v>743.95500000000004</v>
      </c>
      <c r="ES11" s="50">
        <v>729.97799999999995</v>
      </c>
      <c r="ET11" s="50">
        <v>437.98799999999994</v>
      </c>
      <c r="EU11" s="50">
        <v>737.85804000000007</v>
      </c>
      <c r="EV11" s="50">
        <v>743.25</v>
      </c>
      <c r="EW11" s="50">
        <v>743.19</v>
      </c>
      <c r="EX11" s="50">
        <v>746.52</v>
      </c>
      <c r="EY11" s="50">
        <v>745.5</v>
      </c>
      <c r="EZ11" s="50">
        <v>726.65796</v>
      </c>
      <c r="FA11" s="50">
        <v>457.19195999999999</v>
      </c>
      <c r="FB11" s="50">
        <f>SUM(DW11:FA11)</f>
        <v>18214.677899999995</v>
      </c>
      <c r="FC11" s="50">
        <v>706.30601999999999</v>
      </c>
      <c r="FD11" s="50">
        <v>735.06402000000003</v>
      </c>
      <c r="FE11" s="50">
        <v>752.48400000000004</v>
      </c>
      <c r="FF11" s="50">
        <v>753.41297999999995</v>
      </c>
      <c r="FG11" s="50">
        <v>720.78197999999998</v>
      </c>
      <c r="FH11" s="50">
        <v>687.22602000000006</v>
      </c>
      <c r="FI11" s="50"/>
      <c r="FJ11" s="50"/>
      <c r="FK11" s="50">
        <v>736.85501999999997</v>
      </c>
      <c r="FL11" s="50">
        <v>747.96996000000001</v>
      </c>
      <c r="FM11" s="50">
        <v>750.76499999999999</v>
      </c>
      <c r="FN11" s="50">
        <v>744.91998000000001</v>
      </c>
      <c r="FO11" s="50">
        <v>719.69399999999996</v>
      </c>
      <c r="FP11" s="50">
        <v>381.40595999999994</v>
      </c>
      <c r="FQ11" s="50">
        <v>747.654</v>
      </c>
      <c r="FR11" s="50">
        <v>753.15</v>
      </c>
      <c r="FS11" s="50">
        <v>750</v>
      </c>
      <c r="FT11" s="50"/>
      <c r="FU11" s="50">
        <v>751.85598000000005</v>
      </c>
      <c r="FV11" s="50">
        <v>742.81799999999998</v>
      </c>
      <c r="FW11" s="50">
        <v>455.51202000000001</v>
      </c>
      <c r="FX11" s="50">
        <v>771.06</v>
      </c>
      <c r="FY11" s="50">
        <v>787.72602000000006</v>
      </c>
      <c r="FZ11" s="50">
        <v>791.78399999999999</v>
      </c>
      <c r="GA11" s="50">
        <v>781.24800000000005</v>
      </c>
      <c r="GB11" s="50">
        <v>774.13800000000003</v>
      </c>
      <c r="GC11" s="50">
        <v>711.90797999999995</v>
      </c>
      <c r="GD11" s="50">
        <v>287.39999999999998</v>
      </c>
      <c r="GE11" s="50">
        <v>770.50997999999993</v>
      </c>
      <c r="GF11" s="50">
        <v>785.16</v>
      </c>
      <c r="GG11" s="50">
        <f>SUM(FC11:GF11)</f>
        <v>19098.808919999999</v>
      </c>
      <c r="GH11" s="50">
        <v>708.14202</v>
      </c>
      <c r="GI11" s="50">
        <v>703.98900000000003</v>
      </c>
      <c r="GJ11" s="50">
        <v>707.84400000000005</v>
      </c>
      <c r="GK11" s="50">
        <v>707.88</v>
      </c>
      <c r="GL11" s="50">
        <v>304.30799999999994</v>
      </c>
      <c r="GM11" s="50">
        <v>666.73302000000001</v>
      </c>
      <c r="GN11" s="50">
        <v>709.68498</v>
      </c>
      <c r="GO11" s="50">
        <v>704.61995999999999</v>
      </c>
      <c r="GP11" s="50">
        <v>707.13599999999985</v>
      </c>
      <c r="GQ11" s="50">
        <v>703.47</v>
      </c>
      <c r="GR11" s="50">
        <v>680.48699999999974</v>
      </c>
      <c r="GS11" s="50">
        <v>34.08</v>
      </c>
      <c r="GT11" s="50">
        <v>684.11897999999997</v>
      </c>
      <c r="GU11" s="50">
        <v>695.33598000000006</v>
      </c>
      <c r="GV11" s="50">
        <v>700.84698000000003</v>
      </c>
      <c r="GW11" s="50">
        <v>702.31799999999998</v>
      </c>
      <c r="GX11" s="50">
        <v>696.27</v>
      </c>
      <c r="GY11" s="50">
        <v>677.40599999999995</v>
      </c>
      <c r="GZ11" s="50">
        <v>299.77302000000003</v>
      </c>
      <c r="HA11" s="50">
        <v>687.83100000000002</v>
      </c>
      <c r="HB11" s="50">
        <v>699.27102000000002</v>
      </c>
      <c r="HC11" s="50">
        <v>694.59</v>
      </c>
      <c r="HD11" s="50">
        <v>698.96100000000001</v>
      </c>
      <c r="HE11" s="50">
        <v>711.26400000000001</v>
      </c>
      <c r="HF11" s="50">
        <v>698.35397999999986</v>
      </c>
      <c r="HG11" s="50">
        <v>263.90604000000002</v>
      </c>
      <c r="HH11" s="50">
        <v>706.10298</v>
      </c>
      <c r="HI11" s="50">
        <v>707.06399999999996</v>
      </c>
      <c r="HJ11" s="50">
        <v>702.36</v>
      </c>
      <c r="HK11" s="50">
        <v>704.69298000000003</v>
      </c>
      <c r="HL11" s="50">
        <v>707.31695999999999</v>
      </c>
      <c r="HM11" s="50">
        <f>SUM(GH11:HL11)</f>
        <v>19776.156899999998</v>
      </c>
      <c r="HN11" s="50">
        <v>684.654</v>
      </c>
      <c r="HO11" s="50">
        <v>24</v>
      </c>
      <c r="HP11" s="50">
        <v>727.68</v>
      </c>
      <c r="HQ11" s="50">
        <v>740.86800000000005</v>
      </c>
      <c r="HR11" s="50">
        <v>692.86295999999993</v>
      </c>
      <c r="HS11" s="50">
        <v>713.16</v>
      </c>
      <c r="HT11" s="50">
        <v>725.14397999999994</v>
      </c>
      <c r="HU11" s="50">
        <v>693.69402000000002</v>
      </c>
      <c r="HV11" s="50">
        <v>0.24</v>
      </c>
      <c r="HW11" s="50">
        <v>688.33098000000007</v>
      </c>
      <c r="HX11" s="50">
        <v>695.48598000000015</v>
      </c>
      <c r="HY11" s="50">
        <v>704.02002000000005</v>
      </c>
      <c r="HZ11" s="50">
        <v>705</v>
      </c>
      <c r="IA11" s="50">
        <v>700.53701999999998</v>
      </c>
      <c r="IB11" s="50">
        <v>693.48</v>
      </c>
      <c r="IC11" s="50">
        <v>0.48</v>
      </c>
      <c r="ID11" s="50">
        <v>687.74304000000006</v>
      </c>
      <c r="IE11" s="50">
        <v>699.28002000000004</v>
      </c>
      <c r="IF11" s="50">
        <v>698.56596000000002</v>
      </c>
      <c r="IG11" s="50">
        <v>696.15</v>
      </c>
      <c r="IH11" s="50">
        <v>698.88</v>
      </c>
      <c r="II11" s="50">
        <v>688.83</v>
      </c>
      <c r="IJ11" s="50">
        <v>80.446979999999996</v>
      </c>
      <c r="IK11" s="50">
        <v>675.28697999999997</v>
      </c>
      <c r="IL11" s="50">
        <v>683.68200000000002</v>
      </c>
      <c r="IM11" s="50">
        <v>685.68</v>
      </c>
      <c r="IN11" s="50">
        <v>683.01</v>
      </c>
      <c r="IO11" s="50">
        <v>672.23298</v>
      </c>
      <c r="IP11" s="50">
        <v>675.77099999999984</v>
      </c>
      <c r="IQ11" s="50">
        <v>111.84</v>
      </c>
      <c r="IR11" s="50">
        <v>672.28199999999993</v>
      </c>
      <c r="IS11" s="50">
        <f>SUM(HN11:IR11)</f>
        <v>18299.317919999998</v>
      </c>
      <c r="IT11" s="50">
        <v>11722.08</v>
      </c>
      <c r="IU11" s="50">
        <v>6470.52</v>
      </c>
      <c r="IV11" s="50">
        <v>1264.68</v>
      </c>
      <c r="IW11" s="50"/>
      <c r="IX11" s="244">
        <f>SUM(AH11,BK11,CQ11,DV11,FB11,GG11,HM11,IS11)</f>
        <v>136953.54833999998</v>
      </c>
    </row>
    <row r="12" spans="1:260">
      <c r="B12" s="43" t="s">
        <v>94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>
        <f t="shared" ref="AH12:BJ12" si="5">AH9/AH8</f>
        <v>13.578861313504808</v>
      </c>
      <c r="AI12" s="46" t="e">
        <f t="shared" si="5"/>
        <v>#DIV/0!</v>
      </c>
      <c r="AJ12" s="46">
        <f t="shared" si="5"/>
        <v>14.032061346181367</v>
      </c>
      <c r="AK12" s="46">
        <f t="shared" si="5"/>
        <v>14.154619367698867</v>
      </c>
      <c r="AL12" s="46">
        <f t="shared" si="5"/>
        <v>14.215756713211594</v>
      </c>
      <c r="AM12" s="46">
        <f t="shared" si="5"/>
        <v>14.200728463976539</v>
      </c>
      <c r="AN12" s="46">
        <f t="shared" si="5"/>
        <v>13.696716636363634</v>
      </c>
      <c r="AO12" s="46" t="e">
        <f t="shared" si="5"/>
        <v>#DIV/0!</v>
      </c>
      <c r="AP12" s="46" t="e">
        <f t="shared" si="5"/>
        <v>#DIV/0!</v>
      </c>
      <c r="AQ12" s="46">
        <f t="shared" si="5"/>
        <v>13.648865215963987</v>
      </c>
      <c r="AR12" s="46">
        <f t="shared" si="5"/>
        <v>13.663241920801093</v>
      </c>
      <c r="AS12" s="46">
        <f t="shared" si="5"/>
        <v>13.329267261771927</v>
      </c>
      <c r="AT12" s="46">
        <f t="shared" si="5"/>
        <v>13.427850983068197</v>
      </c>
      <c r="AU12" s="46">
        <f t="shared" si="5"/>
        <v>13.46088461858414</v>
      </c>
      <c r="AV12" s="46">
        <f t="shared" si="5"/>
        <v>13.249511464225577</v>
      </c>
      <c r="AW12" s="46" t="e">
        <f t="shared" si="5"/>
        <v>#DIV/0!</v>
      </c>
      <c r="AX12" s="46">
        <f t="shared" si="5"/>
        <v>13.331883350441389</v>
      </c>
      <c r="AY12" s="46">
        <f t="shared" si="5"/>
        <v>13.355528602461987</v>
      </c>
      <c r="AZ12" s="46">
        <f t="shared" si="5"/>
        <v>13.059327236842107</v>
      </c>
      <c r="BA12" s="46">
        <f t="shared" si="5"/>
        <v>12.985782800393817</v>
      </c>
      <c r="BB12" s="46">
        <f t="shared" si="5"/>
        <v>13.144896756068656</v>
      </c>
      <c r="BC12" s="46">
        <f t="shared" si="5"/>
        <v>13.579832513001485</v>
      </c>
      <c r="BD12" s="46" t="e">
        <f t="shared" si="5"/>
        <v>#DIV/0!</v>
      </c>
      <c r="BE12" s="46">
        <f t="shared" si="5"/>
        <v>13.984607465353228</v>
      </c>
      <c r="BF12" s="46">
        <f t="shared" si="5"/>
        <v>14.054673937412424</v>
      </c>
      <c r="BG12" s="46">
        <f t="shared" si="5"/>
        <v>13.885358046267761</v>
      </c>
      <c r="BH12" s="46">
        <f t="shared" si="5"/>
        <v>13.889886703449433</v>
      </c>
      <c r="BI12" s="46">
        <f t="shared" si="5"/>
        <v>13.655322965842821</v>
      </c>
      <c r="BJ12" s="46">
        <f t="shared" si="5"/>
        <v>13.746762984336355</v>
      </c>
      <c r="BK12" s="46">
        <f>BK9/BK8</f>
        <v>13.631685525237328</v>
      </c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>
        <f>CQ9/CQ8</f>
        <v>13.448968103152028</v>
      </c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>
        <f>DV9/DV8</f>
        <v>13.541367366819289</v>
      </c>
      <c r="DW12" s="46">
        <f t="shared" ref="DW12:FA12" si="6">DW9/DW8</f>
        <v>14.054983747253205</v>
      </c>
      <c r="DX12" s="46">
        <f t="shared" si="6"/>
        <v>14.018751539282491</v>
      </c>
      <c r="DY12" s="46" t="e">
        <f t="shared" si="6"/>
        <v>#DIV/0!</v>
      </c>
      <c r="DZ12" s="46">
        <f t="shared" si="6"/>
        <v>14.573079007166575</v>
      </c>
      <c r="EA12" s="46">
        <f t="shared" si="6"/>
        <v>14.774619118955099</v>
      </c>
      <c r="EB12" s="46">
        <f t="shared" si="6"/>
        <v>14.969896659066993</v>
      </c>
      <c r="EC12" s="46">
        <f t="shared" si="6"/>
        <v>14.89120015017129</v>
      </c>
      <c r="ED12" s="46">
        <f t="shared" si="6"/>
        <v>15.073934785683971</v>
      </c>
      <c r="EE12" s="46">
        <f t="shared" si="6"/>
        <v>14.937145430619834</v>
      </c>
      <c r="EF12" s="46" t="e">
        <f t="shared" si="6"/>
        <v>#DIV/0!</v>
      </c>
      <c r="EG12" s="46">
        <f t="shared" si="6"/>
        <v>14.855638540047886</v>
      </c>
      <c r="EH12" s="46">
        <f t="shared" si="6"/>
        <v>14.764912676527121</v>
      </c>
      <c r="EI12" s="46" t="e">
        <f t="shared" si="6"/>
        <v>#DIV/0!</v>
      </c>
      <c r="EJ12" s="46" t="e">
        <f t="shared" si="6"/>
        <v>#DIV/0!</v>
      </c>
      <c r="EK12" s="46" t="e">
        <f t="shared" si="6"/>
        <v>#DIV/0!</v>
      </c>
      <c r="EL12" s="46">
        <f t="shared" si="6"/>
        <v>14.685961993355482</v>
      </c>
      <c r="EM12" s="46" t="e">
        <f t="shared" si="6"/>
        <v>#DIV/0!</v>
      </c>
      <c r="EN12" s="46">
        <f t="shared" si="6"/>
        <v>14.798833784782072</v>
      </c>
      <c r="EO12" s="46">
        <f t="shared" si="6"/>
        <v>14.813943297717334</v>
      </c>
      <c r="EP12" s="46">
        <f t="shared" si="6"/>
        <v>14.980588826238881</v>
      </c>
      <c r="EQ12" s="46">
        <f t="shared" si="6"/>
        <v>14.778331243111769</v>
      </c>
      <c r="ER12" s="46">
        <f t="shared" si="6"/>
        <v>14.635930886987847</v>
      </c>
      <c r="ES12" s="46">
        <f t="shared" si="6"/>
        <v>14.547873459294461</v>
      </c>
      <c r="ET12" s="46" t="e">
        <f t="shared" si="6"/>
        <v>#DIV/0!</v>
      </c>
      <c r="EU12" s="46">
        <f t="shared" si="6"/>
        <v>14.690128715356211</v>
      </c>
      <c r="EV12" s="46">
        <f t="shared" si="6"/>
        <v>14.731152980408508</v>
      </c>
      <c r="EW12" s="46">
        <f t="shared" si="6"/>
        <v>14.73131313593232</v>
      </c>
      <c r="EX12" s="46">
        <f t="shared" si="6"/>
        <v>14.562184897486647</v>
      </c>
      <c r="EY12" s="46">
        <f t="shared" si="6"/>
        <v>14.603995257219353</v>
      </c>
      <c r="EZ12" s="46">
        <f t="shared" si="6"/>
        <v>14.956522197802203</v>
      </c>
      <c r="FA12" s="46">
        <f t="shared" si="6"/>
        <v>16.389685289256199</v>
      </c>
      <c r="FB12" s="46">
        <f>FB9/FB8</f>
        <v>14.768690336157508</v>
      </c>
      <c r="FC12" s="46">
        <f t="shared" ref="FC12:HN12" si="7">FC9/FC8</f>
        <v>15.191750721691404</v>
      </c>
      <c r="FD12" s="46">
        <f t="shared" si="7"/>
        <v>14.967383343822114</v>
      </c>
      <c r="FE12" s="46">
        <f t="shared" si="7"/>
        <v>15.073781367821134</v>
      </c>
      <c r="FF12" s="46">
        <f t="shared" si="7"/>
        <v>15.298102739421925</v>
      </c>
      <c r="FG12" s="46">
        <f t="shared" si="7"/>
        <v>15.571257467593464</v>
      </c>
      <c r="FH12" s="46">
        <f t="shared" si="7"/>
        <v>15.293965628830597</v>
      </c>
      <c r="FI12" s="46" t="e">
        <f t="shared" si="7"/>
        <v>#DIV/0!</v>
      </c>
      <c r="FJ12" s="46" t="e">
        <f t="shared" si="7"/>
        <v>#DIV/0!</v>
      </c>
      <c r="FK12" s="46">
        <f t="shared" si="7"/>
        <v>15.31701388823279</v>
      </c>
      <c r="FL12" s="46">
        <f t="shared" si="7"/>
        <v>14.914696725113647</v>
      </c>
      <c r="FM12" s="46">
        <f t="shared" si="7"/>
        <v>15.064679790492253</v>
      </c>
      <c r="FN12" s="46">
        <f t="shared" si="7"/>
        <v>15.234289210585844</v>
      </c>
      <c r="FO12" s="46">
        <f t="shared" si="7"/>
        <v>14.408235146855025</v>
      </c>
      <c r="FP12" s="46">
        <f t="shared" si="7"/>
        <v>14.660158878504673</v>
      </c>
      <c r="FQ12" s="46">
        <f t="shared" si="7"/>
        <v>14.577308317864402</v>
      </c>
      <c r="FR12" s="46">
        <f t="shared" si="7"/>
        <v>14.55315282748747</v>
      </c>
      <c r="FS12" s="46">
        <f t="shared" si="7"/>
        <v>14.717394994669782</v>
      </c>
      <c r="FT12" s="46" t="e">
        <f t="shared" si="7"/>
        <v>#DIV/0!</v>
      </c>
      <c r="FU12" s="46">
        <f t="shared" si="7"/>
        <v>15.01412875043682</v>
      </c>
      <c r="FV12" s="46">
        <f t="shared" si="7"/>
        <v>15.314554631888097</v>
      </c>
      <c r="FW12" s="46">
        <f t="shared" si="7"/>
        <v>15.278301996887965</v>
      </c>
      <c r="FX12" s="46">
        <f t="shared" si="7"/>
        <v>15.189360189573456</v>
      </c>
      <c r="FY12" s="46">
        <f t="shared" si="7"/>
        <v>15.600602166493546</v>
      </c>
      <c r="FZ12" s="46">
        <f t="shared" si="7"/>
        <v>15.763446317440094</v>
      </c>
      <c r="GA12" s="46">
        <f t="shared" si="7"/>
        <v>15.880848245658704</v>
      </c>
      <c r="GB12" s="46">
        <f t="shared" si="7"/>
        <v>16.10006393622869</v>
      </c>
      <c r="GC12" s="46">
        <f t="shared" si="7"/>
        <v>15.690545362783517</v>
      </c>
      <c r="GD12" s="46" t="e">
        <f t="shared" si="7"/>
        <v>#DIV/0!</v>
      </c>
      <c r="GE12" s="46">
        <f t="shared" si="7"/>
        <v>15.650327445652168</v>
      </c>
      <c r="GF12" s="46">
        <f t="shared" si="7"/>
        <v>15.588907161206</v>
      </c>
      <c r="GG12" s="46">
        <f t="shared" si="7"/>
        <v>15.225075929551398</v>
      </c>
      <c r="GH12" s="46">
        <f t="shared" si="7"/>
        <v>15.581742044161158</v>
      </c>
      <c r="GI12" s="46">
        <f t="shared" si="7"/>
        <v>15.540866586190244</v>
      </c>
      <c r="GJ12" s="46">
        <f t="shared" si="7"/>
        <v>15.268417070748377</v>
      </c>
      <c r="GK12" s="46">
        <f t="shared" si="7"/>
        <v>15.476412907457867</v>
      </c>
      <c r="GL12" s="46">
        <f t="shared" si="7"/>
        <v>17.054114201048552</v>
      </c>
      <c r="GM12" s="46">
        <f t="shared" si="7"/>
        <v>15.256752563644714</v>
      </c>
      <c r="GN12" s="46">
        <f t="shared" si="7"/>
        <v>14.98867094549286</v>
      </c>
      <c r="GO12" s="46">
        <f t="shared" si="7"/>
        <v>14.897943893454235</v>
      </c>
      <c r="GP12" s="46">
        <f t="shared" si="7"/>
        <v>14.989045316372824</v>
      </c>
      <c r="GQ12" s="46">
        <f t="shared" si="7"/>
        <v>14.649057487140404</v>
      </c>
      <c r="GR12" s="46">
        <f t="shared" si="7"/>
        <v>14.652834985253591</v>
      </c>
      <c r="GS12" s="46">
        <f t="shared" si="7"/>
        <v>14.363</v>
      </c>
      <c r="GT12" s="46">
        <f t="shared" si="7"/>
        <v>14.572016143587685</v>
      </c>
      <c r="GU12" s="46">
        <f t="shared" si="7"/>
        <v>14.55820456895278</v>
      </c>
      <c r="GV12" s="46">
        <f t="shared" si="7"/>
        <v>14.295720091694923</v>
      </c>
      <c r="GW12" s="46">
        <f t="shared" si="7"/>
        <v>14.139502119532304</v>
      </c>
      <c r="GX12" s="46">
        <f t="shared" si="7"/>
        <v>14.156432306426547</v>
      </c>
      <c r="GY12" s="46">
        <f t="shared" si="7"/>
        <v>14.093762126339538</v>
      </c>
      <c r="GZ12" s="46">
        <f t="shared" si="7"/>
        <v>14.165522953147185</v>
      </c>
      <c r="HA12" s="46">
        <f t="shared" si="7"/>
        <v>14.711288492301538</v>
      </c>
      <c r="HB12" s="46">
        <f t="shared" si="7"/>
        <v>14.814305137596518</v>
      </c>
      <c r="HC12" s="46">
        <f t="shared" si="7"/>
        <v>14.97607673315259</v>
      </c>
      <c r="HD12" s="46">
        <f t="shared" si="7"/>
        <v>15.489474648835861</v>
      </c>
      <c r="HE12" s="46">
        <f t="shared" si="7"/>
        <v>16.104609217400291</v>
      </c>
      <c r="HF12" s="46">
        <f t="shared" si="7"/>
        <v>15.314088101598008</v>
      </c>
      <c r="HG12" s="46">
        <f t="shared" si="7"/>
        <v>13.883664505283384</v>
      </c>
      <c r="HH12" s="46">
        <f t="shared" si="7"/>
        <v>14.955566687241815</v>
      </c>
      <c r="HI12" s="46">
        <f t="shared" si="7"/>
        <v>14.871497497497495</v>
      </c>
      <c r="HJ12" s="46">
        <f t="shared" si="7"/>
        <v>14.789066697247698</v>
      </c>
      <c r="HK12" s="46">
        <f t="shared" si="7"/>
        <v>15.241792915017902</v>
      </c>
      <c r="HL12" s="46">
        <f t="shared" si="7"/>
        <v>15.198065606806983</v>
      </c>
      <c r="HM12" s="46">
        <f t="shared" si="7"/>
        <v>14.946400787761659</v>
      </c>
      <c r="HN12" s="46">
        <f t="shared" si="7"/>
        <v>14.871161207349079</v>
      </c>
      <c r="HO12" s="46">
        <f t="shared" ref="HO12:IU12" si="8">HO9/HO8</f>
        <v>8.2070000000000007</v>
      </c>
      <c r="HP12" s="46">
        <f t="shared" si="8"/>
        <v>14.836389440129302</v>
      </c>
      <c r="HQ12" s="46">
        <f t="shared" si="8"/>
        <v>15.032593829470748</v>
      </c>
      <c r="HR12" s="46">
        <f t="shared" si="8"/>
        <v>15.635783902057828</v>
      </c>
      <c r="HS12" s="46">
        <f t="shared" si="8"/>
        <v>15.328053665117666</v>
      </c>
      <c r="HT12" s="46">
        <f t="shared" si="8"/>
        <v>15.603796549137281</v>
      </c>
      <c r="HU12" s="46">
        <f t="shared" si="8"/>
        <v>15.405492048780493</v>
      </c>
      <c r="HV12" s="46" t="e">
        <f t="shared" si="8"/>
        <v>#DIV/0!</v>
      </c>
      <c r="HW12" s="46">
        <f t="shared" si="8"/>
        <v>15.736949752569473</v>
      </c>
      <c r="HX12" s="46">
        <f t="shared" si="8"/>
        <v>15.895453131941359</v>
      </c>
      <c r="HY12" s="46">
        <f t="shared" si="8"/>
        <v>16.067798623230559</v>
      </c>
      <c r="HZ12" s="46">
        <f t="shared" si="8"/>
        <v>16.060166288093882</v>
      </c>
      <c r="IA12" s="46">
        <f t="shared" si="8"/>
        <v>15.995397619774185</v>
      </c>
      <c r="IB12" s="46">
        <f t="shared" si="8"/>
        <v>16.079972767177281</v>
      </c>
      <c r="IC12" s="46" t="e">
        <f t="shared" si="8"/>
        <v>#DIV/0!</v>
      </c>
      <c r="ID12" s="46">
        <f t="shared" si="8"/>
        <v>16.095322605795474</v>
      </c>
      <c r="IE12" s="46">
        <f t="shared" si="8"/>
        <v>16.031404981219818</v>
      </c>
      <c r="IF12" s="46">
        <f t="shared" si="8"/>
        <v>15.989894198268278</v>
      </c>
      <c r="IG12" s="46">
        <f t="shared" si="8"/>
        <v>15.786335170269894</v>
      </c>
      <c r="IH12" s="46">
        <f t="shared" si="8"/>
        <v>15.242692223963775</v>
      </c>
      <c r="II12" s="46">
        <f t="shared" si="8"/>
        <v>15.503626787123936</v>
      </c>
      <c r="IJ12" s="46">
        <f t="shared" si="8"/>
        <v>15.232660047281321</v>
      </c>
      <c r="IK12" s="46">
        <f t="shared" si="8"/>
        <v>15.637170743639917</v>
      </c>
      <c r="IL12" s="46">
        <f t="shared" si="8"/>
        <v>15.810830692761726</v>
      </c>
      <c r="IM12" s="46">
        <f t="shared" si="8"/>
        <v>15.603962168602923</v>
      </c>
      <c r="IN12" s="46">
        <f t="shared" si="8"/>
        <v>15.206697013405735</v>
      </c>
      <c r="IO12" s="46">
        <f t="shared" si="8"/>
        <v>15.131886648667484</v>
      </c>
      <c r="IP12" s="46">
        <f t="shared" si="8"/>
        <v>15.446410535343501</v>
      </c>
      <c r="IQ12" s="46">
        <f t="shared" si="8"/>
        <v>14.234648336252187</v>
      </c>
      <c r="IR12" s="46">
        <f t="shared" si="8"/>
        <v>15.64595897884606</v>
      </c>
      <c r="IS12" s="46">
        <f t="shared" si="8"/>
        <v>15.579563510482624</v>
      </c>
      <c r="IT12" s="46">
        <f t="shared" si="8"/>
        <v>16.24660926124395</v>
      </c>
      <c r="IU12" s="46">
        <f t="shared" si="8"/>
        <v>16.207181814854131</v>
      </c>
      <c r="IV12" s="46">
        <f t="shared" ref="IV12:IW12" si="9">IV9/IV8</f>
        <v>13.390594422700586</v>
      </c>
      <c r="IW12" s="46">
        <f t="shared" si="9"/>
        <v>9.9202404532682298</v>
      </c>
      <c r="IX12" s="46">
        <f>IX9/IX8</f>
        <v>14.352464038738784</v>
      </c>
    </row>
    <row r="13" spans="1:260" s="4" customFormat="1">
      <c r="B13" s="52" t="s">
        <v>43</v>
      </c>
      <c r="C13" s="53">
        <v>0</v>
      </c>
      <c r="D13" s="53">
        <v>82.75039000000001</v>
      </c>
      <c r="E13" s="53">
        <v>90.239689999999982</v>
      </c>
      <c r="F13" s="53">
        <v>0</v>
      </c>
      <c r="G13" s="53">
        <v>97.591950000000026</v>
      </c>
      <c r="H13" s="53">
        <v>87.525190000000009</v>
      </c>
      <c r="I13" s="53">
        <v>0</v>
      </c>
      <c r="J13" s="53">
        <v>85.340700000000027</v>
      </c>
      <c r="K13" s="53">
        <v>91.248350000000002</v>
      </c>
      <c r="L13" s="53">
        <v>88.977345499999998</v>
      </c>
      <c r="M13" s="53">
        <v>0</v>
      </c>
      <c r="N13" s="53">
        <v>90.375453000000007</v>
      </c>
      <c r="O13" s="53">
        <v>103.07098500000002</v>
      </c>
      <c r="P13" s="53">
        <v>112.681697</v>
      </c>
      <c r="Q13" s="53">
        <v>114.02952399999999</v>
      </c>
      <c r="R13" s="53">
        <v>104.57550149999999</v>
      </c>
      <c r="S13" s="53">
        <v>96.287294999999986</v>
      </c>
      <c r="T13" s="53">
        <v>0</v>
      </c>
      <c r="U13" s="53">
        <v>97.556546999999995</v>
      </c>
      <c r="V13" s="53">
        <v>98.012162999999987</v>
      </c>
      <c r="W13" s="53">
        <v>100.6447225</v>
      </c>
      <c r="X13" s="53">
        <v>99.679454000000021</v>
      </c>
      <c r="Y13" s="53">
        <v>99.626732999999987</v>
      </c>
      <c r="Z13" s="53">
        <v>98.324174000000014</v>
      </c>
      <c r="AA13" s="53">
        <v>0</v>
      </c>
      <c r="AB13" s="53">
        <v>95.205082000000004</v>
      </c>
      <c r="AC13" s="53">
        <v>95.193950000000015</v>
      </c>
      <c r="AD13" s="53">
        <v>93.384040999999996</v>
      </c>
      <c r="AE13" s="53">
        <v>98.440420000000003</v>
      </c>
      <c r="AF13" s="53">
        <v>103.43968000000004</v>
      </c>
      <c r="AG13" s="53">
        <v>100.68140500000003</v>
      </c>
      <c r="AH13" s="54">
        <f>SUM(C13:AG13)</f>
        <v>2424.8824424999998</v>
      </c>
      <c r="AI13" s="54">
        <v>0</v>
      </c>
      <c r="AJ13" s="54">
        <v>93.898830000000004</v>
      </c>
      <c r="AK13" s="54">
        <v>96.144469999999998</v>
      </c>
      <c r="AL13" s="54">
        <v>97.725719999999995</v>
      </c>
      <c r="AM13" s="54">
        <v>92.155125000000012</v>
      </c>
      <c r="AN13" s="54">
        <v>95.620297499999992</v>
      </c>
      <c r="AO13" s="54">
        <v>0</v>
      </c>
      <c r="AP13" s="54">
        <v>0</v>
      </c>
      <c r="AQ13" s="54">
        <v>92.877467499999952</v>
      </c>
      <c r="AR13" s="54">
        <v>95.487667500000001</v>
      </c>
      <c r="AS13" s="54">
        <v>93.438155000000009</v>
      </c>
      <c r="AT13" s="54">
        <v>98.7478725</v>
      </c>
      <c r="AU13" s="54">
        <v>103.50378249999997</v>
      </c>
      <c r="AV13" s="54">
        <v>97.100252500000011</v>
      </c>
      <c r="AW13" s="54">
        <v>0</v>
      </c>
      <c r="AX13" s="54">
        <v>102.86485250000001</v>
      </c>
      <c r="AY13" s="54">
        <v>97.469399999999993</v>
      </c>
      <c r="AZ13" s="54">
        <v>93.250891000000024</v>
      </c>
      <c r="BA13" s="54">
        <v>94.372002900000027</v>
      </c>
      <c r="BB13" s="54">
        <v>92.872879400000002</v>
      </c>
      <c r="BC13" s="54">
        <v>87.336692900000031</v>
      </c>
      <c r="BD13" s="54">
        <v>0</v>
      </c>
      <c r="BE13" s="54">
        <v>80.60509500000002</v>
      </c>
      <c r="BF13" s="54">
        <v>83.011060000000015</v>
      </c>
      <c r="BG13" s="54">
        <v>81.672460000000001</v>
      </c>
      <c r="BH13" s="54">
        <v>90.180250999999984</v>
      </c>
      <c r="BI13" s="54">
        <v>95.385879999999958</v>
      </c>
      <c r="BJ13" s="54">
        <v>91.908169999999984</v>
      </c>
      <c r="BK13" s="54">
        <f>SUM(AI13:BJ13)</f>
        <v>2147.6292747000002</v>
      </c>
      <c r="BL13" s="54">
        <v>0</v>
      </c>
      <c r="BM13" s="54">
        <v>93.444639999999978</v>
      </c>
      <c r="BN13" s="54">
        <v>96.092224999999985</v>
      </c>
      <c r="BO13" s="54">
        <v>99.766159999999985</v>
      </c>
      <c r="BP13" s="54">
        <v>97.876059999999995</v>
      </c>
      <c r="BQ13" s="54">
        <v>100.42442500000001</v>
      </c>
      <c r="BR13" s="54">
        <v>94.812814000000017</v>
      </c>
      <c r="BS13" s="54">
        <v>0</v>
      </c>
      <c r="BT13" s="54">
        <v>0</v>
      </c>
      <c r="BU13" s="54">
        <v>87.126727500000001</v>
      </c>
      <c r="BV13" s="54">
        <v>96.573329000000001</v>
      </c>
      <c r="BW13" s="54">
        <v>98.988841300000004</v>
      </c>
      <c r="BX13" s="54">
        <v>101.13716060000002</v>
      </c>
      <c r="BY13" s="54">
        <v>104.21012849999998</v>
      </c>
      <c r="BZ13" s="54">
        <v>0</v>
      </c>
      <c r="CA13" s="54">
        <v>106.45875100000001</v>
      </c>
      <c r="CB13" s="54">
        <v>102.33367649999995</v>
      </c>
      <c r="CC13" s="54">
        <v>102.98651489999999</v>
      </c>
      <c r="CD13" s="54">
        <v>101.3893118</v>
      </c>
      <c r="CE13" s="54">
        <v>102.45424690000002</v>
      </c>
      <c r="CF13" s="54">
        <v>98.539609500000026</v>
      </c>
      <c r="CG13" s="54">
        <v>0</v>
      </c>
      <c r="CH13" s="54">
        <v>98.606854300000009</v>
      </c>
      <c r="CI13" s="54">
        <v>104.54121459999999</v>
      </c>
      <c r="CJ13" s="54">
        <v>103.91816050000001</v>
      </c>
      <c r="CK13" s="54">
        <v>100.08525969999998</v>
      </c>
      <c r="CL13" s="54">
        <v>104.68133399999999</v>
      </c>
      <c r="CM13" s="54">
        <v>95.391607999999991</v>
      </c>
      <c r="CN13" s="54">
        <v>0</v>
      </c>
      <c r="CO13" s="54">
        <v>102.01143999999999</v>
      </c>
      <c r="CP13" s="54">
        <v>96.401547999999991</v>
      </c>
      <c r="CQ13" s="54">
        <f>SUM(BL13:CP13)</f>
        <v>2490.2520405999994</v>
      </c>
      <c r="CR13" s="54">
        <v>89.696257999999986</v>
      </c>
      <c r="CS13" s="54">
        <v>92.08408</v>
      </c>
      <c r="CT13" s="54">
        <v>96.505922000000012</v>
      </c>
      <c r="CU13" s="54">
        <v>97.214737</v>
      </c>
      <c r="CV13" s="54">
        <v>0</v>
      </c>
      <c r="CW13" s="54">
        <v>95.544375999999971</v>
      </c>
      <c r="CX13" s="54">
        <v>105.34563229999998</v>
      </c>
      <c r="CY13" s="54">
        <v>108.55868399999999</v>
      </c>
      <c r="CZ13" s="54">
        <v>107.51641299999996</v>
      </c>
      <c r="DA13" s="54">
        <v>72.057263999999989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82.789471000000006</v>
      </c>
      <c r="DL13" s="54">
        <v>97.553978500000014</v>
      </c>
      <c r="DM13" s="54">
        <v>112.39390900000001</v>
      </c>
      <c r="DN13" s="54">
        <v>117.50171599999999</v>
      </c>
      <c r="DO13" s="54">
        <v>115.2919485</v>
      </c>
      <c r="DP13" s="54">
        <v>121.24075700000003</v>
      </c>
      <c r="DQ13" s="54">
        <v>0</v>
      </c>
      <c r="DR13" s="54">
        <v>126.89488420000001</v>
      </c>
      <c r="DS13" s="54">
        <v>129.66930829999998</v>
      </c>
      <c r="DT13" s="54">
        <v>130.6363078</v>
      </c>
      <c r="DU13" s="54">
        <v>123.72636440000001</v>
      </c>
      <c r="DV13" s="54">
        <f>SUM(CR13:DU13)</f>
        <v>2022.2220109999998</v>
      </c>
      <c r="DW13" s="54">
        <v>120.8457643</v>
      </c>
      <c r="DX13" s="54">
        <v>122.22634559999999</v>
      </c>
      <c r="DY13" s="54">
        <v>0</v>
      </c>
      <c r="DZ13" s="54">
        <v>121.24262219999999</v>
      </c>
      <c r="EA13" s="54">
        <v>114.95434280000003</v>
      </c>
      <c r="EB13" s="54">
        <v>123.77882029999999</v>
      </c>
      <c r="EC13" s="54">
        <v>112.77347000000002</v>
      </c>
      <c r="ED13" s="107">
        <v>112.911641</v>
      </c>
      <c r="EE13" s="54">
        <v>116.952304</v>
      </c>
      <c r="EF13" s="54">
        <v>0</v>
      </c>
      <c r="EG13" s="54">
        <v>127.56119200000001</v>
      </c>
      <c r="EH13" s="54">
        <v>127.92779599999999</v>
      </c>
      <c r="EI13" s="54">
        <v>0</v>
      </c>
      <c r="EJ13" s="54">
        <v>0</v>
      </c>
      <c r="EK13" s="54">
        <v>0</v>
      </c>
      <c r="EL13" s="54">
        <v>119.54110399999999</v>
      </c>
      <c r="EM13" s="54">
        <v>0</v>
      </c>
      <c r="EN13" s="54">
        <v>127.85032599999998</v>
      </c>
      <c r="EO13" s="54">
        <v>129.93907000000002</v>
      </c>
      <c r="EP13" s="54">
        <v>133.33630400000004</v>
      </c>
      <c r="EQ13" s="54">
        <v>138.98768200000001</v>
      </c>
      <c r="ER13" s="54">
        <v>140.10339400000001</v>
      </c>
      <c r="ES13" s="54">
        <v>135.52784399999999</v>
      </c>
      <c r="ET13" s="54">
        <v>0</v>
      </c>
      <c r="EU13" s="54">
        <v>147.104196</v>
      </c>
      <c r="EV13" s="54">
        <v>140.27205800000002</v>
      </c>
      <c r="EW13" s="54">
        <v>138.89854100000002</v>
      </c>
      <c r="EX13" s="54">
        <v>140.57954599999997</v>
      </c>
      <c r="EY13" s="54">
        <v>137.99568800000003</v>
      </c>
      <c r="EZ13" s="54">
        <v>132.40252100000001</v>
      </c>
      <c r="FA13" s="54">
        <v>17.167475000000003</v>
      </c>
      <c r="FB13" s="54">
        <f>SUM(DW13:FA13)</f>
        <v>2980.8800472000003</v>
      </c>
      <c r="FC13" s="54">
        <v>131.25297899999998</v>
      </c>
      <c r="FD13" s="54">
        <v>124.786507</v>
      </c>
      <c r="FE13" s="54">
        <v>120.26280600000001</v>
      </c>
      <c r="FF13" s="54">
        <v>119.87278999999999</v>
      </c>
      <c r="FG13" s="54">
        <v>113.58456099999999</v>
      </c>
      <c r="FH13" s="54">
        <v>108.636534</v>
      </c>
      <c r="FI13" s="54">
        <v>0</v>
      </c>
      <c r="FJ13" s="54">
        <v>0</v>
      </c>
      <c r="FK13" s="54">
        <v>113.62878300000001</v>
      </c>
      <c r="FL13" s="54">
        <v>113.97863200000002</v>
      </c>
      <c r="FM13" s="54">
        <v>118.84152499999998</v>
      </c>
      <c r="FN13" s="54">
        <v>116.66387899999999</v>
      </c>
      <c r="FO13" s="54">
        <v>113.970986</v>
      </c>
      <c r="FP13" s="54">
        <v>35.214805000000005</v>
      </c>
      <c r="FQ13" s="54">
        <v>115.50597399999998</v>
      </c>
      <c r="FR13" s="54">
        <v>114.02624999999999</v>
      </c>
      <c r="FS13" s="54">
        <v>102.01860000000002</v>
      </c>
      <c r="FT13" s="54">
        <v>0</v>
      </c>
      <c r="FU13" s="54">
        <v>103.84171400000001</v>
      </c>
      <c r="FV13" s="54">
        <v>104.59160200000001</v>
      </c>
      <c r="FW13" s="54">
        <v>40.489622000000011</v>
      </c>
      <c r="FX13" s="54">
        <v>109.81588299999999</v>
      </c>
      <c r="FY13" s="54">
        <v>106.36127000000003</v>
      </c>
      <c r="FZ13" s="54">
        <v>107.766254</v>
      </c>
      <c r="GA13" s="54">
        <v>104.51117699999998</v>
      </c>
      <c r="GB13" s="54">
        <v>95.94083999999998</v>
      </c>
      <c r="GC13" s="54">
        <v>87.936025000000001</v>
      </c>
      <c r="GD13" s="54">
        <v>0</v>
      </c>
      <c r="GE13" s="54">
        <v>116.84153700000003</v>
      </c>
      <c r="GF13" s="54">
        <v>117.58731799999998</v>
      </c>
      <c r="GG13" s="56">
        <f>SUM(FC13:GF13)</f>
        <v>2757.9288530000003</v>
      </c>
      <c r="GH13" s="56">
        <v>119.88139500000001</v>
      </c>
      <c r="GI13" s="56">
        <v>113.62188299999998</v>
      </c>
      <c r="GJ13" s="56">
        <v>93.551056000000031</v>
      </c>
      <c r="GK13" s="56">
        <v>107.536995</v>
      </c>
      <c r="GL13" s="56">
        <v>24.054255000000001</v>
      </c>
      <c r="GM13" s="56">
        <v>107.718293</v>
      </c>
      <c r="GN13" s="56">
        <v>113.12963000000001</v>
      </c>
      <c r="GO13" s="56">
        <v>114.88438500000004</v>
      </c>
      <c r="GP13" s="56">
        <v>116.23897500000001</v>
      </c>
      <c r="GQ13" s="56">
        <v>113.13488000000001</v>
      </c>
      <c r="GR13" s="56">
        <v>111.76404000000002</v>
      </c>
      <c r="GS13" s="56">
        <v>1.6849000000000001</v>
      </c>
      <c r="GT13" s="56">
        <v>107.64903499999997</v>
      </c>
      <c r="GU13" s="56">
        <v>111.55347099999999</v>
      </c>
      <c r="GV13" s="56">
        <v>117.74689100000002</v>
      </c>
      <c r="GW13" s="56">
        <v>122.12849100000001</v>
      </c>
      <c r="GX13" s="56">
        <v>124.56494699999999</v>
      </c>
      <c r="GY13" s="56">
        <v>122.89432000000004</v>
      </c>
      <c r="GZ13" s="56">
        <v>12.584720000000001</v>
      </c>
      <c r="HA13" s="56">
        <v>114.53353600000003</v>
      </c>
      <c r="HB13" s="56">
        <v>115.442078</v>
      </c>
      <c r="HC13" s="56">
        <v>118.8841625</v>
      </c>
      <c r="HD13" s="56">
        <v>119.80148299999998</v>
      </c>
      <c r="HE13" s="56">
        <v>112.64935500000001</v>
      </c>
      <c r="HF13" s="56">
        <v>125.10193449999998</v>
      </c>
      <c r="HG13" s="56">
        <v>24.7296625</v>
      </c>
      <c r="HH13" s="56">
        <v>123.7730825</v>
      </c>
      <c r="HI13" s="56">
        <v>123.1886765</v>
      </c>
      <c r="HJ13" s="56">
        <v>130.43061350000002</v>
      </c>
      <c r="HK13" s="56">
        <v>130.0137215</v>
      </c>
      <c r="HL13" s="56">
        <v>137.35726600000001</v>
      </c>
      <c r="HM13" s="56">
        <f>SUM(GH13:HL13)</f>
        <v>3232.2281335000002</v>
      </c>
      <c r="HN13" s="56">
        <v>119.50568500000001</v>
      </c>
      <c r="HO13" s="56">
        <v>7.3943999999999992</v>
      </c>
      <c r="HP13" s="56">
        <v>133.75524300000004</v>
      </c>
      <c r="HQ13" s="56">
        <v>124.9765865</v>
      </c>
      <c r="HR13" s="56">
        <v>116.01117649999999</v>
      </c>
      <c r="HS13" s="56">
        <v>120.13329399999998</v>
      </c>
      <c r="HT13" s="56">
        <v>120.76169800000004</v>
      </c>
      <c r="HU13" s="56">
        <v>124.69577499999998</v>
      </c>
      <c r="HV13" s="56">
        <v>0</v>
      </c>
      <c r="HW13" s="56">
        <v>110.84022699999998</v>
      </c>
      <c r="HX13" s="56">
        <v>121.22531800000002</v>
      </c>
      <c r="HY13" s="56">
        <v>122.62276600000003</v>
      </c>
      <c r="HZ13" s="56">
        <v>125.89324500000002</v>
      </c>
      <c r="IA13" s="56">
        <v>136.17580649999999</v>
      </c>
      <c r="IB13" s="56">
        <v>134.4990975</v>
      </c>
      <c r="IC13" s="56">
        <v>0</v>
      </c>
      <c r="ID13" s="56">
        <v>142.27829350000002</v>
      </c>
      <c r="IE13" s="56">
        <v>138.63872899999998</v>
      </c>
      <c r="IF13" s="56">
        <v>136.37528949999998</v>
      </c>
      <c r="IG13" s="56">
        <v>142.60321200000001</v>
      </c>
      <c r="IH13" s="56">
        <v>150.96383650000001</v>
      </c>
      <c r="II13" s="56">
        <v>148.21389649999998</v>
      </c>
      <c r="IJ13" s="56">
        <v>13.4407</v>
      </c>
      <c r="IK13" s="56">
        <v>148.87393929999999</v>
      </c>
      <c r="IL13" s="56">
        <v>147.3691135</v>
      </c>
      <c r="IM13" s="56">
        <v>154.67338570000001</v>
      </c>
      <c r="IN13" s="56">
        <v>155.55208160000004</v>
      </c>
      <c r="IO13" s="56">
        <v>153.99732939999998</v>
      </c>
      <c r="IP13" s="56">
        <v>150.22176820000007</v>
      </c>
      <c r="IQ13" s="56">
        <v>18.08032</v>
      </c>
      <c r="IR13" s="56">
        <v>133.7429965</v>
      </c>
      <c r="IS13" s="54">
        <f>SUM(HN13:IR13)</f>
        <v>3553.5152092000003</v>
      </c>
      <c r="IT13" s="54">
        <v>1888.607</v>
      </c>
      <c r="IU13" s="54">
        <v>1214.4970000000001</v>
      </c>
      <c r="IV13" s="54">
        <v>98.706999999999994</v>
      </c>
      <c r="IW13" s="54">
        <v>1451.586</v>
      </c>
      <c r="IX13" s="54">
        <f>SUM(AH13,BK13,CQ13,DV13,FB13,GG13,HM13,IS13)</f>
        <v>21609.538011699999</v>
      </c>
    </row>
    <row r="14" spans="1:260" s="4" customFormat="1">
      <c r="B14" s="52" t="s">
        <v>50</v>
      </c>
      <c r="C14" s="55">
        <f t="shared" ref="C14:AG14" si="10">IF(C2="ON",C9,0)</f>
        <v>0</v>
      </c>
      <c r="D14" s="55">
        <f t="shared" si="10"/>
        <v>242.49205699999993</v>
      </c>
      <c r="E14" s="55">
        <f t="shared" si="10"/>
        <v>279.32152400000001</v>
      </c>
      <c r="F14" s="55">
        <f t="shared" si="10"/>
        <v>0</v>
      </c>
      <c r="G14" s="55">
        <f t="shared" si="10"/>
        <v>312.53957499999996</v>
      </c>
      <c r="H14" s="55">
        <f t="shared" si="10"/>
        <v>300.30026500000002</v>
      </c>
      <c r="I14" s="55">
        <f t="shared" si="10"/>
        <v>0</v>
      </c>
      <c r="J14" s="55">
        <f t="shared" si="10"/>
        <v>290.53711800000002</v>
      </c>
      <c r="K14" s="55">
        <f t="shared" si="10"/>
        <v>303.75480099999999</v>
      </c>
      <c r="L14" s="55">
        <f t="shared" si="10"/>
        <v>289.47966099999985</v>
      </c>
      <c r="M14" s="55">
        <f t="shared" si="10"/>
        <v>0</v>
      </c>
      <c r="N14" s="55">
        <f t="shared" si="10"/>
        <v>282.49309599999998</v>
      </c>
      <c r="O14" s="55">
        <f t="shared" si="10"/>
        <v>310.43116899999995</v>
      </c>
      <c r="P14" s="55">
        <f t="shared" si="10"/>
        <v>334.68279399999994</v>
      </c>
      <c r="Q14" s="55">
        <f t="shared" si="10"/>
        <v>335.80622699999998</v>
      </c>
      <c r="R14" s="55">
        <f t="shared" si="10"/>
        <v>305.18867999999998</v>
      </c>
      <c r="S14" s="55">
        <f t="shared" si="10"/>
        <v>286.41615800000005</v>
      </c>
      <c r="T14" s="55">
        <f t="shared" si="10"/>
        <v>0</v>
      </c>
      <c r="U14" s="55">
        <f t="shared" si="10"/>
        <v>284.98391100000003</v>
      </c>
      <c r="V14" s="55">
        <f t="shared" si="10"/>
        <v>283.12927200000001</v>
      </c>
      <c r="W14" s="55">
        <f t="shared" si="10"/>
        <v>289.32223900000002</v>
      </c>
      <c r="X14" s="55">
        <f t="shared" si="10"/>
        <v>291.06593099999998</v>
      </c>
      <c r="Y14" s="55">
        <f t="shared" si="10"/>
        <v>291.47583300000002</v>
      </c>
      <c r="Z14" s="55">
        <f t="shared" si="10"/>
        <v>287.39041100000009</v>
      </c>
      <c r="AA14" s="55">
        <f t="shared" si="10"/>
        <v>0</v>
      </c>
      <c r="AB14" s="55">
        <f t="shared" si="10"/>
        <v>282.06278300000008</v>
      </c>
      <c r="AC14" s="55">
        <f t="shared" si="10"/>
        <v>287.54752999999999</v>
      </c>
      <c r="AD14" s="55">
        <f t="shared" si="10"/>
        <v>280.58878399999998</v>
      </c>
      <c r="AE14" s="55">
        <f t="shared" si="10"/>
        <v>290.18244399999998</v>
      </c>
      <c r="AF14" s="55">
        <f t="shared" si="10"/>
        <v>308.66398000000009</v>
      </c>
      <c r="AG14" s="55">
        <f t="shared" si="10"/>
        <v>305.96229799999998</v>
      </c>
      <c r="AH14" s="50">
        <f>AH9/AH5</f>
        <v>282.91609773076931</v>
      </c>
      <c r="AI14" s="50">
        <f t="shared" ref="AI14:BJ14" si="11">IF(AI2="ON",AI9,0)</f>
        <v>0</v>
      </c>
      <c r="AJ14" s="50">
        <f t="shared" si="11"/>
        <v>294.15410200000002</v>
      </c>
      <c r="AK14" s="50">
        <f t="shared" si="11"/>
        <v>305.34344899999996</v>
      </c>
      <c r="AL14" s="50">
        <f t="shared" si="11"/>
        <v>317.63686799999988</v>
      </c>
      <c r="AM14" s="50">
        <f t="shared" si="11"/>
        <v>300.18919900000003</v>
      </c>
      <c r="AN14" s="50">
        <f t="shared" si="11"/>
        <v>301.32776599999994</v>
      </c>
      <c r="AO14" s="50">
        <f t="shared" si="11"/>
        <v>0</v>
      </c>
      <c r="AP14" s="50">
        <f t="shared" si="11"/>
        <v>0</v>
      </c>
      <c r="AQ14" s="50">
        <f t="shared" si="11"/>
        <v>291.03475300000008</v>
      </c>
      <c r="AR14" s="50">
        <f t="shared" si="11"/>
        <v>300.18142499999999</v>
      </c>
      <c r="AS14" s="50">
        <f t="shared" si="11"/>
        <v>298.64223300000003</v>
      </c>
      <c r="AT14" s="50">
        <f t="shared" si="11"/>
        <v>314.84282200000001</v>
      </c>
      <c r="AU14" s="50">
        <f t="shared" si="11"/>
        <v>323.62658799999991</v>
      </c>
      <c r="AV14" s="50">
        <f t="shared" si="11"/>
        <v>306.84543600000012</v>
      </c>
      <c r="AW14" s="50">
        <f t="shared" si="11"/>
        <v>0</v>
      </c>
      <c r="AX14" s="50">
        <f t="shared" si="11"/>
        <v>324.69801900000004</v>
      </c>
      <c r="AY14" s="50">
        <f t="shared" si="11"/>
        <v>313.54774500000008</v>
      </c>
      <c r="AZ14" s="50">
        <f t="shared" si="11"/>
        <v>297.75266100000005</v>
      </c>
      <c r="BA14" s="50">
        <f t="shared" si="11"/>
        <v>303.36087199999997</v>
      </c>
      <c r="BB14" s="50">
        <f t="shared" si="11"/>
        <v>299.45389300000005</v>
      </c>
      <c r="BC14" s="50">
        <f t="shared" si="11"/>
        <v>292.45527299999998</v>
      </c>
      <c r="BD14" s="50">
        <f t="shared" si="11"/>
        <v>0</v>
      </c>
      <c r="BE14" s="50">
        <f t="shared" si="11"/>
        <v>289.607236</v>
      </c>
      <c r="BF14" s="50">
        <f t="shared" si="11"/>
        <v>300.91056900000001</v>
      </c>
      <c r="BG14" s="50">
        <f t="shared" si="11"/>
        <v>301.90933999999993</v>
      </c>
      <c r="BH14" s="50">
        <f t="shared" si="11"/>
        <v>329.78757999999988</v>
      </c>
      <c r="BI14" s="50">
        <f t="shared" si="11"/>
        <v>344.20972599999999</v>
      </c>
      <c r="BJ14" s="50">
        <f t="shared" si="11"/>
        <v>333.49646999999999</v>
      </c>
      <c r="BK14" s="50">
        <f>BK9/BK5</f>
        <v>308.04408804347827</v>
      </c>
      <c r="BL14" s="293" t="e">
        <f t="shared" ref="BL14:DW14" si="12">BL9/BL5</f>
        <v>#DIV/0!</v>
      </c>
      <c r="BM14" s="293" t="e">
        <f t="shared" si="12"/>
        <v>#DIV/0!</v>
      </c>
      <c r="BN14" s="293" t="e">
        <f t="shared" si="12"/>
        <v>#DIV/0!</v>
      </c>
      <c r="BO14" s="293" t="e">
        <f t="shared" si="12"/>
        <v>#DIV/0!</v>
      </c>
      <c r="BP14" s="293" t="e">
        <f t="shared" si="12"/>
        <v>#DIV/0!</v>
      </c>
      <c r="BQ14" s="293" t="e">
        <f t="shared" si="12"/>
        <v>#DIV/0!</v>
      </c>
      <c r="BR14" s="293" t="e">
        <f t="shared" si="12"/>
        <v>#DIV/0!</v>
      </c>
      <c r="BS14" s="293" t="e">
        <f t="shared" si="12"/>
        <v>#DIV/0!</v>
      </c>
      <c r="BT14" s="293" t="e">
        <f t="shared" si="12"/>
        <v>#DIV/0!</v>
      </c>
      <c r="BU14" s="293" t="e">
        <f t="shared" si="12"/>
        <v>#DIV/0!</v>
      </c>
      <c r="BV14" s="293" t="e">
        <f t="shared" si="12"/>
        <v>#DIV/0!</v>
      </c>
      <c r="BW14" s="293" t="e">
        <f t="shared" si="12"/>
        <v>#DIV/0!</v>
      </c>
      <c r="BX14" s="293" t="e">
        <f t="shared" si="12"/>
        <v>#DIV/0!</v>
      </c>
      <c r="BY14" s="293" t="e">
        <f t="shared" si="12"/>
        <v>#DIV/0!</v>
      </c>
      <c r="BZ14" s="293" t="e">
        <f t="shared" si="12"/>
        <v>#DIV/0!</v>
      </c>
      <c r="CA14" s="293" t="e">
        <f t="shared" si="12"/>
        <v>#DIV/0!</v>
      </c>
      <c r="CB14" s="293" t="e">
        <f t="shared" si="12"/>
        <v>#DIV/0!</v>
      </c>
      <c r="CC14" s="293" t="e">
        <f t="shared" si="12"/>
        <v>#DIV/0!</v>
      </c>
      <c r="CD14" s="293" t="e">
        <f t="shared" si="12"/>
        <v>#DIV/0!</v>
      </c>
      <c r="CE14" s="293" t="e">
        <f t="shared" si="12"/>
        <v>#DIV/0!</v>
      </c>
      <c r="CF14" s="293" t="e">
        <f t="shared" si="12"/>
        <v>#DIV/0!</v>
      </c>
      <c r="CG14" s="293" t="e">
        <f t="shared" si="12"/>
        <v>#DIV/0!</v>
      </c>
      <c r="CH14" s="293" t="e">
        <f t="shared" si="12"/>
        <v>#DIV/0!</v>
      </c>
      <c r="CI14" s="293" t="e">
        <f t="shared" si="12"/>
        <v>#DIV/0!</v>
      </c>
      <c r="CJ14" s="293" t="e">
        <f t="shared" si="12"/>
        <v>#DIV/0!</v>
      </c>
      <c r="CK14" s="293" t="e">
        <f t="shared" si="12"/>
        <v>#DIV/0!</v>
      </c>
      <c r="CL14" s="293" t="e">
        <f t="shared" si="12"/>
        <v>#DIV/0!</v>
      </c>
      <c r="CM14" s="293" t="e">
        <f t="shared" si="12"/>
        <v>#DIV/0!</v>
      </c>
      <c r="CN14" s="293" t="e">
        <f t="shared" si="12"/>
        <v>#DIV/0!</v>
      </c>
      <c r="CO14" s="293" t="e">
        <f t="shared" si="12"/>
        <v>#DIV/0!</v>
      </c>
      <c r="CP14" s="293" t="e">
        <f t="shared" si="12"/>
        <v>#DIV/0!</v>
      </c>
      <c r="CQ14" s="293">
        <f t="shared" si="12"/>
        <v>342.82657000000006</v>
      </c>
      <c r="CR14" s="293" t="e">
        <f t="shared" si="12"/>
        <v>#DIV/0!</v>
      </c>
      <c r="CS14" s="293" t="e">
        <f t="shared" si="12"/>
        <v>#DIV/0!</v>
      </c>
      <c r="CT14" s="293" t="e">
        <f t="shared" si="12"/>
        <v>#DIV/0!</v>
      </c>
      <c r="CU14" s="293" t="e">
        <f t="shared" si="12"/>
        <v>#DIV/0!</v>
      </c>
      <c r="CV14" s="293" t="e">
        <f t="shared" si="12"/>
        <v>#DIV/0!</v>
      </c>
      <c r="CW14" s="293" t="e">
        <f t="shared" si="12"/>
        <v>#DIV/0!</v>
      </c>
      <c r="CX14" s="293" t="e">
        <f t="shared" si="12"/>
        <v>#DIV/0!</v>
      </c>
      <c r="CY14" s="293" t="e">
        <f t="shared" si="12"/>
        <v>#DIV/0!</v>
      </c>
      <c r="CZ14" s="293" t="e">
        <f t="shared" si="12"/>
        <v>#DIV/0!</v>
      </c>
      <c r="DA14" s="293" t="e">
        <f t="shared" si="12"/>
        <v>#DIV/0!</v>
      </c>
      <c r="DB14" s="293" t="e">
        <f t="shared" si="12"/>
        <v>#DIV/0!</v>
      </c>
      <c r="DC14" s="293" t="e">
        <f t="shared" si="12"/>
        <v>#DIV/0!</v>
      </c>
      <c r="DD14" s="293" t="e">
        <f t="shared" si="12"/>
        <v>#DIV/0!</v>
      </c>
      <c r="DE14" s="293" t="e">
        <f t="shared" si="12"/>
        <v>#DIV/0!</v>
      </c>
      <c r="DF14" s="293" t="e">
        <f t="shared" si="12"/>
        <v>#DIV/0!</v>
      </c>
      <c r="DG14" s="293" t="e">
        <f t="shared" si="12"/>
        <v>#DIV/0!</v>
      </c>
      <c r="DH14" s="293" t="e">
        <f t="shared" si="12"/>
        <v>#DIV/0!</v>
      </c>
      <c r="DI14" s="293" t="e">
        <f t="shared" si="12"/>
        <v>#DIV/0!</v>
      </c>
      <c r="DJ14" s="293" t="e">
        <f t="shared" si="12"/>
        <v>#DIV/0!</v>
      </c>
      <c r="DK14" s="293" t="e">
        <f t="shared" si="12"/>
        <v>#DIV/0!</v>
      </c>
      <c r="DL14" s="293" t="e">
        <f t="shared" si="12"/>
        <v>#DIV/0!</v>
      </c>
      <c r="DM14" s="293" t="e">
        <f t="shared" si="12"/>
        <v>#DIV/0!</v>
      </c>
      <c r="DN14" s="293" t="e">
        <f t="shared" si="12"/>
        <v>#DIV/0!</v>
      </c>
      <c r="DO14" s="293" t="e">
        <f t="shared" si="12"/>
        <v>#DIV/0!</v>
      </c>
      <c r="DP14" s="293" t="e">
        <f t="shared" si="12"/>
        <v>#DIV/0!</v>
      </c>
      <c r="DQ14" s="293" t="e">
        <f t="shared" si="12"/>
        <v>#DIV/0!</v>
      </c>
      <c r="DR14" s="293" t="e">
        <f t="shared" si="12"/>
        <v>#DIV/0!</v>
      </c>
      <c r="DS14" s="293" t="e">
        <f t="shared" si="12"/>
        <v>#DIV/0!</v>
      </c>
      <c r="DT14" s="293" t="e">
        <f t="shared" si="12"/>
        <v>#DIV/0!</v>
      </c>
      <c r="DU14" s="293" t="e">
        <f t="shared" si="12"/>
        <v>#DIV/0!</v>
      </c>
      <c r="DV14" s="293">
        <f t="shared" si="12"/>
        <v>282.64896104761903</v>
      </c>
      <c r="DW14" s="293" t="e">
        <f t="shared" si="12"/>
        <v>#DIV/0!</v>
      </c>
      <c r="DX14" s="293" t="e">
        <f t="shared" ref="DX14:GI14" si="13">DX9/DX5</f>
        <v>#DIV/0!</v>
      </c>
      <c r="DY14" s="293" t="e">
        <f t="shared" si="13"/>
        <v>#DIV/0!</v>
      </c>
      <c r="DZ14" s="293" t="e">
        <f t="shared" si="13"/>
        <v>#DIV/0!</v>
      </c>
      <c r="EA14" s="293" t="e">
        <f t="shared" si="13"/>
        <v>#DIV/0!</v>
      </c>
      <c r="EB14" s="293" t="e">
        <f t="shared" si="13"/>
        <v>#DIV/0!</v>
      </c>
      <c r="EC14" s="293" t="e">
        <f t="shared" si="13"/>
        <v>#DIV/0!</v>
      </c>
      <c r="ED14" s="293" t="e">
        <f t="shared" si="13"/>
        <v>#DIV/0!</v>
      </c>
      <c r="EE14" s="293" t="e">
        <f t="shared" si="13"/>
        <v>#DIV/0!</v>
      </c>
      <c r="EF14" s="293" t="e">
        <f t="shared" si="13"/>
        <v>#DIV/0!</v>
      </c>
      <c r="EG14" s="293" t="e">
        <f t="shared" si="13"/>
        <v>#DIV/0!</v>
      </c>
      <c r="EH14" s="293" t="e">
        <f t="shared" si="13"/>
        <v>#DIV/0!</v>
      </c>
      <c r="EI14" s="293" t="e">
        <f t="shared" si="13"/>
        <v>#DIV/0!</v>
      </c>
      <c r="EJ14" s="293" t="e">
        <f t="shared" si="13"/>
        <v>#DIV/0!</v>
      </c>
      <c r="EK14" s="293" t="e">
        <f t="shared" si="13"/>
        <v>#DIV/0!</v>
      </c>
      <c r="EL14" s="293" t="e">
        <f t="shared" si="13"/>
        <v>#DIV/0!</v>
      </c>
      <c r="EM14" s="293" t="e">
        <f t="shared" si="13"/>
        <v>#DIV/0!</v>
      </c>
      <c r="EN14" s="293" t="e">
        <f t="shared" si="13"/>
        <v>#DIV/0!</v>
      </c>
      <c r="EO14" s="293" t="e">
        <f t="shared" si="13"/>
        <v>#DIV/0!</v>
      </c>
      <c r="EP14" s="293" t="e">
        <f t="shared" si="13"/>
        <v>#DIV/0!</v>
      </c>
      <c r="EQ14" s="293" t="e">
        <f t="shared" si="13"/>
        <v>#DIV/0!</v>
      </c>
      <c r="ER14" s="293" t="e">
        <f t="shared" si="13"/>
        <v>#DIV/0!</v>
      </c>
      <c r="ES14" s="293" t="e">
        <f t="shared" si="13"/>
        <v>#DIV/0!</v>
      </c>
      <c r="ET14" s="293" t="e">
        <f t="shared" si="13"/>
        <v>#DIV/0!</v>
      </c>
      <c r="EU14" s="293" t="e">
        <f t="shared" si="13"/>
        <v>#DIV/0!</v>
      </c>
      <c r="EV14" s="293" t="e">
        <f t="shared" si="13"/>
        <v>#DIV/0!</v>
      </c>
      <c r="EW14" s="293" t="e">
        <f t="shared" si="13"/>
        <v>#DIV/0!</v>
      </c>
      <c r="EX14" s="293" t="e">
        <f t="shared" si="13"/>
        <v>#DIV/0!</v>
      </c>
      <c r="EY14" s="293" t="e">
        <f t="shared" si="13"/>
        <v>#DIV/0!</v>
      </c>
      <c r="EZ14" s="293" t="e">
        <f t="shared" si="13"/>
        <v>#DIV/0!</v>
      </c>
      <c r="FA14" s="293" t="e">
        <f t="shared" si="13"/>
        <v>#DIV/0!</v>
      </c>
      <c r="FB14" s="293">
        <f t="shared" si="13"/>
        <v>287.73635675862067</v>
      </c>
      <c r="FC14" s="293" t="e">
        <f t="shared" si="13"/>
        <v>#DIV/0!</v>
      </c>
      <c r="FD14" s="293" t="e">
        <f t="shared" si="13"/>
        <v>#DIV/0!</v>
      </c>
      <c r="FE14" s="293" t="e">
        <f t="shared" si="13"/>
        <v>#DIV/0!</v>
      </c>
      <c r="FF14" s="293" t="e">
        <f t="shared" si="13"/>
        <v>#DIV/0!</v>
      </c>
      <c r="FG14" s="293" t="e">
        <f t="shared" si="13"/>
        <v>#DIV/0!</v>
      </c>
      <c r="FH14" s="293" t="e">
        <f t="shared" si="13"/>
        <v>#DIV/0!</v>
      </c>
      <c r="FI14" s="293" t="e">
        <f t="shared" si="13"/>
        <v>#DIV/0!</v>
      </c>
      <c r="FJ14" s="293" t="e">
        <f t="shared" si="13"/>
        <v>#DIV/0!</v>
      </c>
      <c r="FK14" s="293" t="e">
        <f t="shared" si="13"/>
        <v>#DIV/0!</v>
      </c>
      <c r="FL14" s="293" t="e">
        <f t="shared" si="13"/>
        <v>#DIV/0!</v>
      </c>
      <c r="FM14" s="293" t="e">
        <f t="shared" si="13"/>
        <v>#DIV/0!</v>
      </c>
      <c r="FN14" s="293" t="e">
        <f t="shared" si="13"/>
        <v>#DIV/0!</v>
      </c>
      <c r="FO14" s="293" t="e">
        <f t="shared" si="13"/>
        <v>#DIV/0!</v>
      </c>
      <c r="FP14" s="293" t="e">
        <f t="shared" si="13"/>
        <v>#DIV/0!</v>
      </c>
      <c r="FQ14" s="293" t="e">
        <f t="shared" si="13"/>
        <v>#DIV/0!</v>
      </c>
      <c r="FR14" s="293" t="e">
        <f t="shared" si="13"/>
        <v>#DIV/0!</v>
      </c>
      <c r="FS14" s="293" t="e">
        <f t="shared" si="13"/>
        <v>#DIV/0!</v>
      </c>
      <c r="FT14" s="293" t="e">
        <f t="shared" si="13"/>
        <v>#DIV/0!</v>
      </c>
      <c r="FU14" s="293" t="e">
        <f t="shared" si="13"/>
        <v>#DIV/0!</v>
      </c>
      <c r="FV14" s="293" t="e">
        <f t="shared" si="13"/>
        <v>#DIV/0!</v>
      </c>
      <c r="FW14" s="293" t="e">
        <f t="shared" si="13"/>
        <v>#DIV/0!</v>
      </c>
      <c r="FX14" s="293" t="e">
        <f t="shared" si="13"/>
        <v>#DIV/0!</v>
      </c>
      <c r="FY14" s="293" t="e">
        <f t="shared" si="13"/>
        <v>#DIV/0!</v>
      </c>
      <c r="FZ14" s="293" t="e">
        <f t="shared" si="13"/>
        <v>#DIV/0!</v>
      </c>
      <c r="GA14" s="293" t="e">
        <f t="shared" si="13"/>
        <v>#DIV/0!</v>
      </c>
      <c r="GB14" s="293" t="e">
        <f t="shared" si="13"/>
        <v>#DIV/0!</v>
      </c>
      <c r="GC14" s="293" t="e">
        <f t="shared" si="13"/>
        <v>#DIV/0!</v>
      </c>
      <c r="GD14" s="293" t="e">
        <f t="shared" si="13"/>
        <v>#DIV/0!</v>
      </c>
      <c r="GE14" s="293" t="e">
        <f t="shared" si="13"/>
        <v>#DIV/0!</v>
      </c>
      <c r="GF14" s="293" t="e">
        <f t="shared" si="13"/>
        <v>#DIV/0!</v>
      </c>
      <c r="GG14" s="293">
        <f t="shared" si="13"/>
        <v>296.09502111111112</v>
      </c>
      <c r="GH14" s="293" t="e">
        <f t="shared" si="13"/>
        <v>#DIV/0!</v>
      </c>
      <c r="GI14" s="293" t="e">
        <f t="shared" si="13"/>
        <v>#DIV/0!</v>
      </c>
      <c r="GJ14" s="293" t="e">
        <f t="shared" ref="GJ14:IT14" si="14">GJ9/GJ5</f>
        <v>#DIV/0!</v>
      </c>
      <c r="GK14" s="293" t="e">
        <f t="shared" si="14"/>
        <v>#DIV/0!</v>
      </c>
      <c r="GL14" s="293" t="e">
        <f t="shared" si="14"/>
        <v>#DIV/0!</v>
      </c>
      <c r="GM14" s="293" t="e">
        <f t="shared" si="14"/>
        <v>#DIV/0!</v>
      </c>
      <c r="GN14" s="293" t="e">
        <f t="shared" si="14"/>
        <v>#DIV/0!</v>
      </c>
      <c r="GO14" s="293" t="e">
        <f t="shared" si="14"/>
        <v>#DIV/0!</v>
      </c>
      <c r="GP14" s="293" t="e">
        <f t="shared" si="14"/>
        <v>#DIV/0!</v>
      </c>
      <c r="GQ14" s="293" t="e">
        <f t="shared" si="14"/>
        <v>#DIV/0!</v>
      </c>
      <c r="GR14" s="293" t="e">
        <f t="shared" si="14"/>
        <v>#DIV/0!</v>
      </c>
      <c r="GS14" s="293" t="e">
        <f t="shared" si="14"/>
        <v>#DIV/0!</v>
      </c>
      <c r="GT14" s="293" t="e">
        <f t="shared" si="14"/>
        <v>#DIV/0!</v>
      </c>
      <c r="GU14" s="293" t="e">
        <f t="shared" si="14"/>
        <v>#DIV/0!</v>
      </c>
      <c r="GV14" s="293" t="e">
        <f t="shared" si="14"/>
        <v>#DIV/0!</v>
      </c>
      <c r="GW14" s="293" t="e">
        <f t="shared" si="14"/>
        <v>#DIV/0!</v>
      </c>
      <c r="GX14" s="293" t="e">
        <f t="shared" si="14"/>
        <v>#DIV/0!</v>
      </c>
      <c r="GY14" s="293" t="e">
        <f t="shared" si="14"/>
        <v>#DIV/0!</v>
      </c>
      <c r="GZ14" s="293" t="e">
        <f t="shared" si="14"/>
        <v>#DIV/0!</v>
      </c>
      <c r="HA14" s="293" t="e">
        <f t="shared" si="14"/>
        <v>#DIV/0!</v>
      </c>
      <c r="HB14" s="293" t="e">
        <f t="shared" si="14"/>
        <v>#DIV/0!</v>
      </c>
      <c r="HC14" s="293" t="e">
        <f t="shared" si="14"/>
        <v>#DIV/0!</v>
      </c>
      <c r="HD14" s="293" t="e">
        <f t="shared" si="14"/>
        <v>#DIV/0!</v>
      </c>
      <c r="HE14" s="293" t="e">
        <f t="shared" si="14"/>
        <v>#DIV/0!</v>
      </c>
      <c r="HF14" s="293" t="e">
        <f t="shared" si="14"/>
        <v>#DIV/0!</v>
      </c>
      <c r="HG14" s="293" t="e">
        <f t="shared" si="14"/>
        <v>#DIV/0!</v>
      </c>
      <c r="HH14" s="293" t="e">
        <f t="shared" si="14"/>
        <v>#DIV/0!</v>
      </c>
      <c r="HI14" s="293" t="e">
        <f t="shared" si="14"/>
        <v>#DIV/0!</v>
      </c>
      <c r="HJ14" s="293" t="e">
        <f t="shared" si="14"/>
        <v>#DIV/0!</v>
      </c>
      <c r="HK14" s="293" t="e">
        <f t="shared" si="14"/>
        <v>#DIV/0!</v>
      </c>
      <c r="HL14" s="293" t="e">
        <f t="shared" si="14"/>
        <v>#DIV/0!</v>
      </c>
      <c r="HM14" s="293">
        <f t="shared" si="14"/>
        <v>275.17336348387096</v>
      </c>
      <c r="HN14" s="293" t="e">
        <f t="shared" si="14"/>
        <v>#DIV/0!</v>
      </c>
      <c r="HO14" s="293" t="e">
        <f t="shared" si="14"/>
        <v>#DIV/0!</v>
      </c>
      <c r="HP14" s="293" t="e">
        <f t="shared" si="14"/>
        <v>#DIV/0!</v>
      </c>
      <c r="HQ14" s="293" t="e">
        <f t="shared" si="14"/>
        <v>#DIV/0!</v>
      </c>
      <c r="HR14" s="293" t="e">
        <f t="shared" si="14"/>
        <v>#DIV/0!</v>
      </c>
      <c r="HS14" s="293" t="e">
        <f t="shared" si="14"/>
        <v>#DIV/0!</v>
      </c>
      <c r="HT14" s="293" t="e">
        <f t="shared" si="14"/>
        <v>#DIV/0!</v>
      </c>
      <c r="HU14" s="293" t="e">
        <f t="shared" si="14"/>
        <v>#DIV/0!</v>
      </c>
      <c r="HV14" s="293" t="e">
        <f t="shared" si="14"/>
        <v>#DIV/0!</v>
      </c>
      <c r="HW14" s="293" t="e">
        <f t="shared" si="14"/>
        <v>#DIV/0!</v>
      </c>
      <c r="HX14" s="293" t="e">
        <f t="shared" si="14"/>
        <v>#DIV/0!</v>
      </c>
      <c r="HY14" s="293" t="e">
        <f t="shared" si="14"/>
        <v>#DIV/0!</v>
      </c>
      <c r="HZ14" s="293" t="e">
        <f t="shared" si="14"/>
        <v>#DIV/0!</v>
      </c>
      <c r="IA14" s="293" t="e">
        <f t="shared" si="14"/>
        <v>#DIV/0!</v>
      </c>
      <c r="IB14" s="293" t="e">
        <f t="shared" si="14"/>
        <v>#DIV/0!</v>
      </c>
      <c r="IC14" s="293" t="e">
        <f t="shared" si="14"/>
        <v>#DIV/0!</v>
      </c>
      <c r="ID14" s="293" t="e">
        <f t="shared" si="14"/>
        <v>#DIV/0!</v>
      </c>
      <c r="IE14" s="293" t="e">
        <f t="shared" si="14"/>
        <v>#DIV/0!</v>
      </c>
      <c r="IF14" s="293" t="e">
        <f t="shared" si="14"/>
        <v>#DIV/0!</v>
      </c>
      <c r="IG14" s="293" t="e">
        <f t="shared" si="14"/>
        <v>#DIV/0!</v>
      </c>
      <c r="IH14" s="293" t="e">
        <f t="shared" si="14"/>
        <v>#DIV/0!</v>
      </c>
      <c r="II14" s="293" t="e">
        <f t="shared" si="14"/>
        <v>#DIV/0!</v>
      </c>
      <c r="IJ14" s="293" t="e">
        <f t="shared" si="14"/>
        <v>#DIV/0!</v>
      </c>
      <c r="IK14" s="293" t="e">
        <f t="shared" si="14"/>
        <v>#DIV/0!</v>
      </c>
      <c r="IL14" s="293" t="e">
        <f t="shared" si="14"/>
        <v>#DIV/0!</v>
      </c>
      <c r="IM14" s="293" t="e">
        <f t="shared" si="14"/>
        <v>#DIV/0!</v>
      </c>
      <c r="IN14" s="293" t="e">
        <f t="shared" si="14"/>
        <v>#DIV/0!</v>
      </c>
      <c r="IO14" s="293" t="e">
        <f t="shared" si="14"/>
        <v>#DIV/0!</v>
      </c>
      <c r="IP14" s="293" t="e">
        <f t="shared" si="14"/>
        <v>#DIV/0!</v>
      </c>
      <c r="IQ14" s="293" t="e">
        <f t="shared" si="14"/>
        <v>#DIV/0!</v>
      </c>
      <c r="IR14" s="293" t="e">
        <f t="shared" si="14"/>
        <v>#DIV/0!</v>
      </c>
      <c r="IS14" s="293">
        <f t="shared" si="14"/>
        <v>303.2416986206897</v>
      </c>
      <c r="IT14" s="293">
        <f t="shared" si="14"/>
        <v>162.82111111111112</v>
      </c>
      <c r="IU14" s="293">
        <f t="shared" ref="IU14:IX14" si="15">IU9/IU5</f>
        <v>116.51684210526317</v>
      </c>
      <c r="IV14" s="293">
        <f t="shared" si="15"/>
        <v>36.493833333333335</v>
      </c>
      <c r="IW14" s="293">
        <f t="shared" si="15"/>
        <v>127.61985185185185</v>
      </c>
      <c r="IX14" s="293">
        <f t="shared" si="15"/>
        <v>215.89802911034485</v>
      </c>
    </row>
    <row r="15" spans="1:260" s="4" customFormat="1">
      <c r="B15" s="84" t="s">
        <v>51</v>
      </c>
      <c r="C15" s="85">
        <f t="shared" ref="C15:AG15" si="16">IF(C$2="ON",C13,0)</f>
        <v>0</v>
      </c>
      <c r="D15" s="85">
        <f t="shared" si="16"/>
        <v>82.75039000000001</v>
      </c>
      <c r="E15" s="85">
        <f t="shared" si="16"/>
        <v>90.239689999999982</v>
      </c>
      <c r="F15" s="85">
        <f t="shared" si="16"/>
        <v>0</v>
      </c>
      <c r="G15" s="85">
        <f t="shared" si="16"/>
        <v>97.591950000000026</v>
      </c>
      <c r="H15" s="85">
        <f t="shared" si="16"/>
        <v>87.525190000000009</v>
      </c>
      <c r="I15" s="85">
        <f t="shared" si="16"/>
        <v>0</v>
      </c>
      <c r="J15" s="85">
        <f t="shared" si="16"/>
        <v>85.340700000000027</v>
      </c>
      <c r="K15" s="85">
        <f t="shared" si="16"/>
        <v>91.248350000000002</v>
      </c>
      <c r="L15" s="85">
        <f t="shared" si="16"/>
        <v>88.977345499999998</v>
      </c>
      <c r="M15" s="85">
        <f t="shared" si="16"/>
        <v>0</v>
      </c>
      <c r="N15" s="85">
        <f t="shared" si="16"/>
        <v>90.375453000000007</v>
      </c>
      <c r="O15" s="85">
        <f t="shared" si="16"/>
        <v>103.07098500000002</v>
      </c>
      <c r="P15" s="85">
        <f t="shared" si="16"/>
        <v>112.681697</v>
      </c>
      <c r="Q15" s="85">
        <f t="shared" si="16"/>
        <v>114.02952399999999</v>
      </c>
      <c r="R15" s="85">
        <f t="shared" si="16"/>
        <v>104.57550149999999</v>
      </c>
      <c r="S15" s="85">
        <f t="shared" si="16"/>
        <v>96.287294999999986</v>
      </c>
      <c r="T15" s="85">
        <f t="shared" si="16"/>
        <v>0</v>
      </c>
      <c r="U15" s="85">
        <f t="shared" si="16"/>
        <v>97.556546999999995</v>
      </c>
      <c r="V15" s="85">
        <f t="shared" si="16"/>
        <v>98.012162999999987</v>
      </c>
      <c r="W15" s="85">
        <f t="shared" si="16"/>
        <v>100.6447225</v>
      </c>
      <c r="X15" s="85">
        <f t="shared" si="16"/>
        <v>99.679454000000021</v>
      </c>
      <c r="Y15" s="85">
        <f t="shared" si="16"/>
        <v>99.626732999999987</v>
      </c>
      <c r="Z15" s="85">
        <f t="shared" si="16"/>
        <v>98.324174000000014</v>
      </c>
      <c r="AA15" s="85">
        <f t="shared" si="16"/>
        <v>0</v>
      </c>
      <c r="AB15" s="85">
        <f t="shared" si="16"/>
        <v>95.205082000000004</v>
      </c>
      <c r="AC15" s="85">
        <f t="shared" si="16"/>
        <v>95.193950000000015</v>
      </c>
      <c r="AD15" s="85">
        <f t="shared" si="16"/>
        <v>93.384040999999996</v>
      </c>
      <c r="AE15" s="85">
        <f t="shared" si="16"/>
        <v>98.440420000000003</v>
      </c>
      <c r="AF15" s="85">
        <f t="shared" si="16"/>
        <v>103.43968000000004</v>
      </c>
      <c r="AG15" s="85">
        <f t="shared" si="16"/>
        <v>100.68140500000003</v>
      </c>
      <c r="AH15" s="326">
        <f>AH13/AH5</f>
        <v>93.264709326923068</v>
      </c>
      <c r="AI15" s="326" t="e">
        <f t="shared" ref="AI15:CT15" si="17">AI13/AI5</f>
        <v>#DIV/0!</v>
      </c>
      <c r="AJ15" s="326" t="e">
        <f t="shared" si="17"/>
        <v>#DIV/0!</v>
      </c>
      <c r="AK15" s="326" t="e">
        <f t="shared" si="17"/>
        <v>#DIV/0!</v>
      </c>
      <c r="AL15" s="326" t="e">
        <f t="shared" si="17"/>
        <v>#DIV/0!</v>
      </c>
      <c r="AM15" s="326" t="e">
        <f t="shared" si="17"/>
        <v>#DIV/0!</v>
      </c>
      <c r="AN15" s="326" t="e">
        <f t="shared" si="17"/>
        <v>#DIV/0!</v>
      </c>
      <c r="AO15" s="326" t="e">
        <f t="shared" si="17"/>
        <v>#DIV/0!</v>
      </c>
      <c r="AP15" s="326" t="e">
        <f t="shared" si="17"/>
        <v>#DIV/0!</v>
      </c>
      <c r="AQ15" s="326" t="e">
        <f t="shared" si="17"/>
        <v>#DIV/0!</v>
      </c>
      <c r="AR15" s="326" t="e">
        <f t="shared" si="17"/>
        <v>#DIV/0!</v>
      </c>
      <c r="AS15" s="326" t="e">
        <f t="shared" si="17"/>
        <v>#DIV/0!</v>
      </c>
      <c r="AT15" s="326" t="e">
        <f t="shared" si="17"/>
        <v>#DIV/0!</v>
      </c>
      <c r="AU15" s="326" t="e">
        <f t="shared" si="17"/>
        <v>#DIV/0!</v>
      </c>
      <c r="AV15" s="326" t="e">
        <f t="shared" si="17"/>
        <v>#DIV/0!</v>
      </c>
      <c r="AW15" s="326" t="e">
        <f t="shared" si="17"/>
        <v>#DIV/0!</v>
      </c>
      <c r="AX15" s="326" t="e">
        <f t="shared" si="17"/>
        <v>#DIV/0!</v>
      </c>
      <c r="AY15" s="326" t="e">
        <f t="shared" si="17"/>
        <v>#DIV/0!</v>
      </c>
      <c r="AZ15" s="326" t="e">
        <f t="shared" si="17"/>
        <v>#DIV/0!</v>
      </c>
      <c r="BA15" s="326" t="e">
        <f t="shared" si="17"/>
        <v>#DIV/0!</v>
      </c>
      <c r="BB15" s="326" t="e">
        <f t="shared" si="17"/>
        <v>#DIV/0!</v>
      </c>
      <c r="BC15" s="326" t="e">
        <f t="shared" si="17"/>
        <v>#DIV/0!</v>
      </c>
      <c r="BD15" s="326" t="e">
        <f t="shared" si="17"/>
        <v>#DIV/0!</v>
      </c>
      <c r="BE15" s="326" t="e">
        <f t="shared" si="17"/>
        <v>#DIV/0!</v>
      </c>
      <c r="BF15" s="326" t="e">
        <f t="shared" si="17"/>
        <v>#DIV/0!</v>
      </c>
      <c r="BG15" s="326" t="e">
        <f t="shared" si="17"/>
        <v>#DIV/0!</v>
      </c>
      <c r="BH15" s="326" t="e">
        <f t="shared" si="17"/>
        <v>#DIV/0!</v>
      </c>
      <c r="BI15" s="326" t="e">
        <f t="shared" si="17"/>
        <v>#DIV/0!</v>
      </c>
      <c r="BJ15" s="326" t="e">
        <f t="shared" si="17"/>
        <v>#DIV/0!</v>
      </c>
      <c r="BK15" s="326">
        <f t="shared" si="17"/>
        <v>93.375185856521753</v>
      </c>
      <c r="BL15" s="326" t="e">
        <f t="shared" si="17"/>
        <v>#DIV/0!</v>
      </c>
      <c r="BM15" s="326" t="e">
        <f t="shared" si="17"/>
        <v>#DIV/0!</v>
      </c>
      <c r="BN15" s="326" t="e">
        <f t="shared" si="17"/>
        <v>#DIV/0!</v>
      </c>
      <c r="BO15" s="326" t="e">
        <f t="shared" si="17"/>
        <v>#DIV/0!</v>
      </c>
      <c r="BP15" s="326" t="e">
        <f t="shared" si="17"/>
        <v>#DIV/0!</v>
      </c>
      <c r="BQ15" s="326" t="e">
        <f t="shared" si="17"/>
        <v>#DIV/0!</v>
      </c>
      <c r="BR15" s="326" t="e">
        <f t="shared" si="17"/>
        <v>#DIV/0!</v>
      </c>
      <c r="BS15" s="326" t="e">
        <f t="shared" si="17"/>
        <v>#DIV/0!</v>
      </c>
      <c r="BT15" s="326" t="e">
        <f t="shared" si="17"/>
        <v>#DIV/0!</v>
      </c>
      <c r="BU15" s="326" t="e">
        <f t="shared" si="17"/>
        <v>#DIV/0!</v>
      </c>
      <c r="BV15" s="326" t="e">
        <f t="shared" si="17"/>
        <v>#DIV/0!</v>
      </c>
      <c r="BW15" s="326" t="e">
        <f t="shared" si="17"/>
        <v>#DIV/0!</v>
      </c>
      <c r="BX15" s="326" t="e">
        <f t="shared" si="17"/>
        <v>#DIV/0!</v>
      </c>
      <c r="BY15" s="326" t="e">
        <f t="shared" si="17"/>
        <v>#DIV/0!</v>
      </c>
      <c r="BZ15" s="326" t="e">
        <f t="shared" si="17"/>
        <v>#DIV/0!</v>
      </c>
      <c r="CA15" s="326" t="e">
        <f t="shared" si="17"/>
        <v>#DIV/0!</v>
      </c>
      <c r="CB15" s="326" t="e">
        <f t="shared" si="17"/>
        <v>#DIV/0!</v>
      </c>
      <c r="CC15" s="326" t="e">
        <f t="shared" si="17"/>
        <v>#DIV/0!</v>
      </c>
      <c r="CD15" s="326" t="e">
        <f t="shared" si="17"/>
        <v>#DIV/0!</v>
      </c>
      <c r="CE15" s="326" t="e">
        <f t="shared" si="17"/>
        <v>#DIV/0!</v>
      </c>
      <c r="CF15" s="326" t="e">
        <f t="shared" si="17"/>
        <v>#DIV/0!</v>
      </c>
      <c r="CG15" s="326" t="e">
        <f t="shared" si="17"/>
        <v>#DIV/0!</v>
      </c>
      <c r="CH15" s="326" t="e">
        <f t="shared" si="17"/>
        <v>#DIV/0!</v>
      </c>
      <c r="CI15" s="326" t="e">
        <f t="shared" si="17"/>
        <v>#DIV/0!</v>
      </c>
      <c r="CJ15" s="326" t="e">
        <f t="shared" si="17"/>
        <v>#DIV/0!</v>
      </c>
      <c r="CK15" s="326" t="e">
        <f t="shared" si="17"/>
        <v>#DIV/0!</v>
      </c>
      <c r="CL15" s="326" t="e">
        <f t="shared" si="17"/>
        <v>#DIV/0!</v>
      </c>
      <c r="CM15" s="326" t="e">
        <f t="shared" si="17"/>
        <v>#DIV/0!</v>
      </c>
      <c r="CN15" s="326" t="e">
        <f t="shared" si="17"/>
        <v>#DIV/0!</v>
      </c>
      <c r="CO15" s="326" t="e">
        <f t="shared" si="17"/>
        <v>#DIV/0!</v>
      </c>
      <c r="CP15" s="326" t="e">
        <f t="shared" si="17"/>
        <v>#DIV/0!</v>
      </c>
      <c r="CQ15" s="326">
        <f t="shared" si="17"/>
        <v>99.610081623999974</v>
      </c>
      <c r="CR15" s="326" t="e">
        <f t="shared" si="17"/>
        <v>#DIV/0!</v>
      </c>
      <c r="CS15" s="326" t="e">
        <f t="shared" si="17"/>
        <v>#DIV/0!</v>
      </c>
      <c r="CT15" s="326" t="e">
        <f t="shared" si="17"/>
        <v>#DIV/0!</v>
      </c>
      <c r="CU15" s="326" t="e">
        <f t="shared" ref="CU15:FF15" si="18">CU13/CU5</f>
        <v>#DIV/0!</v>
      </c>
      <c r="CV15" s="326" t="e">
        <f t="shared" si="18"/>
        <v>#DIV/0!</v>
      </c>
      <c r="CW15" s="326" t="e">
        <f t="shared" si="18"/>
        <v>#DIV/0!</v>
      </c>
      <c r="CX15" s="326" t="e">
        <f t="shared" si="18"/>
        <v>#DIV/0!</v>
      </c>
      <c r="CY15" s="326" t="e">
        <f t="shared" si="18"/>
        <v>#DIV/0!</v>
      </c>
      <c r="CZ15" s="326" t="e">
        <f t="shared" si="18"/>
        <v>#DIV/0!</v>
      </c>
      <c r="DA15" s="326" t="e">
        <f t="shared" si="18"/>
        <v>#DIV/0!</v>
      </c>
      <c r="DB15" s="326" t="e">
        <f t="shared" si="18"/>
        <v>#DIV/0!</v>
      </c>
      <c r="DC15" s="326" t="e">
        <f t="shared" si="18"/>
        <v>#DIV/0!</v>
      </c>
      <c r="DD15" s="326" t="e">
        <f t="shared" si="18"/>
        <v>#DIV/0!</v>
      </c>
      <c r="DE15" s="326" t="e">
        <f t="shared" si="18"/>
        <v>#DIV/0!</v>
      </c>
      <c r="DF15" s="326" t="e">
        <f t="shared" si="18"/>
        <v>#DIV/0!</v>
      </c>
      <c r="DG15" s="326" t="e">
        <f t="shared" si="18"/>
        <v>#DIV/0!</v>
      </c>
      <c r="DH15" s="326" t="e">
        <f t="shared" si="18"/>
        <v>#DIV/0!</v>
      </c>
      <c r="DI15" s="326" t="e">
        <f t="shared" si="18"/>
        <v>#DIV/0!</v>
      </c>
      <c r="DJ15" s="326" t="e">
        <f t="shared" si="18"/>
        <v>#DIV/0!</v>
      </c>
      <c r="DK15" s="326" t="e">
        <f t="shared" si="18"/>
        <v>#DIV/0!</v>
      </c>
      <c r="DL15" s="326" t="e">
        <f t="shared" si="18"/>
        <v>#DIV/0!</v>
      </c>
      <c r="DM15" s="326" t="e">
        <f t="shared" si="18"/>
        <v>#DIV/0!</v>
      </c>
      <c r="DN15" s="326" t="e">
        <f t="shared" si="18"/>
        <v>#DIV/0!</v>
      </c>
      <c r="DO15" s="326" t="e">
        <f t="shared" si="18"/>
        <v>#DIV/0!</v>
      </c>
      <c r="DP15" s="326" t="e">
        <f t="shared" si="18"/>
        <v>#DIV/0!</v>
      </c>
      <c r="DQ15" s="326" t="e">
        <f t="shared" si="18"/>
        <v>#DIV/0!</v>
      </c>
      <c r="DR15" s="326" t="e">
        <f t="shared" si="18"/>
        <v>#DIV/0!</v>
      </c>
      <c r="DS15" s="326" t="e">
        <f t="shared" si="18"/>
        <v>#DIV/0!</v>
      </c>
      <c r="DT15" s="326" t="e">
        <f t="shared" si="18"/>
        <v>#DIV/0!</v>
      </c>
      <c r="DU15" s="326" t="e">
        <f t="shared" si="18"/>
        <v>#DIV/0!</v>
      </c>
      <c r="DV15" s="326">
        <f t="shared" si="18"/>
        <v>96.296286238095234</v>
      </c>
      <c r="DW15" s="326" t="e">
        <f t="shared" si="18"/>
        <v>#DIV/0!</v>
      </c>
      <c r="DX15" s="326" t="e">
        <f t="shared" si="18"/>
        <v>#DIV/0!</v>
      </c>
      <c r="DY15" s="326" t="e">
        <f t="shared" si="18"/>
        <v>#DIV/0!</v>
      </c>
      <c r="DZ15" s="326" t="e">
        <f t="shared" si="18"/>
        <v>#DIV/0!</v>
      </c>
      <c r="EA15" s="326" t="e">
        <f t="shared" si="18"/>
        <v>#DIV/0!</v>
      </c>
      <c r="EB15" s="326" t="e">
        <f t="shared" si="18"/>
        <v>#DIV/0!</v>
      </c>
      <c r="EC15" s="326" t="e">
        <f t="shared" si="18"/>
        <v>#DIV/0!</v>
      </c>
      <c r="ED15" s="326" t="e">
        <f t="shared" si="18"/>
        <v>#DIV/0!</v>
      </c>
      <c r="EE15" s="326" t="e">
        <f t="shared" si="18"/>
        <v>#DIV/0!</v>
      </c>
      <c r="EF15" s="326" t="e">
        <f t="shared" si="18"/>
        <v>#DIV/0!</v>
      </c>
      <c r="EG15" s="326" t="e">
        <f t="shared" si="18"/>
        <v>#DIV/0!</v>
      </c>
      <c r="EH15" s="326" t="e">
        <f t="shared" si="18"/>
        <v>#DIV/0!</v>
      </c>
      <c r="EI15" s="326" t="e">
        <f t="shared" si="18"/>
        <v>#DIV/0!</v>
      </c>
      <c r="EJ15" s="326" t="e">
        <f t="shared" si="18"/>
        <v>#DIV/0!</v>
      </c>
      <c r="EK15" s="326" t="e">
        <f t="shared" si="18"/>
        <v>#DIV/0!</v>
      </c>
      <c r="EL15" s="326" t="e">
        <f t="shared" si="18"/>
        <v>#DIV/0!</v>
      </c>
      <c r="EM15" s="326" t="e">
        <f t="shared" si="18"/>
        <v>#DIV/0!</v>
      </c>
      <c r="EN15" s="326" t="e">
        <f t="shared" si="18"/>
        <v>#DIV/0!</v>
      </c>
      <c r="EO15" s="326" t="e">
        <f t="shared" si="18"/>
        <v>#DIV/0!</v>
      </c>
      <c r="EP15" s="326" t="e">
        <f t="shared" si="18"/>
        <v>#DIV/0!</v>
      </c>
      <c r="EQ15" s="326" t="e">
        <f t="shared" si="18"/>
        <v>#DIV/0!</v>
      </c>
      <c r="ER15" s="326" t="e">
        <f t="shared" si="18"/>
        <v>#DIV/0!</v>
      </c>
      <c r="ES15" s="326" t="e">
        <f t="shared" si="18"/>
        <v>#DIV/0!</v>
      </c>
      <c r="ET15" s="326" t="e">
        <f t="shared" si="18"/>
        <v>#DIV/0!</v>
      </c>
      <c r="EU15" s="326" t="e">
        <f t="shared" si="18"/>
        <v>#DIV/0!</v>
      </c>
      <c r="EV15" s="326" t="e">
        <f t="shared" si="18"/>
        <v>#DIV/0!</v>
      </c>
      <c r="EW15" s="326" t="e">
        <f t="shared" si="18"/>
        <v>#DIV/0!</v>
      </c>
      <c r="EX15" s="326" t="e">
        <f t="shared" si="18"/>
        <v>#DIV/0!</v>
      </c>
      <c r="EY15" s="326" t="e">
        <f t="shared" si="18"/>
        <v>#DIV/0!</v>
      </c>
      <c r="EZ15" s="326" t="e">
        <f t="shared" si="18"/>
        <v>#DIV/0!</v>
      </c>
      <c r="FA15" s="326" t="e">
        <f t="shared" si="18"/>
        <v>#DIV/0!</v>
      </c>
      <c r="FB15" s="326">
        <f t="shared" si="18"/>
        <v>102.78896714482759</v>
      </c>
      <c r="FC15" s="326" t="e">
        <f t="shared" si="18"/>
        <v>#DIV/0!</v>
      </c>
      <c r="FD15" s="326" t="e">
        <f t="shared" si="18"/>
        <v>#DIV/0!</v>
      </c>
      <c r="FE15" s="326" t="e">
        <f t="shared" si="18"/>
        <v>#DIV/0!</v>
      </c>
      <c r="FF15" s="326" t="e">
        <f t="shared" si="18"/>
        <v>#DIV/0!</v>
      </c>
      <c r="FG15" s="326" t="e">
        <f t="shared" ref="FG15:HR15" si="19">FG13/FG5</f>
        <v>#DIV/0!</v>
      </c>
      <c r="FH15" s="326" t="e">
        <f t="shared" si="19"/>
        <v>#DIV/0!</v>
      </c>
      <c r="FI15" s="326" t="e">
        <f t="shared" si="19"/>
        <v>#DIV/0!</v>
      </c>
      <c r="FJ15" s="326" t="e">
        <f t="shared" si="19"/>
        <v>#DIV/0!</v>
      </c>
      <c r="FK15" s="326" t="e">
        <f t="shared" si="19"/>
        <v>#DIV/0!</v>
      </c>
      <c r="FL15" s="326" t="e">
        <f t="shared" si="19"/>
        <v>#DIV/0!</v>
      </c>
      <c r="FM15" s="326" t="e">
        <f t="shared" si="19"/>
        <v>#DIV/0!</v>
      </c>
      <c r="FN15" s="326" t="e">
        <f t="shared" si="19"/>
        <v>#DIV/0!</v>
      </c>
      <c r="FO15" s="326" t="e">
        <f t="shared" si="19"/>
        <v>#DIV/0!</v>
      </c>
      <c r="FP15" s="326" t="e">
        <f t="shared" si="19"/>
        <v>#DIV/0!</v>
      </c>
      <c r="FQ15" s="326" t="e">
        <f t="shared" si="19"/>
        <v>#DIV/0!</v>
      </c>
      <c r="FR15" s="326" t="e">
        <f t="shared" si="19"/>
        <v>#DIV/0!</v>
      </c>
      <c r="FS15" s="326" t="e">
        <f t="shared" si="19"/>
        <v>#DIV/0!</v>
      </c>
      <c r="FT15" s="326" t="e">
        <f t="shared" si="19"/>
        <v>#DIV/0!</v>
      </c>
      <c r="FU15" s="326" t="e">
        <f t="shared" si="19"/>
        <v>#DIV/0!</v>
      </c>
      <c r="FV15" s="326" t="e">
        <f t="shared" si="19"/>
        <v>#DIV/0!</v>
      </c>
      <c r="FW15" s="326" t="e">
        <f t="shared" si="19"/>
        <v>#DIV/0!</v>
      </c>
      <c r="FX15" s="326" t="e">
        <f t="shared" si="19"/>
        <v>#DIV/0!</v>
      </c>
      <c r="FY15" s="326" t="e">
        <f t="shared" si="19"/>
        <v>#DIV/0!</v>
      </c>
      <c r="FZ15" s="326" t="e">
        <f t="shared" si="19"/>
        <v>#DIV/0!</v>
      </c>
      <c r="GA15" s="326" t="e">
        <f t="shared" si="19"/>
        <v>#DIV/0!</v>
      </c>
      <c r="GB15" s="326" t="e">
        <f t="shared" si="19"/>
        <v>#DIV/0!</v>
      </c>
      <c r="GC15" s="326" t="e">
        <f t="shared" si="19"/>
        <v>#DIV/0!</v>
      </c>
      <c r="GD15" s="326" t="e">
        <f t="shared" si="19"/>
        <v>#DIV/0!</v>
      </c>
      <c r="GE15" s="326" t="e">
        <f t="shared" si="19"/>
        <v>#DIV/0!</v>
      </c>
      <c r="GF15" s="326" t="e">
        <f t="shared" si="19"/>
        <v>#DIV/0!</v>
      </c>
      <c r="GG15" s="326">
        <f t="shared" si="19"/>
        <v>102.14551307407409</v>
      </c>
      <c r="GH15" s="326" t="e">
        <f t="shared" si="19"/>
        <v>#DIV/0!</v>
      </c>
      <c r="GI15" s="326" t="e">
        <f t="shared" si="19"/>
        <v>#DIV/0!</v>
      </c>
      <c r="GJ15" s="326" t="e">
        <f t="shared" si="19"/>
        <v>#DIV/0!</v>
      </c>
      <c r="GK15" s="326" t="e">
        <f t="shared" si="19"/>
        <v>#DIV/0!</v>
      </c>
      <c r="GL15" s="326" t="e">
        <f t="shared" si="19"/>
        <v>#DIV/0!</v>
      </c>
      <c r="GM15" s="326" t="e">
        <f t="shared" si="19"/>
        <v>#DIV/0!</v>
      </c>
      <c r="GN15" s="326" t="e">
        <f t="shared" si="19"/>
        <v>#DIV/0!</v>
      </c>
      <c r="GO15" s="326" t="e">
        <f t="shared" si="19"/>
        <v>#DIV/0!</v>
      </c>
      <c r="GP15" s="326" t="e">
        <f t="shared" si="19"/>
        <v>#DIV/0!</v>
      </c>
      <c r="GQ15" s="326" t="e">
        <f t="shared" si="19"/>
        <v>#DIV/0!</v>
      </c>
      <c r="GR15" s="326" t="e">
        <f t="shared" si="19"/>
        <v>#DIV/0!</v>
      </c>
      <c r="GS15" s="326" t="e">
        <f t="shared" si="19"/>
        <v>#DIV/0!</v>
      </c>
      <c r="GT15" s="326" t="e">
        <f t="shared" si="19"/>
        <v>#DIV/0!</v>
      </c>
      <c r="GU15" s="326" t="e">
        <f t="shared" si="19"/>
        <v>#DIV/0!</v>
      </c>
      <c r="GV15" s="326" t="e">
        <f t="shared" si="19"/>
        <v>#DIV/0!</v>
      </c>
      <c r="GW15" s="326" t="e">
        <f t="shared" si="19"/>
        <v>#DIV/0!</v>
      </c>
      <c r="GX15" s="326" t="e">
        <f t="shared" si="19"/>
        <v>#DIV/0!</v>
      </c>
      <c r="GY15" s="326" t="e">
        <f t="shared" si="19"/>
        <v>#DIV/0!</v>
      </c>
      <c r="GZ15" s="326" t="e">
        <f t="shared" si="19"/>
        <v>#DIV/0!</v>
      </c>
      <c r="HA15" s="326" t="e">
        <f t="shared" si="19"/>
        <v>#DIV/0!</v>
      </c>
      <c r="HB15" s="326" t="e">
        <f t="shared" si="19"/>
        <v>#DIV/0!</v>
      </c>
      <c r="HC15" s="326" t="e">
        <f t="shared" si="19"/>
        <v>#DIV/0!</v>
      </c>
      <c r="HD15" s="326" t="e">
        <f t="shared" si="19"/>
        <v>#DIV/0!</v>
      </c>
      <c r="HE15" s="326" t="e">
        <f t="shared" si="19"/>
        <v>#DIV/0!</v>
      </c>
      <c r="HF15" s="326" t="e">
        <f t="shared" si="19"/>
        <v>#DIV/0!</v>
      </c>
      <c r="HG15" s="326" t="e">
        <f t="shared" si="19"/>
        <v>#DIV/0!</v>
      </c>
      <c r="HH15" s="326" t="e">
        <f t="shared" si="19"/>
        <v>#DIV/0!</v>
      </c>
      <c r="HI15" s="326" t="e">
        <f t="shared" si="19"/>
        <v>#DIV/0!</v>
      </c>
      <c r="HJ15" s="326" t="e">
        <f t="shared" si="19"/>
        <v>#DIV/0!</v>
      </c>
      <c r="HK15" s="326" t="e">
        <f t="shared" si="19"/>
        <v>#DIV/0!</v>
      </c>
      <c r="HL15" s="326" t="e">
        <f t="shared" si="19"/>
        <v>#DIV/0!</v>
      </c>
      <c r="HM15" s="326">
        <f t="shared" si="19"/>
        <v>104.26542366129033</v>
      </c>
      <c r="HN15" s="326" t="e">
        <f t="shared" si="19"/>
        <v>#DIV/0!</v>
      </c>
      <c r="HO15" s="326" t="e">
        <f t="shared" si="19"/>
        <v>#DIV/0!</v>
      </c>
      <c r="HP15" s="326" t="e">
        <f t="shared" si="19"/>
        <v>#DIV/0!</v>
      </c>
      <c r="HQ15" s="326" t="e">
        <f t="shared" si="19"/>
        <v>#DIV/0!</v>
      </c>
      <c r="HR15" s="326" t="e">
        <f t="shared" si="19"/>
        <v>#DIV/0!</v>
      </c>
      <c r="HS15" s="326" t="e">
        <f t="shared" ref="HS15:IX15" si="20">HS13/HS5</f>
        <v>#DIV/0!</v>
      </c>
      <c r="HT15" s="326" t="e">
        <f t="shared" si="20"/>
        <v>#DIV/0!</v>
      </c>
      <c r="HU15" s="326" t="e">
        <f t="shared" si="20"/>
        <v>#DIV/0!</v>
      </c>
      <c r="HV15" s="326" t="e">
        <f t="shared" si="20"/>
        <v>#DIV/0!</v>
      </c>
      <c r="HW15" s="326" t="e">
        <f t="shared" si="20"/>
        <v>#DIV/0!</v>
      </c>
      <c r="HX15" s="326" t="e">
        <f t="shared" si="20"/>
        <v>#DIV/0!</v>
      </c>
      <c r="HY15" s="326" t="e">
        <f t="shared" si="20"/>
        <v>#DIV/0!</v>
      </c>
      <c r="HZ15" s="326" t="e">
        <f t="shared" si="20"/>
        <v>#DIV/0!</v>
      </c>
      <c r="IA15" s="326" t="e">
        <f t="shared" si="20"/>
        <v>#DIV/0!</v>
      </c>
      <c r="IB15" s="326" t="e">
        <f t="shared" si="20"/>
        <v>#DIV/0!</v>
      </c>
      <c r="IC15" s="326" t="e">
        <f t="shared" si="20"/>
        <v>#DIV/0!</v>
      </c>
      <c r="ID15" s="326" t="e">
        <f t="shared" si="20"/>
        <v>#DIV/0!</v>
      </c>
      <c r="IE15" s="326" t="e">
        <f t="shared" si="20"/>
        <v>#DIV/0!</v>
      </c>
      <c r="IF15" s="326" t="e">
        <f t="shared" si="20"/>
        <v>#DIV/0!</v>
      </c>
      <c r="IG15" s="326" t="e">
        <f t="shared" si="20"/>
        <v>#DIV/0!</v>
      </c>
      <c r="IH15" s="326" t="e">
        <f t="shared" si="20"/>
        <v>#DIV/0!</v>
      </c>
      <c r="II15" s="326" t="e">
        <f t="shared" si="20"/>
        <v>#DIV/0!</v>
      </c>
      <c r="IJ15" s="326" t="e">
        <f t="shared" si="20"/>
        <v>#DIV/0!</v>
      </c>
      <c r="IK15" s="326" t="e">
        <f t="shared" si="20"/>
        <v>#DIV/0!</v>
      </c>
      <c r="IL15" s="326" t="e">
        <f t="shared" si="20"/>
        <v>#DIV/0!</v>
      </c>
      <c r="IM15" s="326" t="e">
        <f t="shared" si="20"/>
        <v>#DIV/0!</v>
      </c>
      <c r="IN15" s="326" t="e">
        <f t="shared" si="20"/>
        <v>#DIV/0!</v>
      </c>
      <c r="IO15" s="326" t="e">
        <f t="shared" si="20"/>
        <v>#DIV/0!</v>
      </c>
      <c r="IP15" s="326" t="e">
        <f t="shared" si="20"/>
        <v>#DIV/0!</v>
      </c>
      <c r="IQ15" s="326" t="e">
        <f t="shared" si="20"/>
        <v>#DIV/0!</v>
      </c>
      <c r="IR15" s="326" t="e">
        <f t="shared" si="20"/>
        <v>#DIV/0!</v>
      </c>
      <c r="IS15" s="326">
        <f t="shared" si="20"/>
        <v>122.53500721379311</v>
      </c>
      <c r="IT15" s="326">
        <f t="shared" si="20"/>
        <v>69.948407407407402</v>
      </c>
      <c r="IU15" s="326">
        <f t="shared" si="20"/>
        <v>63.920894736842108</v>
      </c>
      <c r="IV15" s="326">
        <f t="shared" si="20"/>
        <v>16.451166666666666</v>
      </c>
      <c r="IW15" s="326">
        <f t="shared" si="20"/>
        <v>53.762444444444448</v>
      </c>
      <c r="IX15" s="326">
        <f t="shared" si="20"/>
        <v>74.515648316206892</v>
      </c>
    </row>
    <row r="16" spans="1:260" s="4" customFormat="1">
      <c r="B16" s="82" t="s">
        <v>47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11">
        <f>AH13/AH8</f>
        <v>4.4763396765064769</v>
      </c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>
        <f>BK13/BK8</f>
        <v>4.1320746570440186</v>
      </c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>
        <f>CQ13/CQ8</f>
        <v>3.9076691474454428</v>
      </c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>
        <f>DV13/DV8</f>
        <v>4.6134377539450595</v>
      </c>
      <c r="DW16" s="111">
        <f t="shared" ref="DW16:FA16" si="21">DW13/DW8</f>
        <v>5.0103969609021934</v>
      </c>
      <c r="DX16" s="111">
        <f t="shared" si="21"/>
        <v>5.0170899597734175</v>
      </c>
      <c r="DY16" s="111" t="e">
        <f t="shared" si="21"/>
        <v>#DIV/0!</v>
      </c>
      <c r="DZ16" s="111">
        <f t="shared" si="21"/>
        <v>5.29813940744625</v>
      </c>
      <c r="EA16" s="111">
        <f t="shared" si="21"/>
        <v>5.3815056785731024</v>
      </c>
      <c r="EB16" s="111">
        <f t="shared" si="21"/>
        <v>5.4269914196773064</v>
      </c>
      <c r="EC16" s="111">
        <f t="shared" si="21"/>
        <v>5.2922929278708528</v>
      </c>
      <c r="ED16" s="111">
        <f t="shared" si="21"/>
        <v>5.3242627905880138</v>
      </c>
      <c r="EE16" s="111">
        <f t="shared" si="21"/>
        <v>5.3068474453217167</v>
      </c>
      <c r="EF16" s="111" t="e">
        <f t="shared" si="21"/>
        <v>#DIV/0!</v>
      </c>
      <c r="EG16" s="111">
        <f t="shared" si="21"/>
        <v>5.3576879331345291</v>
      </c>
      <c r="EH16" s="111">
        <f t="shared" si="21"/>
        <v>5.3450236483663396</v>
      </c>
      <c r="EI16" s="111" t="e">
        <f t="shared" si="21"/>
        <v>#DIV/0!</v>
      </c>
      <c r="EJ16" s="111" t="e">
        <f t="shared" si="21"/>
        <v>#DIV/0!</v>
      </c>
      <c r="EK16" s="111" t="e">
        <f t="shared" si="21"/>
        <v>#DIV/0!</v>
      </c>
      <c r="EL16" s="111">
        <f t="shared" si="21"/>
        <v>5.2952869988925801</v>
      </c>
      <c r="EM16" s="111" t="e">
        <f t="shared" si="21"/>
        <v>#DIV/0!</v>
      </c>
      <c r="EN16" s="111">
        <f t="shared" si="21"/>
        <v>5.2470789624887129</v>
      </c>
      <c r="EO16" s="111">
        <f t="shared" si="21"/>
        <v>5.2589877772381426</v>
      </c>
      <c r="EP16" s="111">
        <f t="shared" si="21"/>
        <v>5.2944847522236351</v>
      </c>
      <c r="EQ16" s="111">
        <f t="shared" si="21"/>
        <v>5.2820918177326801</v>
      </c>
      <c r="ER16" s="111">
        <f t="shared" si="21"/>
        <v>5.256768497673721</v>
      </c>
      <c r="ES16" s="111">
        <f t="shared" si="21"/>
        <v>5.2365767937869476</v>
      </c>
      <c r="ET16" s="111" t="e">
        <f t="shared" si="21"/>
        <v>#DIV/0!</v>
      </c>
      <c r="EU16" s="111">
        <f t="shared" si="21"/>
        <v>5.2742531999569762</v>
      </c>
      <c r="EV16" s="111">
        <f t="shared" si="21"/>
        <v>5.315550342945925</v>
      </c>
      <c r="EW16" s="111">
        <f t="shared" si="21"/>
        <v>5.2931877977211244</v>
      </c>
      <c r="EX16" s="111">
        <f t="shared" si="21"/>
        <v>5.250011054262985</v>
      </c>
      <c r="EY16" s="111">
        <f t="shared" si="21"/>
        <v>5.2780909542933649</v>
      </c>
      <c r="EZ16" s="111">
        <f t="shared" si="21"/>
        <v>5.2908100299700305</v>
      </c>
      <c r="FA16" s="111">
        <f t="shared" si="21"/>
        <v>5.6751983471074396</v>
      </c>
      <c r="FB16" s="111">
        <f>FB13/FB8</f>
        <v>5.2758658754024328</v>
      </c>
      <c r="FC16" s="111">
        <f t="shared" ref="FC16:GF16" si="22">FC13/FC8</f>
        <v>5.3365716202480176</v>
      </c>
      <c r="FD16" s="111">
        <f t="shared" si="22"/>
        <v>5.2354313824208099</v>
      </c>
      <c r="FE16" s="111">
        <f t="shared" si="22"/>
        <v>5.2723720298114873</v>
      </c>
      <c r="FF16" s="111">
        <f t="shared" si="22"/>
        <v>5.3222390445322558</v>
      </c>
      <c r="FG16" s="111">
        <f t="shared" si="22"/>
        <v>5.3346121078339275</v>
      </c>
      <c r="FH16" s="111">
        <f t="shared" si="22"/>
        <v>5.3266258396665851</v>
      </c>
      <c r="FI16" s="111" t="e">
        <f t="shared" si="22"/>
        <v>#DIV/0!</v>
      </c>
      <c r="FJ16" s="111" t="e">
        <f t="shared" si="22"/>
        <v>#DIV/0!</v>
      </c>
      <c r="FK16" s="111">
        <f t="shared" si="22"/>
        <v>5.3676972459728853</v>
      </c>
      <c r="FL16" s="111">
        <f t="shared" si="22"/>
        <v>5.2870689303274894</v>
      </c>
      <c r="FM16" s="111">
        <f t="shared" si="22"/>
        <v>5.275046606595942</v>
      </c>
      <c r="FN16" s="111">
        <f t="shared" si="22"/>
        <v>5.2777144989821307</v>
      </c>
      <c r="FO16" s="111">
        <f t="shared" si="22"/>
        <v>5.0950416200992441</v>
      </c>
      <c r="FP16" s="111">
        <f t="shared" si="22"/>
        <v>5.2239734460762506</v>
      </c>
      <c r="FQ16" s="111">
        <f t="shared" si="22"/>
        <v>5.105010784053742</v>
      </c>
      <c r="FR16" s="111">
        <f t="shared" si="22"/>
        <v>5.1013891374373657</v>
      </c>
      <c r="FS16" s="111">
        <f t="shared" si="22"/>
        <v>5.1788720239606079</v>
      </c>
      <c r="FT16" s="111"/>
      <c r="FU16" s="111">
        <f t="shared" si="22"/>
        <v>5.1840504218461394</v>
      </c>
      <c r="FV16" s="111">
        <f t="shared" si="22"/>
        <v>5.2064115685200862</v>
      </c>
      <c r="FW16" s="111">
        <f t="shared" si="22"/>
        <v>5.2502103215767653</v>
      </c>
      <c r="FX16" s="111">
        <f t="shared" si="22"/>
        <v>5.2045442180094774</v>
      </c>
      <c r="FY16" s="111">
        <f t="shared" si="22"/>
        <v>5.2609818469604805</v>
      </c>
      <c r="FZ16" s="111">
        <f t="shared" si="22"/>
        <v>5.2808474543048955</v>
      </c>
      <c r="GA16" s="111">
        <f t="shared" si="22"/>
        <v>5.3221559810561683</v>
      </c>
      <c r="GB16" s="111">
        <f t="shared" si="22"/>
        <v>5.2743727322704768</v>
      </c>
      <c r="GC16" s="111">
        <f t="shared" si="22"/>
        <v>5.2212341170882324</v>
      </c>
      <c r="GD16" s="111"/>
      <c r="GE16" s="111">
        <f t="shared" si="22"/>
        <v>5.2917362771739151</v>
      </c>
      <c r="GF16" s="111">
        <f t="shared" si="22"/>
        <v>5.2993518410022977</v>
      </c>
      <c r="GG16" s="111">
        <f>GG13/GG8</f>
        <v>5.2522774161480292</v>
      </c>
      <c r="GH16" s="111">
        <f>GH13/GH8</f>
        <v>5.4578372410653317</v>
      </c>
      <c r="GI16" s="111">
        <f t="shared" ref="GI16:HM16" si="23">GI13/GI8</f>
        <v>5.4863294543698684</v>
      </c>
      <c r="GJ16" s="111">
        <f t="shared" si="23"/>
        <v>5.4653885610796298</v>
      </c>
      <c r="GK16" s="111">
        <f t="shared" si="23"/>
        <v>5.4262284287011804</v>
      </c>
      <c r="GL16" s="111">
        <f t="shared" si="23"/>
        <v>5.4830761340323688</v>
      </c>
      <c r="GM16" s="111">
        <f t="shared" si="23"/>
        <v>5.4955508902607013</v>
      </c>
      <c r="GN16" s="111">
        <f t="shared" si="23"/>
        <v>5.4186047514129712</v>
      </c>
      <c r="GO16" s="111">
        <f t="shared" si="23"/>
        <v>5.4257289600453404</v>
      </c>
      <c r="GP16" s="111">
        <f t="shared" si="23"/>
        <v>5.4360461581630277</v>
      </c>
      <c r="GQ16" s="111">
        <f t="shared" si="23"/>
        <v>5.388401600304821</v>
      </c>
      <c r="GR16" s="111">
        <f t="shared" si="23"/>
        <v>5.4036667794807345</v>
      </c>
      <c r="GS16" s="111">
        <f t="shared" si="23"/>
        <v>8.2999999999999989</v>
      </c>
      <c r="GT16" s="111">
        <f t="shared" si="23"/>
        <v>5.3970237140278732</v>
      </c>
      <c r="GU16" s="111">
        <f t="shared" si="23"/>
        <v>5.4922687706169064</v>
      </c>
      <c r="GV16" s="111">
        <f t="shared" si="23"/>
        <v>5.6233292420841501</v>
      </c>
      <c r="GW16" s="111">
        <f t="shared" si="23"/>
        <v>5.6891270787720698</v>
      </c>
      <c r="GX16" s="111">
        <f t="shared" si="23"/>
        <v>5.6936167382758933</v>
      </c>
      <c r="GY16" s="111">
        <f t="shared" si="23"/>
        <v>5.7761947734536587</v>
      </c>
      <c r="GZ16" s="111">
        <f t="shared" si="23"/>
        <v>5.9558542356838622</v>
      </c>
      <c r="HA16" s="111">
        <f t="shared" si="23"/>
        <v>5.725531693661269</v>
      </c>
      <c r="HB16" s="111">
        <f t="shared" si="23"/>
        <v>5.7138229063551771</v>
      </c>
      <c r="HC16" s="111">
        <f t="shared" si="23"/>
        <v>5.7554300203330753</v>
      </c>
      <c r="HD16" s="111">
        <f t="shared" si="23"/>
        <v>5.7630114970175086</v>
      </c>
      <c r="HE16" s="111">
        <f t="shared" si="23"/>
        <v>5.8267912377799629</v>
      </c>
      <c r="HF16" s="111">
        <f t="shared" si="23"/>
        <v>5.862595927644219</v>
      </c>
      <c r="HG16" s="111">
        <f t="shared" si="23"/>
        <v>5.9389199087415951</v>
      </c>
      <c r="HH16" s="111">
        <f t="shared" si="23"/>
        <v>5.8768853568206643</v>
      </c>
      <c r="HI16" s="111">
        <f t="shared" si="23"/>
        <v>5.8719994518327852</v>
      </c>
      <c r="HJ16" s="111">
        <f t="shared" si="23"/>
        <v>5.9830556651376154</v>
      </c>
      <c r="HK16" s="111">
        <f t="shared" si="23"/>
        <v>6.1246335735820612</v>
      </c>
      <c r="HL16" s="111">
        <f t="shared" si="23"/>
        <v>6.1512434393193027</v>
      </c>
      <c r="HM16" s="111">
        <f t="shared" si="23"/>
        <v>5.6633127226311526</v>
      </c>
      <c r="HN16" s="111">
        <f t="shared" ref="HN16:HO16" si="24">HN13/HN8</f>
        <v>6.2732643044619429</v>
      </c>
      <c r="HO16" s="111">
        <f t="shared" si="24"/>
        <v>5.85</v>
      </c>
      <c r="HP16" s="111">
        <f t="shared" ref="HP16:IU16" si="25">HP13/HP8</f>
        <v>6.0052639069725693</v>
      </c>
      <c r="HQ16" s="111">
        <f t="shared" si="25"/>
        <v>5.9966693776690176</v>
      </c>
      <c r="HR16" s="111">
        <f t="shared" si="25"/>
        <v>6.0438226882000512</v>
      </c>
      <c r="HS16" s="111">
        <f t="shared" si="25"/>
        <v>6.0027629041123252</v>
      </c>
      <c r="HT16" s="111">
        <f t="shared" si="25"/>
        <v>6.0395947986996763</v>
      </c>
      <c r="HU16" s="111">
        <f t="shared" si="25"/>
        <v>6.0827207317073162</v>
      </c>
      <c r="HV16" s="111" t="e">
        <f t="shared" si="25"/>
        <v>#DIV/0!</v>
      </c>
      <c r="HW16" s="111">
        <f t="shared" si="25"/>
        <v>6.0275287943879485</v>
      </c>
      <c r="HX16" s="111">
        <f t="shared" si="25"/>
        <v>5.9837760007897733</v>
      </c>
      <c r="HY16" s="111">
        <f t="shared" si="25"/>
        <v>5.9444815784370775</v>
      </c>
      <c r="HZ16" s="111">
        <f t="shared" si="25"/>
        <v>5.9574694775695631</v>
      </c>
      <c r="IA16" s="111">
        <f t="shared" si="25"/>
        <v>5.9364316883909494</v>
      </c>
      <c r="IB16" s="111">
        <f t="shared" si="25"/>
        <v>6.0243257860790109</v>
      </c>
      <c r="IC16" s="111" t="e">
        <f t="shared" si="25"/>
        <v>#DIV/0!</v>
      </c>
      <c r="ID16" s="111">
        <f t="shared" si="25"/>
        <v>6.1627016719365884</v>
      </c>
      <c r="IE16" s="111">
        <f t="shared" si="25"/>
        <v>6.1991919602933274</v>
      </c>
      <c r="IF16" s="111">
        <f t="shared" si="25"/>
        <v>6.3145478307172276</v>
      </c>
      <c r="IG16" s="111">
        <f t="shared" si="25"/>
        <v>6.7167449484244734</v>
      </c>
      <c r="IH16" s="111">
        <f t="shared" si="25"/>
        <v>6.57278981626611</v>
      </c>
      <c r="II16" s="111">
        <f t="shared" si="25"/>
        <v>6.5000393167266024</v>
      </c>
      <c r="IJ16" s="111">
        <f t="shared" si="25"/>
        <v>6.354940898345153</v>
      </c>
      <c r="IK16" s="111">
        <f t="shared" si="25"/>
        <v>6.621328024372886</v>
      </c>
      <c r="IL16" s="111">
        <f t="shared" si="25"/>
        <v>6.5401461634047839</v>
      </c>
      <c r="IM16" s="111">
        <f t="shared" si="25"/>
        <v>6.5821262904804465</v>
      </c>
      <c r="IN16" s="111">
        <f t="shared" si="25"/>
        <v>6.599019243169864</v>
      </c>
      <c r="IO16" s="111">
        <f t="shared" si="25"/>
        <v>6.706032459501829</v>
      </c>
      <c r="IP16" s="111">
        <f t="shared" si="25"/>
        <v>6.7807966146068459</v>
      </c>
      <c r="IQ16" s="111">
        <f t="shared" si="25"/>
        <v>6.3328616462346758</v>
      </c>
      <c r="IR16" s="111">
        <f t="shared" si="25"/>
        <v>6.8836788563487579</v>
      </c>
      <c r="IS16" s="111">
        <f t="shared" si="25"/>
        <v>6.2954466217149916</v>
      </c>
      <c r="IT16" s="111">
        <f t="shared" si="25"/>
        <v>6.9795890461583951</v>
      </c>
      <c r="IU16" s="111">
        <f t="shared" si="25"/>
        <v>8.8912258867454899</v>
      </c>
      <c r="IV16" s="111">
        <f t="shared" ref="IV16:IW16" si="26">IV13/IV8</f>
        <v>6.0363869863013697</v>
      </c>
      <c r="IW16" s="111">
        <f t="shared" si="26"/>
        <v>4.1791019853516973</v>
      </c>
      <c r="IX16" s="111">
        <f>IX13/IX8</f>
        <v>4.9536494945725327</v>
      </c>
    </row>
    <row r="17" spans="2:258" ht="0.75" customHeight="1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</row>
    <row r="18" spans="2:258" s="3" customFormat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</row>
    <row r="19" spans="2:258" s="3" customFormat="1"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7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7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7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7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</row>
    <row r="20" spans="2:258" s="3" customFormat="1">
      <c r="B20" s="130" t="s">
        <v>113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7"/>
      <c r="AI20" s="132">
        <f t="shared" ref="AI20:BI20" si="27">IF(AI2="OFF",0,AI21-AI30*$BK$35)</f>
        <v>0</v>
      </c>
      <c r="AJ20" s="132">
        <f t="shared" si="27"/>
        <v>919.21555252387452</v>
      </c>
      <c r="AK20" s="132">
        <f t="shared" si="27"/>
        <v>922.45006839945279</v>
      </c>
      <c r="AL20" s="132">
        <f t="shared" si="27"/>
        <v>945.40081521739125</v>
      </c>
      <c r="AM20" s="132">
        <f t="shared" si="27"/>
        <v>960.07779799818013</v>
      </c>
      <c r="AN20" s="132">
        <f t="shared" si="27"/>
        <v>925.27147450620123</v>
      </c>
      <c r="AO20" s="132">
        <f t="shared" si="27"/>
        <v>0</v>
      </c>
      <c r="AP20" s="132">
        <f t="shared" si="27"/>
        <v>0</v>
      </c>
      <c r="AQ20" s="132">
        <f t="shared" si="27"/>
        <v>890.91448275862069</v>
      </c>
      <c r="AR20" s="132">
        <f t="shared" si="27"/>
        <v>931.3080438756856</v>
      </c>
      <c r="AS20" s="132">
        <f t="shared" si="27"/>
        <v>968.89726027397262</v>
      </c>
      <c r="AT20" s="132">
        <f t="shared" si="27"/>
        <v>977.88114754098365</v>
      </c>
      <c r="AU20" s="132">
        <f t="shared" si="27"/>
        <v>993.43862815884472</v>
      </c>
      <c r="AV20" s="132">
        <f t="shared" si="27"/>
        <v>995.27777777777783</v>
      </c>
      <c r="AW20" s="132">
        <f t="shared" si="27"/>
        <v>0</v>
      </c>
      <c r="AX20" s="132">
        <f t="shared" si="27"/>
        <v>993.38440860215053</v>
      </c>
      <c r="AY20" s="132">
        <f t="shared" si="27"/>
        <v>995.81501340482578</v>
      </c>
      <c r="AZ20" s="132">
        <f t="shared" si="27"/>
        <v>978.12550607287449</v>
      </c>
      <c r="BA20" s="132">
        <f t="shared" si="27"/>
        <v>1005.6604278074866</v>
      </c>
      <c r="BB20" s="132">
        <f t="shared" si="27"/>
        <v>1014.2482142857143</v>
      </c>
      <c r="BC20" s="132">
        <f t="shared" si="27"/>
        <v>1014.5429722470905</v>
      </c>
      <c r="BD20" s="132">
        <f t="shared" si="27"/>
        <v>0</v>
      </c>
      <c r="BE20" s="132">
        <f t="shared" si="27"/>
        <v>1001.9691689008043</v>
      </c>
      <c r="BF20" s="132">
        <f t="shared" si="27"/>
        <v>1013.7020991514069</v>
      </c>
      <c r="BG20" s="132">
        <f t="shared" si="27"/>
        <v>1019.0080536912751</v>
      </c>
      <c r="BH20" s="132">
        <f t="shared" si="27"/>
        <v>1009.4159607668302</v>
      </c>
      <c r="BI20" s="132">
        <f t="shared" si="27"/>
        <v>999.13202497769851</v>
      </c>
      <c r="BJ20" s="132">
        <f>IF(BJ2="OFF",0,BJ21-BJ30*$BK$35)</f>
        <v>994.23660714285711</v>
      </c>
      <c r="BK20" s="37"/>
      <c r="BL20" s="131">
        <f t="shared" ref="BL20:CP20" si="28">IF(BL2="OFF",0,BL21-BL30*$CQ$35)</f>
        <v>0</v>
      </c>
      <c r="BM20" s="132">
        <f t="shared" si="28"/>
        <v>968.4966170500677</v>
      </c>
      <c r="BN20" s="132">
        <f t="shared" si="28"/>
        <v>990.09837545126356</v>
      </c>
      <c r="BO20" s="132">
        <f t="shared" si="28"/>
        <v>1027.8703041144902</v>
      </c>
      <c r="BP20" s="132">
        <f t="shared" si="28"/>
        <v>1049.3009838998212</v>
      </c>
      <c r="BQ20" s="132">
        <f t="shared" si="28"/>
        <v>1019.0953446732319</v>
      </c>
      <c r="BR20" s="132">
        <f t="shared" si="28"/>
        <v>988.07899461400359</v>
      </c>
      <c r="BS20" s="132">
        <f t="shared" si="28"/>
        <v>0</v>
      </c>
      <c r="BT20" s="132">
        <f t="shared" si="28"/>
        <v>0</v>
      </c>
      <c r="BU20" s="132">
        <f t="shared" si="28"/>
        <v>1014.374445430346</v>
      </c>
      <c r="BV20" s="132">
        <f t="shared" si="28"/>
        <v>1033.4926829268293</v>
      </c>
      <c r="BW20" s="132">
        <f t="shared" si="28"/>
        <v>1027.1279431363839</v>
      </c>
      <c r="BX20" s="132">
        <f t="shared" si="28"/>
        <v>1027.0017714791852</v>
      </c>
      <c r="BY20" s="132">
        <f t="shared" si="28"/>
        <v>1010.3133865248227</v>
      </c>
      <c r="BZ20" s="132">
        <f t="shared" si="28"/>
        <v>0</v>
      </c>
      <c r="CA20" s="132">
        <f t="shared" si="28"/>
        <v>1010.8356828193832</v>
      </c>
      <c r="CB20" s="132">
        <f t="shared" si="28"/>
        <v>1021.1272567151035</v>
      </c>
      <c r="CC20" s="132">
        <f t="shared" si="28"/>
        <v>1017.105170902717</v>
      </c>
      <c r="CD20" s="132">
        <f t="shared" si="28"/>
        <v>1028.3093462044756</v>
      </c>
      <c r="CE20" s="132">
        <f t="shared" si="28"/>
        <v>1034.0702749890877</v>
      </c>
      <c r="CF20" s="132">
        <f t="shared" si="28"/>
        <v>1029.8650655021834</v>
      </c>
      <c r="CG20" s="132">
        <f t="shared" si="28"/>
        <v>0</v>
      </c>
      <c r="CH20" s="132">
        <f t="shared" si="28"/>
        <v>1024.446288209607</v>
      </c>
      <c r="CI20" s="132">
        <f t="shared" si="28"/>
        <v>1026.3000438020149</v>
      </c>
      <c r="CJ20" s="132">
        <f t="shared" si="28"/>
        <v>1026.3553900087643</v>
      </c>
      <c r="CK20" s="132">
        <f t="shared" si="28"/>
        <v>1014.0526546731022</v>
      </c>
      <c r="CL20" s="132">
        <f t="shared" si="28"/>
        <v>1031.6415343915344</v>
      </c>
      <c r="CM20" s="132">
        <f t="shared" si="28"/>
        <v>1024.0124721603563</v>
      </c>
      <c r="CN20" s="132">
        <f t="shared" si="28"/>
        <v>0</v>
      </c>
      <c r="CO20" s="132">
        <f t="shared" si="28"/>
        <v>1025.065963060686</v>
      </c>
      <c r="CP20" s="132">
        <f t="shared" si="28"/>
        <v>1027.1682078379567</v>
      </c>
      <c r="CQ20" s="1">
        <f>AVERAGE(CO20:CP20,CH20:CM20,CA20:CF20,BU20:BY20,BM20:BR20)</f>
        <v>1019.8242480230967</v>
      </c>
      <c r="CR20" s="132">
        <f>IF(CR2="OFF",0,CR21-CR30*$DV$35)</f>
        <v>996.21100090171331</v>
      </c>
      <c r="CS20" s="132">
        <f t="shared" ref="CS20:DU20" si="29">IF(CS2="OFF",0,CS21-CS30*$DV$35)</f>
        <v>998.84918478260875</v>
      </c>
      <c r="CT20" s="132">
        <f t="shared" si="29"/>
        <v>999.61872455902312</v>
      </c>
      <c r="CU20" s="132">
        <f t="shared" si="29"/>
        <v>1006.8995475113122</v>
      </c>
      <c r="CV20" s="132">
        <f t="shared" si="29"/>
        <v>0</v>
      </c>
      <c r="CW20" s="132">
        <f t="shared" si="29"/>
        <v>984.32409090909096</v>
      </c>
      <c r="CX20" s="132">
        <f t="shared" si="29"/>
        <v>990.38233955393719</v>
      </c>
      <c r="CY20" s="132">
        <f t="shared" si="29"/>
        <v>981.99589977220955</v>
      </c>
      <c r="CZ20" s="132">
        <f t="shared" si="29"/>
        <v>991.55013673655424</v>
      </c>
      <c r="DA20" s="132">
        <f t="shared" si="29"/>
        <v>994.26982680036463</v>
      </c>
      <c r="DB20" s="132">
        <f t="shared" si="29"/>
        <v>961.94093406593402</v>
      </c>
      <c r="DC20" s="132">
        <f t="shared" si="29"/>
        <v>0</v>
      </c>
      <c r="DD20" s="132">
        <f t="shared" si="29"/>
        <v>0</v>
      </c>
      <c r="DE20" s="132">
        <f t="shared" si="29"/>
        <v>0</v>
      </c>
      <c r="DF20" s="132">
        <f t="shared" si="29"/>
        <v>0</v>
      </c>
      <c r="DG20" s="132">
        <f t="shared" si="29"/>
        <v>0</v>
      </c>
      <c r="DH20" s="132">
        <f t="shared" si="29"/>
        <v>0</v>
      </c>
      <c r="DI20" s="132">
        <f t="shared" si="29"/>
        <v>0</v>
      </c>
      <c r="DJ20" s="132">
        <f t="shared" si="29"/>
        <v>0</v>
      </c>
      <c r="DK20" s="132">
        <f t="shared" si="29"/>
        <v>914.67902350813745</v>
      </c>
      <c r="DL20" s="132">
        <f t="shared" si="29"/>
        <v>970.96331521739125</v>
      </c>
      <c r="DM20" s="132">
        <f t="shared" si="29"/>
        <v>989.93565683646113</v>
      </c>
      <c r="DN20" s="132">
        <f t="shared" si="29"/>
        <v>998.49868421052633</v>
      </c>
      <c r="DO20" s="132">
        <f t="shared" si="29"/>
        <v>1017.3648124191462</v>
      </c>
      <c r="DP20" s="132">
        <f t="shared" si="29"/>
        <v>1021.7448186528497</v>
      </c>
      <c r="DQ20" s="132">
        <f t="shared" si="29"/>
        <v>0</v>
      </c>
      <c r="DR20" s="132">
        <f t="shared" si="29"/>
        <v>998.51755526657996</v>
      </c>
      <c r="DS20" s="132">
        <f t="shared" si="29"/>
        <v>1011.1980886185926</v>
      </c>
      <c r="DT20" s="132">
        <f t="shared" si="29"/>
        <v>999.69060052219322</v>
      </c>
      <c r="DU20" s="132">
        <f t="shared" si="29"/>
        <v>998.17857142857144</v>
      </c>
      <c r="DV20" s="1">
        <f>AVERAGE(DR20:DU20,DK20:DP20,CW20:DB20,CR20:CU20)</f>
        <v>991.34064061365973</v>
      </c>
      <c r="DW20" s="132">
        <f>IF(DW2="OFF",0,DW21-DW30*$FB$35)</f>
        <v>975.36491228070179</v>
      </c>
      <c r="DX20" s="132">
        <f t="shared" ref="DX20:FA20" si="30">IF(DX2="OFF",0,DX21-DX30*$FB$35)</f>
        <v>968.25165271044511</v>
      </c>
      <c r="DY20" s="132">
        <f t="shared" si="30"/>
        <v>0</v>
      </c>
      <c r="DZ20" s="132">
        <f t="shared" si="30"/>
        <v>1000.5470307758994</v>
      </c>
      <c r="EA20" s="132">
        <f t="shared" si="30"/>
        <v>1029.4348202685146</v>
      </c>
      <c r="EB20" s="132">
        <f t="shared" si="30"/>
        <v>975.48495420846052</v>
      </c>
      <c r="EC20" s="132">
        <f t="shared" si="30"/>
        <v>998.15331312256387</v>
      </c>
      <c r="ED20" s="132">
        <f t="shared" si="30"/>
        <v>1021.6239966201944</v>
      </c>
      <c r="EE20" s="132">
        <f t="shared" si="30"/>
        <v>1025.2950612072605</v>
      </c>
      <c r="EF20" s="132">
        <f t="shared" si="30"/>
        <v>0</v>
      </c>
      <c r="EG20" s="132">
        <f t="shared" si="30"/>
        <v>1016.632678646051</v>
      </c>
      <c r="EH20" s="132">
        <f t="shared" si="30"/>
        <v>1034.5886259858862</v>
      </c>
      <c r="EI20" s="132">
        <f t="shared" si="30"/>
        <v>0</v>
      </c>
      <c r="EJ20" s="132">
        <f t="shared" si="30"/>
        <v>0</v>
      </c>
      <c r="EK20" s="132">
        <f t="shared" si="30"/>
        <v>0</v>
      </c>
      <c r="EL20" s="132">
        <f t="shared" si="30"/>
        <v>925.52030138133114</v>
      </c>
      <c r="EM20" s="132">
        <f t="shared" si="30"/>
        <v>0</v>
      </c>
      <c r="EN20" s="132">
        <f t="shared" si="30"/>
        <v>1014.2352452202826</v>
      </c>
      <c r="EO20" s="132">
        <f t="shared" si="30"/>
        <v>1021.7552039966695</v>
      </c>
      <c r="EP20" s="132">
        <f t="shared" si="30"/>
        <v>1050.2363636363636</v>
      </c>
      <c r="EQ20" s="132">
        <f t="shared" si="30"/>
        <v>1054.1515400410678</v>
      </c>
      <c r="ER20" s="132">
        <f t="shared" si="30"/>
        <v>1052.8866995073893</v>
      </c>
      <c r="ES20" s="132">
        <f t="shared" si="30"/>
        <v>1051.1977030352748</v>
      </c>
      <c r="ET20" s="132">
        <f t="shared" si="30"/>
        <v>0</v>
      </c>
      <c r="EU20" s="132">
        <f t="shared" si="30"/>
        <v>1052.7040065412918</v>
      </c>
      <c r="EV20" s="132">
        <f t="shared" si="30"/>
        <v>1058.4590163934427</v>
      </c>
      <c r="EW20" s="132">
        <f t="shared" si="30"/>
        <v>1052.6220763233484</v>
      </c>
      <c r="EX20" s="132">
        <f t="shared" si="30"/>
        <v>1054.5188834154351</v>
      </c>
      <c r="EY20" s="132">
        <f t="shared" si="30"/>
        <v>1055.046406570842</v>
      </c>
      <c r="EZ20" s="132">
        <f t="shared" si="30"/>
        <v>1045.4646962233169</v>
      </c>
      <c r="FA20" s="132">
        <f t="shared" si="30"/>
        <v>0</v>
      </c>
      <c r="FB20" s="1">
        <f>AVERAGE(EU20:EZ20,EN20:ES20,EL20,EG20:EH20,DZ20:EE20,DW20:DX20)</f>
        <v>1023.2250081787839</v>
      </c>
      <c r="FC20" s="132">
        <f>IF(FC2="OFF",0,FC21-FC30*$GG$35)</f>
        <v>1003.6336633663366</v>
      </c>
      <c r="FD20" s="132">
        <f t="shared" ref="FD20:GF20" si="31">IF(FD2="OFF",0,FD21-FD30*$GG$35)</f>
        <v>1030.1005312627708</v>
      </c>
      <c r="FE20" s="132">
        <f t="shared" si="31"/>
        <v>1049.9971774193548</v>
      </c>
      <c r="FF20" s="132">
        <f t="shared" si="31"/>
        <v>1049.0483481063659</v>
      </c>
      <c r="FG20" s="132">
        <f t="shared" si="31"/>
        <v>1081.390643742503</v>
      </c>
      <c r="FH20" s="132">
        <f t="shared" si="31"/>
        <v>1025.367635189669</v>
      </c>
      <c r="FI20" s="132">
        <f t="shared" si="31"/>
        <v>0</v>
      </c>
      <c r="FJ20" s="132">
        <f t="shared" si="31"/>
        <v>0</v>
      </c>
      <c r="FK20" s="132">
        <f t="shared" si="31"/>
        <v>1033.5881180223284</v>
      </c>
      <c r="FL20" s="132">
        <f t="shared" si="31"/>
        <v>1047.248805732484</v>
      </c>
      <c r="FM20" s="132">
        <f t="shared" si="31"/>
        <v>1043.9278309409888</v>
      </c>
      <c r="FN20" s="132">
        <f t="shared" si="31"/>
        <v>1044.0302668259658</v>
      </c>
      <c r="FO20" s="132">
        <f t="shared" si="31"/>
        <v>1039.5374800637958</v>
      </c>
      <c r="FP20" s="132">
        <f t="shared" si="31"/>
        <v>0</v>
      </c>
      <c r="FQ20" s="132">
        <f t="shared" si="31"/>
        <v>1061.425911251981</v>
      </c>
      <c r="FR20" s="132">
        <f t="shared" si="31"/>
        <v>1061.9472431574773</v>
      </c>
      <c r="FS20" s="132">
        <f t="shared" si="31"/>
        <v>1064.5932270916335</v>
      </c>
      <c r="FT20" s="132">
        <f t="shared" si="31"/>
        <v>0</v>
      </c>
      <c r="FU20" s="132">
        <f t="shared" si="31"/>
        <v>1058.6119047619047</v>
      </c>
      <c r="FV20" s="132">
        <f t="shared" si="31"/>
        <v>1057.7222222222222</v>
      </c>
      <c r="FW20" s="132">
        <f t="shared" si="31"/>
        <v>0</v>
      </c>
      <c r="FX20" s="132">
        <f t="shared" si="31"/>
        <v>1078.1147736298649</v>
      </c>
      <c r="FY20" s="132">
        <f t="shared" si="31"/>
        <v>1104.3440348791121</v>
      </c>
      <c r="FZ20" s="132">
        <f t="shared" si="31"/>
        <v>1103.6406995230525</v>
      </c>
      <c r="GA20" s="132">
        <f t="shared" si="31"/>
        <v>1096.0482594936709</v>
      </c>
      <c r="GB20" s="132">
        <f t="shared" si="31"/>
        <v>1091.8352475247525</v>
      </c>
      <c r="GC20" s="132">
        <f t="shared" si="31"/>
        <v>1086.1070154577883</v>
      </c>
      <c r="GD20" s="132">
        <f t="shared" si="31"/>
        <v>0</v>
      </c>
      <c r="GE20" s="132">
        <f t="shared" si="31"/>
        <v>1088.8948412698412</v>
      </c>
      <c r="GF20" s="132">
        <f t="shared" si="31"/>
        <v>1103.1849206349207</v>
      </c>
      <c r="GG20" s="129">
        <f>AVERAGE(GE20:GF20,FX20:GC20,FU20:FV20,FQ20:FS20,FK20:FO20,FC20:FH20)</f>
        <v>1062.6808667321161</v>
      </c>
      <c r="GH20" s="129"/>
      <c r="GI20" s="129"/>
      <c r="GJ20" s="129"/>
      <c r="GK20" s="129"/>
      <c r="GL20" s="129"/>
      <c r="GM20" s="129"/>
      <c r="GN20" s="129"/>
      <c r="GO20" s="129"/>
      <c r="GP20" s="129"/>
      <c r="GQ20" s="129"/>
      <c r="GR20" s="129"/>
      <c r="GS20" s="129"/>
      <c r="GT20" s="129"/>
      <c r="GU20" s="129"/>
      <c r="GV20" s="129"/>
      <c r="GW20" s="129"/>
      <c r="GX20" s="129"/>
      <c r="GY20" s="129"/>
      <c r="GZ20" s="129"/>
      <c r="HA20" s="129"/>
      <c r="HB20" s="129"/>
      <c r="HC20" s="129"/>
      <c r="HD20" s="129"/>
      <c r="HE20" s="129"/>
      <c r="HF20" s="129"/>
      <c r="HG20" s="129"/>
      <c r="HH20" s="129"/>
      <c r="HI20" s="129"/>
      <c r="HJ20" s="129"/>
      <c r="HK20" s="129"/>
      <c r="HL20" s="129"/>
      <c r="HM20" s="103"/>
      <c r="HN20" s="103"/>
      <c r="HO20" s="103"/>
      <c r="HP20" s="103"/>
      <c r="HQ20" s="103"/>
      <c r="HR20" s="103"/>
      <c r="HS20" s="103"/>
      <c r="HT20" s="103"/>
      <c r="HU20" s="103"/>
      <c r="HV20" s="103"/>
      <c r="HW20" s="103"/>
      <c r="HX20" s="103"/>
      <c r="HY20" s="103"/>
      <c r="HZ20" s="103"/>
      <c r="IA20" s="103"/>
      <c r="IB20" s="103"/>
      <c r="IC20" s="103"/>
      <c r="ID20" s="103"/>
      <c r="IE20" s="103"/>
      <c r="IF20" s="103"/>
      <c r="IG20" s="103"/>
      <c r="IH20" s="103"/>
      <c r="II20" s="103"/>
      <c r="IJ20" s="103"/>
      <c r="IK20" s="103"/>
      <c r="IL20" s="103"/>
      <c r="IM20" s="103"/>
      <c r="IN20" s="103"/>
      <c r="IO20" s="103"/>
      <c r="IP20" s="103"/>
      <c r="IQ20" s="103"/>
      <c r="IR20" s="103"/>
      <c r="IS20" s="37"/>
      <c r="IT20" s="37"/>
      <c r="IU20" s="37"/>
      <c r="IV20" s="37"/>
      <c r="IW20" s="37"/>
    </row>
    <row r="21" spans="2:258">
      <c r="B21" s="5" t="s">
        <v>69</v>
      </c>
      <c r="C21">
        <v>0</v>
      </c>
      <c r="D21">
        <v>952</v>
      </c>
      <c r="E21">
        <v>987</v>
      </c>
      <c r="F21">
        <v>60</v>
      </c>
      <c r="G21">
        <v>1024</v>
      </c>
      <c r="H21">
        <v>986</v>
      </c>
      <c r="I21">
        <v>0</v>
      </c>
      <c r="J21">
        <v>971</v>
      </c>
      <c r="K21">
        <v>975</v>
      </c>
      <c r="L21">
        <v>970</v>
      </c>
      <c r="M21">
        <v>0</v>
      </c>
      <c r="N21">
        <v>977</v>
      </c>
      <c r="O21">
        <v>989</v>
      </c>
      <c r="P21">
        <v>1018</v>
      </c>
      <c r="Q21">
        <v>1021</v>
      </c>
      <c r="R21">
        <v>1024</v>
      </c>
      <c r="S21">
        <v>1023</v>
      </c>
      <c r="T21">
        <v>0</v>
      </c>
      <c r="U21">
        <v>1024</v>
      </c>
      <c r="V21">
        <v>1030</v>
      </c>
      <c r="W21">
        <v>1049</v>
      </c>
      <c r="X21">
        <v>1049</v>
      </c>
      <c r="Y21">
        <v>1059</v>
      </c>
      <c r="Z21">
        <v>1046</v>
      </c>
      <c r="AA21">
        <v>0</v>
      </c>
      <c r="AB21">
        <v>1025</v>
      </c>
      <c r="AC21">
        <v>1041</v>
      </c>
      <c r="AD21">
        <v>1033</v>
      </c>
      <c r="AE21">
        <v>1038</v>
      </c>
      <c r="AF21">
        <v>1035</v>
      </c>
      <c r="AG21">
        <v>1022</v>
      </c>
      <c r="AH21" s="1">
        <f>AVERAGE(AB21:AG21,U21:Z21,N21:S21,J21:L21,G21:H21,D21:E21)</f>
        <v>1014.72</v>
      </c>
      <c r="AI21">
        <v>0</v>
      </c>
      <c r="AJ21">
        <v>1035</v>
      </c>
      <c r="AK21">
        <v>1039</v>
      </c>
      <c r="AL21">
        <v>1064</v>
      </c>
      <c r="AM21">
        <v>1080</v>
      </c>
      <c r="AN21">
        <v>1042</v>
      </c>
      <c r="AO21">
        <v>18</v>
      </c>
      <c r="AP21">
        <v>0</v>
      </c>
      <c r="AQ21">
        <v>1003</v>
      </c>
      <c r="AR21">
        <v>1047</v>
      </c>
      <c r="AS21">
        <v>1086</v>
      </c>
      <c r="AT21">
        <v>1095</v>
      </c>
      <c r="AU21">
        <v>1110</v>
      </c>
      <c r="AV21">
        <v>1111</v>
      </c>
      <c r="AW21">
        <v>0</v>
      </c>
      <c r="AX21">
        <v>1109</v>
      </c>
      <c r="AY21">
        <v>1112</v>
      </c>
      <c r="AZ21">
        <v>1091</v>
      </c>
      <c r="BA21">
        <v>1120</v>
      </c>
      <c r="BB21">
        <v>1130</v>
      </c>
      <c r="BC21">
        <v>1130</v>
      </c>
      <c r="BD21">
        <v>0</v>
      </c>
      <c r="BE21">
        <v>1117</v>
      </c>
      <c r="BF21">
        <v>1130</v>
      </c>
      <c r="BG21">
        <v>1137</v>
      </c>
      <c r="BH21">
        <v>1126</v>
      </c>
      <c r="BI21">
        <v>1115</v>
      </c>
      <c r="BJ21">
        <v>1109</v>
      </c>
      <c r="BK21" s="1">
        <f>AVERAGE(BE21:BJ21,AX21:BC21,AQ21:AV21,AJ21:AN21)</f>
        <v>1092.9565217391305</v>
      </c>
      <c r="BL21">
        <v>0</v>
      </c>
      <c r="BM21">
        <v>1080</v>
      </c>
      <c r="BN21">
        <v>1104</v>
      </c>
      <c r="BO21">
        <v>1144</v>
      </c>
      <c r="BP21">
        <v>1167</v>
      </c>
      <c r="BQ21">
        <v>1133</v>
      </c>
      <c r="BR21">
        <v>1098</v>
      </c>
      <c r="BS21">
        <v>0</v>
      </c>
      <c r="BT21">
        <v>36</v>
      </c>
      <c r="BU21">
        <v>1127</v>
      </c>
      <c r="BV21">
        <v>1148</v>
      </c>
      <c r="BW21">
        <v>1142</v>
      </c>
      <c r="BX21">
        <v>1142</v>
      </c>
      <c r="BY21">
        <v>1123</v>
      </c>
      <c r="BZ21">
        <v>0</v>
      </c>
      <c r="CA21">
        <v>1124</v>
      </c>
      <c r="CB21">
        <v>1136</v>
      </c>
      <c r="CC21">
        <v>1131</v>
      </c>
      <c r="CD21">
        <v>1144</v>
      </c>
      <c r="CE21">
        <v>1150</v>
      </c>
      <c r="CF21">
        <v>1145</v>
      </c>
      <c r="CG21">
        <v>0</v>
      </c>
      <c r="CH21">
        <v>1139</v>
      </c>
      <c r="CI21">
        <v>1142</v>
      </c>
      <c r="CJ21">
        <v>1142</v>
      </c>
      <c r="CK21">
        <v>1129</v>
      </c>
      <c r="CL21">
        <v>1148</v>
      </c>
      <c r="CM21">
        <v>1140</v>
      </c>
      <c r="CN21">
        <v>0</v>
      </c>
      <c r="CO21">
        <v>1140</v>
      </c>
      <c r="CP21">
        <v>1143</v>
      </c>
      <c r="CQ21" s="1">
        <f>AVERAGE(CO21:CP21,CH21:CM21,CA21:CF21,BU21:BY21,BM21:BR21)</f>
        <v>1134.44</v>
      </c>
      <c r="CR21">
        <v>1113</v>
      </c>
      <c r="CS21">
        <v>1116</v>
      </c>
      <c r="CT21">
        <v>1117</v>
      </c>
      <c r="CU21">
        <v>1124</v>
      </c>
      <c r="CV21">
        <v>0</v>
      </c>
      <c r="CW21">
        <v>1100</v>
      </c>
      <c r="CX21">
        <v>1107</v>
      </c>
      <c r="CY21">
        <v>1099</v>
      </c>
      <c r="CZ21">
        <v>1109</v>
      </c>
      <c r="DA21">
        <v>1112</v>
      </c>
      <c r="DB21">
        <v>1077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1024</v>
      </c>
      <c r="DL21">
        <v>1087</v>
      </c>
      <c r="DM21">
        <v>1107</v>
      </c>
      <c r="DN21">
        <v>1114</v>
      </c>
      <c r="DO21">
        <v>1134</v>
      </c>
      <c r="DP21">
        <v>1138</v>
      </c>
      <c r="DQ21">
        <v>751</v>
      </c>
      <c r="DR21">
        <v>1114</v>
      </c>
      <c r="DS21">
        <v>1128</v>
      </c>
      <c r="DT21">
        <v>1116</v>
      </c>
      <c r="DU21">
        <v>1114</v>
      </c>
      <c r="DV21" s="1">
        <f>AVERAGE(DR21:DU21,DK21:DP21,CW21:DB21,CR21:CU21)</f>
        <v>1107.5</v>
      </c>
      <c r="DW21">
        <v>1095</v>
      </c>
      <c r="DX21">
        <v>1087</v>
      </c>
      <c r="DY21">
        <v>754</v>
      </c>
      <c r="DZ21">
        <v>1122</v>
      </c>
      <c r="EA21">
        <v>1153</v>
      </c>
      <c r="EB21">
        <v>1095</v>
      </c>
      <c r="EC21">
        <v>1120</v>
      </c>
      <c r="ED21">
        <v>1144</v>
      </c>
      <c r="EE21">
        <v>1148</v>
      </c>
      <c r="EF21">
        <v>293</v>
      </c>
      <c r="EG21">
        <v>1138</v>
      </c>
      <c r="EH21">
        <v>1156</v>
      </c>
      <c r="EI21">
        <v>467</v>
      </c>
      <c r="EJ21">
        <v>20</v>
      </c>
      <c r="EK21">
        <v>0</v>
      </c>
      <c r="EL21">
        <v>1036</v>
      </c>
      <c r="EM21">
        <v>424</v>
      </c>
      <c r="EN21">
        <v>1135</v>
      </c>
      <c r="EO21">
        <v>1144</v>
      </c>
      <c r="EP21">
        <v>1173</v>
      </c>
      <c r="EQ21">
        <v>1177</v>
      </c>
      <c r="ER21">
        <v>1176</v>
      </c>
      <c r="ES21">
        <v>1174</v>
      </c>
      <c r="ET21">
        <v>914</v>
      </c>
      <c r="EU21">
        <v>1175</v>
      </c>
      <c r="EV21">
        <v>1182</v>
      </c>
      <c r="EW21">
        <v>1176</v>
      </c>
      <c r="EX21">
        <v>1178</v>
      </c>
      <c r="EY21">
        <v>1178</v>
      </c>
      <c r="EZ21">
        <v>1168</v>
      </c>
      <c r="FA21">
        <v>954</v>
      </c>
      <c r="FB21" s="1">
        <f>AVERAGE(EU21:EZ21,EN21:ES21,EL21,EG21:EH21,DZ21:EE21,DW21:DX21)</f>
        <v>1144.7826086956522</v>
      </c>
      <c r="FC21">
        <v>1133</v>
      </c>
      <c r="FD21">
        <v>1162</v>
      </c>
      <c r="FE21">
        <v>1183</v>
      </c>
      <c r="FF21">
        <v>1182</v>
      </c>
      <c r="FG21">
        <v>1216</v>
      </c>
      <c r="FH21">
        <v>1155</v>
      </c>
      <c r="FI21">
        <v>0</v>
      </c>
      <c r="FJ21">
        <v>0</v>
      </c>
      <c r="FK21">
        <v>1163</v>
      </c>
      <c r="FL21">
        <v>1179</v>
      </c>
      <c r="FM21">
        <v>1176</v>
      </c>
      <c r="FN21">
        <v>1176</v>
      </c>
      <c r="FO21">
        <v>1171</v>
      </c>
      <c r="FP21">
        <v>795</v>
      </c>
      <c r="FQ21">
        <v>1192</v>
      </c>
      <c r="FR21">
        <v>1194</v>
      </c>
      <c r="FS21">
        <v>1198</v>
      </c>
      <c r="FT21">
        <v>0</v>
      </c>
      <c r="FU21">
        <v>1190</v>
      </c>
      <c r="FV21">
        <v>1189</v>
      </c>
      <c r="FW21">
        <v>949</v>
      </c>
      <c r="FX21">
        <v>1209</v>
      </c>
      <c r="FY21">
        <v>1238</v>
      </c>
      <c r="FZ21">
        <v>1238</v>
      </c>
      <c r="GA21">
        <v>1229</v>
      </c>
      <c r="GB21">
        <v>1225</v>
      </c>
      <c r="GC21">
        <v>1218</v>
      </c>
      <c r="GD21">
        <v>602</v>
      </c>
      <c r="GE21">
        <v>1221</v>
      </c>
      <c r="GF21">
        <v>1237</v>
      </c>
      <c r="GG21" s="129">
        <f>AVERAGE(GE21:GF21,FX21:GC21,FU21:FV21,FQ21:FS21,FK21:FO21,FC21:FH21)</f>
        <v>1194.75</v>
      </c>
      <c r="GH21" s="129">
        <v>1119</v>
      </c>
      <c r="GI21" s="129">
        <v>1106</v>
      </c>
      <c r="GJ21" s="129">
        <v>1126</v>
      </c>
      <c r="GK21" s="129">
        <v>1133</v>
      </c>
      <c r="GL21" s="129">
        <v>634</v>
      </c>
      <c r="GM21" s="129">
        <v>1174</v>
      </c>
      <c r="GN21" s="129">
        <v>1129</v>
      </c>
      <c r="GO21" s="129">
        <v>1114</v>
      </c>
      <c r="GP21" s="129">
        <v>1112</v>
      </c>
      <c r="GQ21" s="129">
        <v>1114</v>
      </c>
      <c r="GR21" s="129">
        <v>1100</v>
      </c>
      <c r="GS21" s="129">
        <v>71</v>
      </c>
      <c r="GT21" s="129">
        <v>1082</v>
      </c>
      <c r="GU21" s="129">
        <v>1101</v>
      </c>
      <c r="GV21" s="129">
        <v>1108</v>
      </c>
      <c r="GW21" s="129">
        <v>1111</v>
      </c>
      <c r="GX21" s="129">
        <v>1108</v>
      </c>
      <c r="GY21" s="129">
        <v>1105</v>
      </c>
      <c r="GZ21" s="129">
        <v>625</v>
      </c>
      <c r="HA21" s="129">
        <v>1098</v>
      </c>
      <c r="HB21" s="129">
        <v>1116</v>
      </c>
      <c r="HC21" s="129">
        <v>1117</v>
      </c>
      <c r="HD21" s="129">
        <v>1117</v>
      </c>
      <c r="HE21" s="129">
        <v>1140</v>
      </c>
      <c r="HF21" s="129">
        <v>1136</v>
      </c>
      <c r="HG21" s="129">
        <v>551</v>
      </c>
      <c r="HH21" s="129">
        <v>1142</v>
      </c>
      <c r="HI21" s="129">
        <v>1138</v>
      </c>
      <c r="HJ21" s="129">
        <v>1134</v>
      </c>
      <c r="HK21" s="129">
        <v>1138</v>
      </c>
      <c r="HL21" s="129">
        <v>1141</v>
      </c>
      <c r="HM21" s="103">
        <f>AVERAGE(HH21:HL21,HA21:HF21,GT21:GY21,GM21:GR21,GH21:GK21)</f>
        <v>1120.7037037037037</v>
      </c>
      <c r="HN21" s="103">
        <v>1115</v>
      </c>
      <c r="HO21" s="103">
        <v>50</v>
      </c>
      <c r="HP21" s="103">
        <v>1179</v>
      </c>
      <c r="HQ21" s="103">
        <v>1196</v>
      </c>
      <c r="HR21" s="103">
        <v>1224</v>
      </c>
      <c r="HS21" s="103">
        <v>1178</v>
      </c>
      <c r="HT21" s="103">
        <v>1184</v>
      </c>
      <c r="HU21" s="103">
        <v>1157</v>
      </c>
      <c r="HV21" s="103">
        <v>2</v>
      </c>
      <c r="HW21" s="103">
        <v>1136</v>
      </c>
      <c r="HX21" s="103">
        <v>1164</v>
      </c>
      <c r="HY21" s="103">
        <v>1175</v>
      </c>
      <c r="HZ21" s="103">
        <v>1174</v>
      </c>
      <c r="IA21" s="103">
        <v>1170</v>
      </c>
      <c r="IB21" s="103">
        <v>1163</v>
      </c>
      <c r="IC21" s="103">
        <v>1</v>
      </c>
      <c r="ID21" s="103">
        <v>1151</v>
      </c>
      <c r="IE21" s="103">
        <v>1169</v>
      </c>
      <c r="IF21" s="103">
        <v>1168</v>
      </c>
      <c r="IG21" s="103">
        <v>1162</v>
      </c>
      <c r="IH21" s="103">
        <v>1168</v>
      </c>
      <c r="II21" s="103">
        <v>1152</v>
      </c>
      <c r="IJ21" s="103">
        <v>168</v>
      </c>
      <c r="IK21" s="103">
        <v>1127</v>
      </c>
      <c r="IL21" s="103">
        <v>1138</v>
      </c>
      <c r="IM21" s="103">
        <v>1145</v>
      </c>
      <c r="IN21" s="103">
        <v>1146</v>
      </c>
      <c r="IO21" s="103">
        <v>1129</v>
      </c>
      <c r="IP21" s="103">
        <v>1138</v>
      </c>
      <c r="IQ21" s="103">
        <v>233</v>
      </c>
      <c r="IR21" s="103">
        <v>1136</v>
      </c>
      <c r="IS21" s="103">
        <f>AVERAGE(IR21,IK21:IP21,ID21:II21,HW21:IB21,HP21:HU21,HN21)</f>
        <v>1159.3846153846155</v>
      </c>
      <c r="IT21" s="1"/>
      <c r="IU21" s="1"/>
      <c r="IV21" s="1"/>
      <c r="IW21" s="1"/>
      <c r="IX21" s="1">
        <f>AVERAGE(AB21:AG21,U21:Z21,N21:S21,J21:L21,G21:H21,D21:E21,BE21:BJ21,AX21:BC21,AQ21:AV21,AJ21:AN21,CO21:CP21,CH21:CM21,CA21:CF21,BU21:BY21,BM21:BR21,DR21:DU21,DK21:DP21,CW21:DB21,CR21:CU21,EU21:EZ21,EN21:ES21,EL21,EG21:EH21,DZ21:EE21,DW21:DX21,FW21:FX21,FT21:FU21,FP21:FR21,FJ21:FN21,FC21:FG21)</f>
        <v>1086.0601503759399</v>
      </c>
    </row>
    <row r="22" spans="2:258">
      <c r="B22" s="5" t="s">
        <v>1</v>
      </c>
      <c r="C22">
        <v>1042</v>
      </c>
      <c r="D22">
        <v>88</v>
      </c>
      <c r="E22">
        <v>52</v>
      </c>
      <c r="F22">
        <v>979</v>
      </c>
      <c r="G22">
        <v>14</v>
      </c>
      <c r="H22">
        <v>37</v>
      </c>
      <c r="I22">
        <v>1019</v>
      </c>
      <c r="J22">
        <v>63</v>
      </c>
      <c r="K22">
        <v>58</v>
      </c>
      <c r="L22">
        <v>62</v>
      </c>
      <c r="M22">
        <v>1028</v>
      </c>
      <c r="N22">
        <v>61</v>
      </c>
      <c r="O22">
        <v>48</v>
      </c>
      <c r="P22">
        <v>42</v>
      </c>
      <c r="Q22">
        <v>36</v>
      </c>
      <c r="R22">
        <v>44</v>
      </c>
      <c r="S22">
        <v>44</v>
      </c>
      <c r="T22">
        <v>1066</v>
      </c>
      <c r="U22">
        <v>46</v>
      </c>
      <c r="V22">
        <v>38</v>
      </c>
      <c r="W22">
        <v>32</v>
      </c>
      <c r="X22">
        <v>30</v>
      </c>
      <c r="Y22">
        <v>31</v>
      </c>
      <c r="Z22">
        <v>43</v>
      </c>
      <c r="AA22">
        <v>1086</v>
      </c>
      <c r="AB22">
        <v>62</v>
      </c>
      <c r="AC22">
        <v>42</v>
      </c>
      <c r="AD22">
        <v>50</v>
      </c>
      <c r="AE22">
        <v>44</v>
      </c>
      <c r="AF22">
        <v>47</v>
      </c>
      <c r="AG22">
        <v>60</v>
      </c>
      <c r="AH22" s="1">
        <f>AVERAGE(AB22:AG22,U22:Z22,N22:S22,J22:L22,G22:H22,D22:E22)</f>
        <v>46.96</v>
      </c>
      <c r="AI22">
        <v>1079</v>
      </c>
      <c r="AJ22">
        <v>62</v>
      </c>
      <c r="AK22">
        <v>57</v>
      </c>
      <c r="AL22">
        <v>45</v>
      </c>
      <c r="AM22">
        <v>26</v>
      </c>
      <c r="AN22">
        <v>50</v>
      </c>
      <c r="AO22">
        <v>1070</v>
      </c>
      <c r="AP22">
        <v>1088</v>
      </c>
      <c r="AQ22">
        <v>98</v>
      </c>
      <c r="AR22">
        <v>68</v>
      </c>
      <c r="AS22">
        <v>43</v>
      </c>
      <c r="AT22">
        <v>47</v>
      </c>
      <c r="AU22">
        <v>52</v>
      </c>
      <c r="AV22">
        <v>49</v>
      </c>
      <c r="AW22">
        <v>1155</v>
      </c>
      <c r="AX22">
        <v>57</v>
      </c>
      <c r="AY22">
        <v>50</v>
      </c>
      <c r="AZ22">
        <v>76</v>
      </c>
      <c r="BA22">
        <v>69</v>
      </c>
      <c r="BB22">
        <v>55</v>
      </c>
      <c r="BC22">
        <v>51</v>
      </c>
      <c r="BD22">
        <v>1171</v>
      </c>
      <c r="BE22">
        <v>62</v>
      </c>
      <c r="BF22">
        <v>50</v>
      </c>
      <c r="BG22">
        <v>41</v>
      </c>
      <c r="BH22">
        <v>57</v>
      </c>
      <c r="BI22">
        <v>67</v>
      </c>
      <c r="BJ22">
        <v>72</v>
      </c>
      <c r="BK22" s="1">
        <f>AVERAGE(BE22:BJ22,AX22:BC22,AQ22:AV22,AJ22:AN22)</f>
        <v>56.695652173913047</v>
      </c>
      <c r="BL22">
        <v>1173</v>
      </c>
      <c r="BM22">
        <v>87</v>
      </c>
      <c r="BN22">
        <v>62</v>
      </c>
      <c r="BO22">
        <v>41</v>
      </c>
      <c r="BP22">
        <v>18</v>
      </c>
      <c r="BQ22">
        <v>49</v>
      </c>
      <c r="BR22">
        <v>82</v>
      </c>
      <c r="BS22">
        <v>1174</v>
      </c>
      <c r="BT22">
        <v>1138</v>
      </c>
      <c r="BU22">
        <v>75</v>
      </c>
      <c r="BV22">
        <v>52</v>
      </c>
      <c r="BW22">
        <v>53</v>
      </c>
      <c r="BX22">
        <v>50</v>
      </c>
      <c r="BY22">
        <v>68</v>
      </c>
      <c r="BZ22">
        <v>1191</v>
      </c>
      <c r="CA22">
        <v>68</v>
      </c>
      <c r="CB22">
        <v>55</v>
      </c>
      <c r="CC22">
        <v>62</v>
      </c>
      <c r="CD22">
        <v>49</v>
      </c>
      <c r="CE22">
        <v>44</v>
      </c>
      <c r="CF22">
        <v>49</v>
      </c>
      <c r="CG22">
        <v>1191</v>
      </c>
      <c r="CH22">
        <v>53</v>
      </c>
      <c r="CI22">
        <v>45</v>
      </c>
      <c r="CJ22">
        <v>46</v>
      </c>
      <c r="CK22">
        <v>57</v>
      </c>
      <c r="CL22">
        <v>35</v>
      </c>
      <c r="CM22">
        <v>29</v>
      </c>
      <c r="CN22">
        <v>1183</v>
      </c>
      <c r="CO22">
        <v>43</v>
      </c>
      <c r="CP22">
        <v>40</v>
      </c>
      <c r="CQ22" s="1">
        <f>AVERAGE(CO22:CP22,CH22:CM22,CA22:CF22,BU22:BY22,BM22:BR22)</f>
        <v>52.48</v>
      </c>
      <c r="CR22">
        <v>57</v>
      </c>
      <c r="CS22">
        <v>50</v>
      </c>
      <c r="CT22">
        <v>48</v>
      </c>
      <c r="CU22">
        <v>40</v>
      </c>
      <c r="CV22">
        <v>1157</v>
      </c>
      <c r="CW22">
        <v>57</v>
      </c>
      <c r="CX22">
        <v>47</v>
      </c>
      <c r="CY22">
        <v>53</v>
      </c>
      <c r="CZ22">
        <v>42</v>
      </c>
      <c r="DA22">
        <v>39</v>
      </c>
      <c r="DB22">
        <v>69</v>
      </c>
      <c r="DC22">
        <v>1136</v>
      </c>
      <c r="DD22">
        <v>1136</v>
      </c>
      <c r="DE22">
        <v>1136</v>
      </c>
      <c r="DF22">
        <v>1136</v>
      </c>
      <c r="DG22">
        <v>1136</v>
      </c>
      <c r="DH22">
        <v>1136</v>
      </c>
      <c r="DI22">
        <v>1136</v>
      </c>
      <c r="DJ22">
        <v>1136</v>
      </c>
      <c r="DK22">
        <v>122</v>
      </c>
      <c r="DL22">
        <v>60</v>
      </c>
      <c r="DM22">
        <v>52</v>
      </c>
      <c r="DN22">
        <v>66</v>
      </c>
      <c r="DO22">
        <v>60</v>
      </c>
      <c r="DP22">
        <v>53</v>
      </c>
      <c r="DQ22">
        <v>435</v>
      </c>
      <c r="DR22">
        <v>71</v>
      </c>
      <c r="DS22">
        <v>55</v>
      </c>
      <c r="DT22">
        <v>63</v>
      </c>
      <c r="DU22">
        <v>64</v>
      </c>
      <c r="DV22" s="1">
        <f>AVERAGE(DR22:DU22,DK22:DP22,CW22:DB22,CR22:CU22)</f>
        <v>58.4</v>
      </c>
      <c r="DW22">
        <v>76</v>
      </c>
      <c r="DX22">
        <v>80</v>
      </c>
      <c r="DY22">
        <v>407</v>
      </c>
      <c r="DZ22">
        <v>62</v>
      </c>
      <c r="EA22">
        <v>31</v>
      </c>
      <c r="EB22">
        <v>78</v>
      </c>
      <c r="EC22">
        <v>59</v>
      </c>
      <c r="ED22">
        <v>53</v>
      </c>
      <c r="EE22">
        <v>49</v>
      </c>
      <c r="EF22">
        <v>899</v>
      </c>
      <c r="EG22">
        <v>64</v>
      </c>
      <c r="EH22">
        <v>58</v>
      </c>
      <c r="EI22">
        <v>737</v>
      </c>
      <c r="EJ22">
        <v>1181</v>
      </c>
      <c r="EK22">
        <v>1201</v>
      </c>
      <c r="EL22">
        <v>165</v>
      </c>
      <c r="EM22">
        <v>775</v>
      </c>
      <c r="EN22">
        <v>74</v>
      </c>
      <c r="EO22">
        <v>61</v>
      </c>
      <c r="EP22">
        <v>48</v>
      </c>
      <c r="EQ22">
        <v>51</v>
      </c>
      <c r="ER22">
        <v>49</v>
      </c>
      <c r="ES22">
        <v>51</v>
      </c>
      <c r="ET22">
        <v>307</v>
      </c>
      <c r="EU22">
        <v>56</v>
      </c>
      <c r="EV22">
        <v>45</v>
      </c>
      <c r="EW22">
        <v>49</v>
      </c>
      <c r="EX22">
        <v>47</v>
      </c>
      <c r="EY22">
        <v>46</v>
      </c>
      <c r="EZ22">
        <v>56</v>
      </c>
      <c r="FA22">
        <v>270</v>
      </c>
      <c r="FB22" s="1">
        <f>AVERAGE(EU22:EZ22,EN22:ES22,EL22,EG22:EH22,DZ22:EE22,DW22:DX22)</f>
        <v>61.217391304347828</v>
      </c>
      <c r="FC22">
        <v>84</v>
      </c>
      <c r="FD22">
        <v>64</v>
      </c>
      <c r="FE22">
        <v>54</v>
      </c>
      <c r="FF22">
        <v>53</v>
      </c>
      <c r="FG22">
        <v>36</v>
      </c>
      <c r="FH22">
        <v>79</v>
      </c>
      <c r="FI22">
        <v>1227</v>
      </c>
      <c r="FJ22">
        <v>1227</v>
      </c>
      <c r="FK22">
        <v>88</v>
      </c>
      <c r="FL22">
        <v>73</v>
      </c>
      <c r="FM22">
        <v>73</v>
      </c>
      <c r="FN22">
        <v>69</v>
      </c>
      <c r="FO22">
        <v>72</v>
      </c>
      <c r="FP22">
        <v>447</v>
      </c>
      <c r="FQ22">
        <v>71</v>
      </c>
      <c r="FR22">
        <v>66</v>
      </c>
      <c r="FS22">
        <v>55</v>
      </c>
      <c r="FT22">
        <v>1248</v>
      </c>
      <c r="FU22">
        <v>69</v>
      </c>
      <c r="FV22">
        <v>68</v>
      </c>
      <c r="FW22">
        <v>303</v>
      </c>
      <c r="FX22">
        <v>74</v>
      </c>
      <c r="FY22">
        <v>52</v>
      </c>
      <c r="FZ22">
        <v>49</v>
      </c>
      <c r="GA22">
        <v>58</v>
      </c>
      <c r="GB22">
        <v>61</v>
      </c>
      <c r="GC22">
        <v>66</v>
      </c>
      <c r="GD22">
        <v>665</v>
      </c>
      <c r="GE22">
        <v>61</v>
      </c>
      <c r="GF22">
        <v>44</v>
      </c>
      <c r="GG22">
        <f>AVERAGE(GE22:GF22,FX22:GC22,FU22:FV22,FQ22:FS22,FK22:FO22,FC22:FH22)</f>
        <v>64.125</v>
      </c>
      <c r="GH22">
        <v>65</v>
      </c>
      <c r="GI22">
        <v>73</v>
      </c>
      <c r="GJ22">
        <v>61</v>
      </c>
      <c r="GK22">
        <v>54</v>
      </c>
      <c r="GL22">
        <v>551</v>
      </c>
      <c r="GM22">
        <v>30</v>
      </c>
      <c r="GN22">
        <v>56</v>
      </c>
      <c r="GO22">
        <v>69</v>
      </c>
      <c r="GP22">
        <v>66</v>
      </c>
      <c r="GQ22">
        <v>62</v>
      </c>
      <c r="GR22">
        <v>74</v>
      </c>
      <c r="GS22">
        <v>1098</v>
      </c>
      <c r="GT22">
        <v>88</v>
      </c>
      <c r="GU22">
        <v>64</v>
      </c>
      <c r="GV22">
        <v>60</v>
      </c>
      <c r="GW22">
        <v>56</v>
      </c>
      <c r="GX22">
        <v>63</v>
      </c>
      <c r="GY22">
        <v>63</v>
      </c>
      <c r="GZ22">
        <v>534</v>
      </c>
      <c r="HA22">
        <v>74</v>
      </c>
      <c r="HB22">
        <v>55</v>
      </c>
      <c r="HC22">
        <v>53</v>
      </c>
      <c r="HD22">
        <v>53</v>
      </c>
      <c r="HE22">
        <v>51</v>
      </c>
      <c r="HF22">
        <v>57</v>
      </c>
      <c r="HG22">
        <v>641</v>
      </c>
      <c r="HH22">
        <v>50</v>
      </c>
      <c r="HI22">
        <v>53</v>
      </c>
      <c r="HJ22">
        <v>57</v>
      </c>
      <c r="HK22">
        <v>49</v>
      </c>
      <c r="HL22">
        <v>46</v>
      </c>
      <c r="HM22" s="103">
        <f>AVERAGE(HH22:HL22,HA22:HF22,GT22:GY22,GM22:GR22,GH22:GK22)</f>
        <v>59.333333333333336</v>
      </c>
      <c r="HN22" s="103">
        <v>118</v>
      </c>
      <c r="HO22" s="103">
        <v>1179</v>
      </c>
      <c r="HP22" s="103">
        <v>71</v>
      </c>
      <c r="HQ22" s="103">
        <v>53</v>
      </c>
      <c r="HR22" s="103">
        <v>23</v>
      </c>
      <c r="HS22" s="103">
        <v>53</v>
      </c>
      <c r="HT22" s="103">
        <v>47</v>
      </c>
      <c r="HU22" s="103">
        <v>68</v>
      </c>
      <c r="HV22" s="103">
        <v>1217</v>
      </c>
      <c r="HW22" s="103">
        <v>84</v>
      </c>
      <c r="HX22" s="103">
        <v>54</v>
      </c>
      <c r="HY22" s="103">
        <v>40</v>
      </c>
      <c r="HZ22" s="103">
        <v>40</v>
      </c>
      <c r="IA22" s="103">
        <v>40</v>
      </c>
      <c r="IB22" s="103">
        <v>43</v>
      </c>
      <c r="IC22" s="103">
        <v>1198</v>
      </c>
      <c r="ID22" s="103">
        <v>49</v>
      </c>
      <c r="IE22" s="103">
        <v>29</v>
      </c>
      <c r="IF22" s="103">
        <v>28</v>
      </c>
      <c r="IG22" s="103">
        <v>34</v>
      </c>
      <c r="IH22" s="103">
        <v>27</v>
      </c>
      <c r="II22" s="103">
        <v>40</v>
      </c>
      <c r="IJ22" s="103">
        <v>1020</v>
      </c>
      <c r="IK22" s="103">
        <v>62</v>
      </c>
      <c r="IL22" s="103">
        <v>44</v>
      </c>
      <c r="IM22" s="103">
        <v>33</v>
      </c>
      <c r="IN22" s="103">
        <v>30</v>
      </c>
      <c r="IO22" s="103">
        <v>46</v>
      </c>
      <c r="IP22" s="103">
        <v>37</v>
      </c>
      <c r="IQ22" s="103">
        <v>934</v>
      </c>
      <c r="IR22" s="103">
        <v>30</v>
      </c>
      <c r="IS22" s="103">
        <f>AVERAGE(IR22,IK22:IP22,ID22:II22,HW22:IB22,HP22:HU22,HN22)</f>
        <v>47.03846153846154</v>
      </c>
      <c r="IT22" s="228"/>
      <c r="IU22" s="1"/>
      <c r="IV22" s="1"/>
      <c r="IW22" s="1"/>
      <c r="IX22" s="1">
        <f>AVERAGE(AB22:AG22,U22:Z22,N22:S22,J22:L22,G22:H22,D22:E22,BE22:BJ22,AX22:BC22,AQ22:AV22,AJ22:AN22,CO22:CP22,CH22:CM22,CA22:CF22,BU22:BY22,BM22:BR22,DR22:DU22,DK22:DP22,CW22:DB22,CR22:CU22,EU22:EZ22,EN22:ES22,EL22,EG22:EH22,DZ22:EE22,DW22:DX22,FW22:FX22,FT22:FU22,FP22:FR22,FJ22:FN22,FC22:FG22)</f>
        <v>78.684210526315795</v>
      </c>
    </row>
    <row r="23" spans="2:258">
      <c r="B23" s="5" t="s">
        <v>7</v>
      </c>
      <c r="C23" s="2">
        <f t="shared" ref="C23:AG23" si="32">SUM(C21)/C28</f>
        <v>0</v>
      </c>
      <c r="D23" s="2">
        <f t="shared" si="32"/>
        <v>0.49249870667356443</v>
      </c>
      <c r="E23" s="2">
        <f t="shared" si="32"/>
        <v>0.49747983870967744</v>
      </c>
      <c r="F23" s="2">
        <f t="shared" si="32"/>
        <v>0.58252427184466016</v>
      </c>
      <c r="G23" s="2">
        <f t="shared" si="32"/>
        <v>0.49684619116933526</v>
      </c>
      <c r="H23" s="2">
        <f t="shared" si="32"/>
        <v>0.49250749250749248</v>
      </c>
      <c r="I23" s="2">
        <f t="shared" si="32"/>
        <v>0</v>
      </c>
      <c r="J23" s="2">
        <f t="shared" si="32"/>
        <v>0.49667519181585679</v>
      </c>
      <c r="K23" s="2">
        <f t="shared" si="32"/>
        <v>0.4919273461150353</v>
      </c>
      <c r="L23" s="2">
        <f t="shared" si="32"/>
        <v>0.49338758901322483</v>
      </c>
      <c r="M23" s="2">
        <f t="shared" si="32"/>
        <v>0</v>
      </c>
      <c r="N23" s="2">
        <f t="shared" si="32"/>
        <v>0.49923352069494126</v>
      </c>
      <c r="O23" s="2">
        <f t="shared" si="32"/>
        <v>0.49848790322580644</v>
      </c>
      <c r="P23" s="2">
        <f t="shared" si="32"/>
        <v>0.50621581302834406</v>
      </c>
      <c r="Q23" s="2">
        <f t="shared" si="32"/>
        <v>0.50394866732477783</v>
      </c>
      <c r="R23" s="2">
        <f t="shared" si="32"/>
        <v>0.50393700787401574</v>
      </c>
      <c r="S23" s="2">
        <f t="shared" si="32"/>
        <v>0.50794438927507446</v>
      </c>
      <c r="T23" s="2">
        <f t="shared" si="32"/>
        <v>0</v>
      </c>
      <c r="U23" s="2">
        <f t="shared" si="32"/>
        <v>0.50919940328194924</v>
      </c>
      <c r="V23" s="2">
        <f t="shared" si="32"/>
        <v>0.50194931773879148</v>
      </c>
      <c r="W23" s="2">
        <f t="shared" si="32"/>
        <v>0.50725338491295935</v>
      </c>
      <c r="X23" s="2">
        <f t="shared" si="32"/>
        <v>0.50897622513343033</v>
      </c>
      <c r="Y23" s="2">
        <f t="shared" si="32"/>
        <v>0.51283292978208228</v>
      </c>
      <c r="Z23" s="2">
        <f t="shared" si="32"/>
        <v>0.51324828263002942</v>
      </c>
      <c r="AA23" s="2">
        <f t="shared" si="32"/>
        <v>0</v>
      </c>
      <c r="AB23" s="2">
        <f t="shared" si="32"/>
        <v>0.51352705410821642</v>
      </c>
      <c r="AC23" s="2">
        <f t="shared" si="32"/>
        <v>0.51255539143279172</v>
      </c>
      <c r="AD23" s="2">
        <f t="shared" si="32"/>
        <v>0.51037549407114624</v>
      </c>
      <c r="AE23" s="2">
        <f t="shared" si="32"/>
        <v>0.51386138613861387</v>
      </c>
      <c r="AF23" s="2">
        <f t="shared" si="32"/>
        <v>0.51111111111111107</v>
      </c>
      <c r="AG23" s="2">
        <f t="shared" si="32"/>
        <v>0.51356783919597992</v>
      </c>
      <c r="AH23" s="2">
        <f>SUM(AH21)/AH28</f>
        <v>0.50445434298440983</v>
      </c>
      <c r="AI23" s="2">
        <f t="shared" ref="AI23:BJ23" si="33">SUM(AI21)/AI28</f>
        <v>0</v>
      </c>
      <c r="AJ23" s="2">
        <f t="shared" si="33"/>
        <v>0.52219979818365292</v>
      </c>
      <c r="AK23" s="2">
        <f t="shared" si="33"/>
        <v>0.52211055276381912</v>
      </c>
      <c r="AL23" s="2">
        <f t="shared" si="33"/>
        <v>0.52182442373712601</v>
      </c>
      <c r="AM23" s="2">
        <f t="shared" si="33"/>
        <v>0.52605942523136873</v>
      </c>
      <c r="AN23" s="2">
        <f t="shared" si="33"/>
        <v>0.52599697122665323</v>
      </c>
      <c r="AO23" s="2">
        <f t="shared" si="33"/>
        <v>0.62068965517241381</v>
      </c>
      <c r="AP23" s="2">
        <f t="shared" si="33"/>
        <v>0</v>
      </c>
      <c r="AQ23" s="2">
        <f t="shared" si="33"/>
        <v>0.52872957301001577</v>
      </c>
      <c r="AR23" s="2">
        <f t="shared" si="33"/>
        <v>0.53066396350734923</v>
      </c>
      <c r="AS23" s="2">
        <f t="shared" si="33"/>
        <v>0.54300000000000004</v>
      </c>
      <c r="AT23" s="2">
        <f t="shared" si="33"/>
        <v>0.54559043348281011</v>
      </c>
      <c r="AU23" s="2">
        <f t="shared" si="33"/>
        <v>0.5508684863523573</v>
      </c>
      <c r="AV23" s="2">
        <f t="shared" si="33"/>
        <v>0.556334501752629</v>
      </c>
      <c r="AW23" s="2">
        <f t="shared" si="33"/>
        <v>0</v>
      </c>
      <c r="AX23" s="2">
        <f t="shared" si="33"/>
        <v>0.54955401387512393</v>
      </c>
      <c r="AY23" s="2">
        <f t="shared" si="33"/>
        <v>0.54670599803343167</v>
      </c>
      <c r="AZ23" s="2">
        <f t="shared" si="33"/>
        <v>0.55296502787633051</v>
      </c>
      <c r="BA23" s="2">
        <f t="shared" si="33"/>
        <v>0.55555555555555558</v>
      </c>
      <c r="BB23" s="2">
        <f t="shared" si="33"/>
        <v>0.55446516192345441</v>
      </c>
      <c r="BC23" s="2">
        <f t="shared" si="33"/>
        <v>0.55857637172516061</v>
      </c>
      <c r="BD23" s="2">
        <f t="shared" si="33"/>
        <v>0</v>
      </c>
      <c r="BE23" s="2">
        <f t="shared" si="33"/>
        <v>0.55516898608349896</v>
      </c>
      <c r="BF23" s="2">
        <f t="shared" si="33"/>
        <v>0.55500982318271119</v>
      </c>
      <c r="BG23" s="2">
        <f t="shared" si="33"/>
        <v>0.55113911778962676</v>
      </c>
      <c r="BH23" s="2">
        <f t="shared" si="33"/>
        <v>0.55169034786869187</v>
      </c>
      <c r="BI23" s="2">
        <f t="shared" si="33"/>
        <v>0.5500740009866798</v>
      </c>
      <c r="BJ23" s="2">
        <f t="shared" si="33"/>
        <v>0.55284147557328012</v>
      </c>
      <c r="BK23" s="2">
        <f>SUM(BK21)/BK28</f>
        <v>0.54386534259319352</v>
      </c>
      <c r="BL23" s="2">
        <f t="shared" ref="BL23:CP23" si="34">SUM(BL21)/BL28</f>
        <v>0</v>
      </c>
      <c r="BM23" s="2">
        <f t="shared" si="34"/>
        <v>0.55186509964230968</v>
      </c>
      <c r="BN23" s="2">
        <f t="shared" si="34"/>
        <v>0.55172413793103448</v>
      </c>
      <c r="BO23" s="2">
        <f t="shared" si="34"/>
        <v>0.55426356589147285</v>
      </c>
      <c r="BP23" s="2">
        <f t="shared" si="34"/>
        <v>0.55917585050311447</v>
      </c>
      <c r="BQ23" s="2">
        <f t="shared" si="34"/>
        <v>0.56172533465542884</v>
      </c>
      <c r="BR23" s="2">
        <f t="shared" si="34"/>
        <v>0.56539649845520079</v>
      </c>
      <c r="BS23" s="2">
        <f t="shared" si="34"/>
        <v>0</v>
      </c>
      <c r="BT23" s="2">
        <f t="shared" si="34"/>
        <v>0.38297872340425532</v>
      </c>
      <c r="BU23" s="2">
        <f t="shared" si="34"/>
        <v>0.55930521091811414</v>
      </c>
      <c r="BV23" s="2">
        <f t="shared" si="34"/>
        <v>0.55945419103313843</v>
      </c>
      <c r="BW23" s="2">
        <f t="shared" si="34"/>
        <v>0.55571776155717767</v>
      </c>
      <c r="BX23" s="2">
        <f t="shared" si="34"/>
        <v>0.55356277266117304</v>
      </c>
      <c r="BY23" s="2">
        <f t="shared" si="34"/>
        <v>0.55649157581764119</v>
      </c>
      <c r="BZ23" s="2" t="e">
        <f t="shared" si="34"/>
        <v>#DIV/0!</v>
      </c>
      <c r="CA23" s="2">
        <f t="shared" si="34"/>
        <v>0.55125061304561063</v>
      </c>
      <c r="CB23" s="2">
        <f t="shared" si="34"/>
        <v>0.54826254826254828</v>
      </c>
      <c r="CC23" s="2">
        <f t="shared" si="34"/>
        <v>0.54796511627906974</v>
      </c>
      <c r="CD23" s="2">
        <f t="shared" si="34"/>
        <v>0.54632282712511937</v>
      </c>
      <c r="CE23" s="2">
        <f t="shared" si="34"/>
        <v>0.54528212422949263</v>
      </c>
      <c r="CF23" s="2">
        <f t="shared" si="34"/>
        <v>0.54627862595419852</v>
      </c>
      <c r="CG23" s="2">
        <f t="shared" si="34"/>
        <v>0</v>
      </c>
      <c r="CH23" s="2">
        <f t="shared" si="34"/>
        <v>0.54733301297453152</v>
      </c>
      <c r="CI23" s="2">
        <f t="shared" si="34"/>
        <v>0.54406860409718916</v>
      </c>
      <c r="CJ23" s="2">
        <f t="shared" si="34"/>
        <v>0.54510739856801904</v>
      </c>
      <c r="CK23" s="2">
        <f t="shared" si="34"/>
        <v>0.54252763094666023</v>
      </c>
      <c r="CL23" s="2">
        <f t="shared" si="34"/>
        <v>0.54770992366412219</v>
      </c>
      <c r="CM23" s="2">
        <f t="shared" si="34"/>
        <v>0.55099081681971962</v>
      </c>
      <c r="CN23" s="2">
        <f t="shared" si="34"/>
        <v>0</v>
      </c>
      <c r="CO23" s="2">
        <f t="shared" si="34"/>
        <v>0.54939759036144575</v>
      </c>
      <c r="CP23" s="2">
        <f t="shared" si="34"/>
        <v>0.54741379310344829</v>
      </c>
      <c r="CQ23" s="2">
        <f t="shared" ref="CQ23:DU23" si="35">SUM(CQ21)/CQ28</f>
        <v>0.55145929339477728</v>
      </c>
      <c r="CR23" s="2">
        <f t="shared" si="35"/>
        <v>0.54962962962962958</v>
      </c>
      <c r="CS23" s="2">
        <f t="shared" si="35"/>
        <v>0.55247524752475252</v>
      </c>
      <c r="CT23" s="2">
        <f t="shared" si="35"/>
        <v>0.55024630541871922</v>
      </c>
      <c r="CU23" s="2">
        <f t="shared" si="35"/>
        <v>0.55314960629921262</v>
      </c>
      <c r="CV23" s="2">
        <f t="shared" si="35"/>
        <v>0</v>
      </c>
      <c r="CW23" s="2">
        <f t="shared" si="35"/>
        <v>0.55220883534136544</v>
      </c>
      <c r="CX23" s="2">
        <f t="shared" si="35"/>
        <v>0.55239520958083832</v>
      </c>
      <c r="CY23" s="2">
        <f t="shared" si="35"/>
        <v>0.54758345789735929</v>
      </c>
      <c r="CZ23" s="2">
        <f t="shared" si="35"/>
        <v>0.55064548162859983</v>
      </c>
      <c r="DA23" s="2">
        <f t="shared" si="35"/>
        <v>0.5502226620484908</v>
      </c>
      <c r="DB23" s="2">
        <f t="shared" si="35"/>
        <v>0.54809160305343507</v>
      </c>
      <c r="DC23" s="2" t="e">
        <f t="shared" si="35"/>
        <v>#DIV/0!</v>
      </c>
      <c r="DD23" s="2" t="e">
        <f t="shared" si="35"/>
        <v>#DIV/0!</v>
      </c>
      <c r="DE23" s="2" t="e">
        <f t="shared" si="35"/>
        <v>#DIV/0!</v>
      </c>
      <c r="DF23" s="2" t="e">
        <f t="shared" si="35"/>
        <v>#DIV/0!</v>
      </c>
      <c r="DG23" s="2" t="e">
        <f t="shared" si="35"/>
        <v>#DIV/0!</v>
      </c>
      <c r="DH23" s="2">
        <f t="shared" si="35"/>
        <v>0</v>
      </c>
      <c r="DI23" s="2">
        <f t="shared" si="35"/>
        <v>0</v>
      </c>
      <c r="DJ23" s="2">
        <f t="shared" si="35"/>
        <v>0</v>
      </c>
      <c r="DK23" s="2">
        <f t="shared" si="35"/>
        <v>0.54065469904963037</v>
      </c>
      <c r="DL23" s="2">
        <f t="shared" si="35"/>
        <v>0.54295704295704295</v>
      </c>
      <c r="DM23" s="2">
        <f t="shared" si="35"/>
        <v>0.54</v>
      </c>
      <c r="DN23" s="2">
        <f t="shared" si="35"/>
        <v>0.54051431344007761</v>
      </c>
      <c r="DO23" s="2">
        <f t="shared" si="35"/>
        <v>0.53566367501180912</v>
      </c>
      <c r="DP23" s="2">
        <f t="shared" si="35"/>
        <v>0.53984819734345346</v>
      </c>
      <c r="DQ23" s="2">
        <f t="shared" si="35"/>
        <v>0.59508716323296351</v>
      </c>
      <c r="DR23" s="2">
        <f t="shared" si="35"/>
        <v>0.53429256594724217</v>
      </c>
      <c r="DS23" s="2">
        <f t="shared" si="35"/>
        <v>0.53637660485021399</v>
      </c>
      <c r="DT23" s="2">
        <f t="shared" si="35"/>
        <v>0.53448275862068961</v>
      </c>
      <c r="DU23" s="2">
        <f t="shared" si="35"/>
        <v>0.53583453583453589</v>
      </c>
      <c r="DV23" s="2">
        <f t="shared" ref="DV23:GF23" si="36">SUM(DV21)/DV28</f>
        <v>0.54426616212497236</v>
      </c>
      <c r="DW23" s="2">
        <f t="shared" si="36"/>
        <v>0.53519061583577709</v>
      </c>
      <c r="DX23" s="2">
        <f t="shared" si="36"/>
        <v>0.53811881188118815</v>
      </c>
      <c r="DY23" s="2">
        <f t="shared" si="36"/>
        <v>0.55238095238095242</v>
      </c>
      <c r="DZ23" s="2">
        <f t="shared" si="36"/>
        <v>0.53251067869008073</v>
      </c>
      <c r="EA23" s="2">
        <f t="shared" si="36"/>
        <v>0.53777985074626866</v>
      </c>
      <c r="EB23" s="2">
        <f t="shared" si="36"/>
        <v>0.53388590931253044</v>
      </c>
      <c r="EC23" s="2">
        <f t="shared" si="36"/>
        <v>0.53156146179401997</v>
      </c>
      <c r="ED23" s="2">
        <f t="shared" si="36"/>
        <v>0.52694610778443118</v>
      </c>
      <c r="EE23" s="2">
        <f t="shared" si="36"/>
        <v>0.52684717760440569</v>
      </c>
      <c r="EF23" s="2">
        <f t="shared" si="36"/>
        <v>0.34030197444831589</v>
      </c>
      <c r="EG23" s="2">
        <f t="shared" si="36"/>
        <v>0.52177900045850523</v>
      </c>
      <c r="EH23" s="2">
        <f t="shared" si="36"/>
        <v>0.52617205279927171</v>
      </c>
      <c r="EI23" s="2">
        <f t="shared" si="36"/>
        <v>0.44774688398849471</v>
      </c>
      <c r="EJ23" s="2">
        <f t="shared" si="36"/>
        <v>0.10810810810810811</v>
      </c>
      <c r="EK23" s="2">
        <f t="shared" si="36"/>
        <v>0</v>
      </c>
      <c r="EL23" s="2">
        <f t="shared" si="36"/>
        <v>0.52429149797570851</v>
      </c>
      <c r="EM23" s="2">
        <f t="shared" si="36"/>
        <v>0.42399999999999999</v>
      </c>
      <c r="EN23" s="2">
        <f t="shared" si="36"/>
        <v>0.51897576588934613</v>
      </c>
      <c r="EO23" s="2">
        <f t="shared" si="36"/>
        <v>0.51835070231082914</v>
      </c>
      <c r="EP23" s="2">
        <f t="shared" si="36"/>
        <v>0.52530228392297362</v>
      </c>
      <c r="EQ23" s="2">
        <f t="shared" si="36"/>
        <v>0.5240427426536064</v>
      </c>
      <c r="ER23" s="2">
        <f t="shared" si="36"/>
        <v>0.52197070572569904</v>
      </c>
      <c r="ES23" s="2">
        <f t="shared" si="36"/>
        <v>0.52177777777777778</v>
      </c>
      <c r="ET23" s="2">
        <f t="shared" si="36"/>
        <v>0.54665071770334928</v>
      </c>
      <c r="EU23" s="2">
        <f t="shared" si="36"/>
        <v>0.52245442418852828</v>
      </c>
      <c r="EV23" s="2">
        <f t="shared" si="36"/>
        <v>0.52208480565371029</v>
      </c>
      <c r="EW23" s="2">
        <f t="shared" si="36"/>
        <v>0.519893899204244</v>
      </c>
      <c r="EX23" s="2">
        <f t="shared" si="36"/>
        <v>0.52054794520547942</v>
      </c>
      <c r="EY23" s="2">
        <f t="shared" si="36"/>
        <v>0.52332296756996888</v>
      </c>
      <c r="EZ23" s="2">
        <f t="shared" si="36"/>
        <v>0.52026726057906458</v>
      </c>
      <c r="FA23" s="2">
        <f t="shared" si="36"/>
        <v>0.5546511627906977</v>
      </c>
      <c r="FB23" s="2">
        <f t="shared" si="36"/>
        <v>0.52566431751482368</v>
      </c>
      <c r="FC23" s="2">
        <f t="shared" si="36"/>
        <v>0.52722196370404839</v>
      </c>
      <c r="FD23" s="2">
        <f t="shared" si="36"/>
        <v>0.52579185520361993</v>
      </c>
      <c r="FE23" s="2">
        <f t="shared" si="36"/>
        <v>0.52391496899911427</v>
      </c>
      <c r="FF23" s="2">
        <f t="shared" si="36"/>
        <v>0.52300884955752214</v>
      </c>
      <c r="FG23" s="2">
        <f t="shared" si="36"/>
        <v>0.52640692640692643</v>
      </c>
      <c r="FH23" s="2">
        <f t="shared" si="36"/>
        <v>0.52523874488403821</v>
      </c>
      <c r="FI23" s="2">
        <f t="shared" si="36"/>
        <v>0</v>
      </c>
      <c r="FJ23" s="2">
        <f t="shared" si="36"/>
        <v>0</v>
      </c>
      <c r="FK23" s="2">
        <f t="shared" si="36"/>
        <v>0.52293165467625902</v>
      </c>
      <c r="FL23" s="2">
        <f t="shared" si="36"/>
        <v>0.51984126984126988</v>
      </c>
      <c r="FM23" s="2">
        <f t="shared" si="36"/>
        <v>0.51783355350066052</v>
      </c>
      <c r="FN23" s="2">
        <f t="shared" si="36"/>
        <v>0.51806167400881054</v>
      </c>
      <c r="FO23" s="2">
        <f t="shared" si="36"/>
        <v>0.51837096060203625</v>
      </c>
      <c r="FP23" s="2">
        <f t="shared" si="36"/>
        <v>0.54903314917127077</v>
      </c>
      <c r="FQ23" s="2">
        <f t="shared" si="36"/>
        <v>0.52743362831858409</v>
      </c>
      <c r="FR23" s="2">
        <f t="shared" si="36"/>
        <v>0.52253829321663015</v>
      </c>
      <c r="FS23" s="2">
        <f t="shared" si="36"/>
        <v>0.52086956521739125</v>
      </c>
      <c r="FT23" s="2">
        <f t="shared" si="36"/>
        <v>0</v>
      </c>
      <c r="FU23" s="2">
        <f t="shared" si="36"/>
        <v>0.52330694810905898</v>
      </c>
      <c r="FV23" s="2">
        <f t="shared" si="36"/>
        <v>0.52633908809207619</v>
      </c>
      <c r="FW23" s="2">
        <f t="shared" si="36"/>
        <v>0.6114690721649485</v>
      </c>
      <c r="FX23" s="2">
        <f t="shared" si="36"/>
        <v>0.53377483443708607</v>
      </c>
      <c r="FY23" s="2">
        <f t="shared" si="36"/>
        <v>0.5345423143350605</v>
      </c>
      <c r="FZ23" s="2">
        <f t="shared" si="36"/>
        <v>0.53293155402496772</v>
      </c>
      <c r="GA23" s="2">
        <f t="shared" si="36"/>
        <v>0.53157439446366783</v>
      </c>
      <c r="GB23" s="2">
        <f t="shared" si="36"/>
        <v>0.53007356122890525</v>
      </c>
      <c r="GC23" s="2">
        <f t="shared" si="36"/>
        <v>0.5325754263226935</v>
      </c>
      <c r="GD23" s="2">
        <f t="shared" si="36"/>
        <v>0.62125902992776061</v>
      </c>
      <c r="GE23" s="2">
        <f t="shared" si="36"/>
        <v>0.53388718845649319</v>
      </c>
      <c r="GF23" s="2">
        <f t="shared" si="36"/>
        <v>0.53364969801553064</v>
      </c>
      <c r="GG23" s="2">
        <f>SUM(GG21)/GG28</f>
        <v>0.52636989444699411</v>
      </c>
      <c r="GH23" s="2">
        <f t="shared" ref="GH23:IR23" si="37">SUM(GH21)/GH28</f>
        <v>0.48170469220835127</v>
      </c>
      <c r="GI23" s="2">
        <f t="shared" si="37"/>
        <v>0.47631352282515071</v>
      </c>
      <c r="GJ23" s="2">
        <f t="shared" si="37"/>
        <v>0.48160821214713428</v>
      </c>
      <c r="GK23" s="2">
        <f t="shared" si="37"/>
        <v>0.48501712328767121</v>
      </c>
      <c r="GL23" s="2">
        <f t="shared" si="37"/>
        <v>0.50719999999999998</v>
      </c>
      <c r="GM23" s="2">
        <f t="shared" si="37"/>
        <v>0.49018789144050107</v>
      </c>
      <c r="GN23" s="2">
        <f t="shared" si="37"/>
        <v>0.48642826367944852</v>
      </c>
      <c r="GO23" s="2">
        <f t="shared" si="37"/>
        <v>0.48582642825992151</v>
      </c>
      <c r="GP23" s="2">
        <f t="shared" si="37"/>
        <v>0.48601398601398599</v>
      </c>
      <c r="GQ23" s="2">
        <f t="shared" si="37"/>
        <v>0.48371689101172383</v>
      </c>
      <c r="GR23" s="2">
        <f t="shared" si="37"/>
        <v>0.4854368932038835</v>
      </c>
      <c r="GS23" s="2">
        <f t="shared" si="37"/>
        <v>0.41040462427745666</v>
      </c>
      <c r="GT23" s="2">
        <f t="shared" si="37"/>
        <v>0.48629213483146067</v>
      </c>
      <c r="GU23" s="2">
        <f t="shared" si="37"/>
        <v>0.48204903677758321</v>
      </c>
      <c r="GV23" s="2">
        <f t="shared" si="37"/>
        <v>0.48132059079061684</v>
      </c>
      <c r="GW23" s="2">
        <f t="shared" si="37"/>
        <v>0.47949935261113508</v>
      </c>
      <c r="GX23" s="2">
        <f t="shared" si="37"/>
        <v>0.48027741655830081</v>
      </c>
      <c r="GY23" s="2">
        <f t="shared" si="37"/>
        <v>0.48253275109170307</v>
      </c>
      <c r="GZ23" s="2">
        <f t="shared" si="37"/>
        <v>0.45989698307579102</v>
      </c>
      <c r="HA23" s="2">
        <f t="shared" si="37"/>
        <v>0.47718383311603652</v>
      </c>
      <c r="HB23" s="2">
        <f t="shared" si="37"/>
        <v>0.48062015503875971</v>
      </c>
      <c r="HC23" s="2">
        <f t="shared" si="37"/>
        <v>0.48084373654756779</v>
      </c>
      <c r="HD23" s="2">
        <f t="shared" si="37"/>
        <v>0.47857754927163665</v>
      </c>
      <c r="HE23" s="2">
        <f t="shared" si="37"/>
        <v>0.48223350253807107</v>
      </c>
      <c r="HF23" s="2">
        <f t="shared" si="37"/>
        <v>0.48505550811272419</v>
      </c>
      <c r="HG23" s="2">
        <f t="shared" si="37"/>
        <v>0.44942903752039154</v>
      </c>
      <c r="HH23" s="2">
        <f t="shared" si="37"/>
        <v>0.48533786655333616</v>
      </c>
      <c r="HI23" s="2">
        <f t="shared" si="37"/>
        <v>0.48302207130730052</v>
      </c>
      <c r="HJ23" s="2">
        <f t="shared" si="37"/>
        <v>0.48255319148936171</v>
      </c>
      <c r="HK23" s="2">
        <f t="shared" si="37"/>
        <v>0.48240779991521832</v>
      </c>
      <c r="HL23" s="2">
        <f t="shared" si="37"/>
        <v>0.48306519898391193</v>
      </c>
      <c r="HM23" s="22">
        <f t="shared" si="37"/>
        <v>0.48278447890739673</v>
      </c>
      <c r="HN23" s="22">
        <f t="shared" si="37"/>
        <v>0.50044883303411136</v>
      </c>
      <c r="HO23" s="22">
        <f t="shared" si="37"/>
        <v>0.37593984962406013</v>
      </c>
      <c r="HP23" s="22">
        <f t="shared" si="37"/>
        <v>0.50427715996578271</v>
      </c>
      <c r="HQ23" s="22">
        <f t="shared" si="37"/>
        <v>0.50442851117671872</v>
      </c>
      <c r="HR23" s="22">
        <f t="shared" si="37"/>
        <v>0.51042535446205173</v>
      </c>
      <c r="HS23" s="22">
        <f t="shared" si="37"/>
        <v>0.50471293916023996</v>
      </c>
      <c r="HT23" s="22">
        <f t="shared" si="37"/>
        <v>0.50750107158165447</v>
      </c>
      <c r="HU23" s="22">
        <f t="shared" si="37"/>
        <v>0.5090189177298724</v>
      </c>
      <c r="HV23" s="22">
        <f t="shared" si="37"/>
        <v>6.1919504643962852E-3</v>
      </c>
      <c r="HW23" s="22">
        <f t="shared" si="37"/>
        <v>0.50533807829181498</v>
      </c>
      <c r="HX23" s="22">
        <f t="shared" si="37"/>
        <v>0.50324254215304798</v>
      </c>
      <c r="HY23" s="22">
        <f t="shared" si="37"/>
        <v>0.50624730719517452</v>
      </c>
      <c r="HZ23" s="22">
        <f t="shared" si="37"/>
        <v>0.50516351118760761</v>
      </c>
      <c r="IA23" s="22">
        <f t="shared" si="37"/>
        <v>0.50257731958762886</v>
      </c>
      <c r="IB23" s="22">
        <f t="shared" si="37"/>
        <v>0.5034632034632035</v>
      </c>
      <c r="IC23" s="22">
        <f t="shared" si="37"/>
        <v>3.4602076124567475E-3</v>
      </c>
      <c r="ID23" s="22">
        <f t="shared" si="37"/>
        <v>0.50305944055944052</v>
      </c>
      <c r="IE23" s="22">
        <f t="shared" si="37"/>
        <v>0.50366221456268845</v>
      </c>
      <c r="IF23" s="22">
        <f t="shared" si="37"/>
        <v>0.50650477016478757</v>
      </c>
      <c r="IG23" s="22">
        <f t="shared" si="37"/>
        <v>0.50853391684901528</v>
      </c>
      <c r="IH23" s="22">
        <f t="shared" si="37"/>
        <v>0.50804697694649847</v>
      </c>
      <c r="II23" s="22">
        <f t="shared" si="37"/>
        <v>0.50570676031606676</v>
      </c>
      <c r="IJ23" s="22">
        <f t="shared" si="37"/>
        <v>0.2696629213483146</v>
      </c>
      <c r="IK23" s="22">
        <f t="shared" si="37"/>
        <v>0.50290049085229804</v>
      </c>
      <c r="IL23" s="22">
        <f t="shared" si="37"/>
        <v>0.50488021295474717</v>
      </c>
      <c r="IM23" s="22">
        <f t="shared" si="37"/>
        <v>0.50821127385707943</v>
      </c>
      <c r="IN23" s="22">
        <f t="shared" si="37"/>
        <v>0.50752878653675815</v>
      </c>
      <c r="IO23" s="22">
        <f t="shared" si="37"/>
        <v>0.50696003592276606</v>
      </c>
      <c r="IP23" s="22">
        <f t="shared" si="37"/>
        <v>0.5060026678523788</v>
      </c>
      <c r="IQ23" s="22">
        <f t="shared" si="37"/>
        <v>0.30617608409986857</v>
      </c>
      <c r="IR23" s="22">
        <f t="shared" si="37"/>
        <v>0.50827740492170026</v>
      </c>
      <c r="IS23" s="22">
        <f t="shared" ref="IS23" si="38">SUM(IS21)/IS28</f>
        <v>0.505661516783252</v>
      </c>
      <c r="IT23" s="2"/>
      <c r="IU23" s="2"/>
      <c r="IV23" s="2"/>
      <c r="IW23" s="2"/>
      <c r="IX23" s="2">
        <f>SUM(IX21)/IX28</f>
        <v>0.53282232124413498</v>
      </c>
    </row>
    <row r="24" spans="2:258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"/>
      <c r="IT24" s="2"/>
      <c r="IU24" s="2"/>
      <c r="IV24" s="2"/>
      <c r="IW24" s="2"/>
    </row>
    <row r="25" spans="2:258" ht="14.65" customHeight="1">
      <c r="B25" s="9" t="s">
        <v>12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3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13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1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13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13"/>
      <c r="HM25" s="94"/>
      <c r="HN25" s="94"/>
      <c r="HO25" s="94"/>
      <c r="HP25" s="94"/>
      <c r="HQ25" s="94"/>
      <c r="HR25" s="94"/>
      <c r="HS25" s="94"/>
      <c r="HT25" s="94"/>
      <c r="HU25" s="94"/>
      <c r="HV25" s="94"/>
      <c r="HW25" s="94"/>
      <c r="HX25" s="94"/>
      <c r="HY25" s="94"/>
      <c r="HZ25" s="94"/>
      <c r="IA25" s="94"/>
      <c r="IB25" s="94"/>
      <c r="IC25" s="94"/>
      <c r="ID25" s="94"/>
      <c r="IE25" s="94"/>
      <c r="IF25" s="94"/>
      <c r="IG25" s="94"/>
      <c r="IH25" s="94"/>
      <c r="II25" s="94"/>
      <c r="IJ25" s="94"/>
      <c r="IK25" s="94"/>
      <c r="IL25" s="94"/>
      <c r="IM25" s="94"/>
      <c r="IN25" s="94"/>
      <c r="IO25" s="94"/>
      <c r="IP25" s="94"/>
      <c r="IQ25" s="94"/>
      <c r="IR25" s="94"/>
      <c r="IS25" s="13"/>
      <c r="IT25" s="13"/>
      <c r="IU25" s="13"/>
      <c r="IV25" s="13"/>
      <c r="IW25" s="13"/>
    </row>
    <row r="26" spans="2:258">
      <c r="B26" s="5" t="s">
        <v>3</v>
      </c>
      <c r="C26">
        <v>13</v>
      </c>
      <c r="D26">
        <v>2020</v>
      </c>
      <c r="E26">
        <v>2072</v>
      </c>
      <c r="F26">
        <v>103</v>
      </c>
      <c r="G26">
        <v>2153</v>
      </c>
      <c r="H26">
        <v>2093</v>
      </c>
      <c r="I26">
        <v>85</v>
      </c>
      <c r="J26">
        <v>2047</v>
      </c>
      <c r="K26">
        <v>2071</v>
      </c>
      <c r="L26">
        <v>2056</v>
      </c>
      <c r="M26">
        <v>4</v>
      </c>
      <c r="N26">
        <v>2045</v>
      </c>
      <c r="O26">
        <v>2073</v>
      </c>
      <c r="P26">
        <v>2097</v>
      </c>
      <c r="Q26">
        <v>2111</v>
      </c>
      <c r="R26">
        <v>2121</v>
      </c>
      <c r="S26">
        <v>2101</v>
      </c>
      <c r="T26">
        <v>18</v>
      </c>
      <c r="U26">
        <v>2098</v>
      </c>
      <c r="V26">
        <v>2140</v>
      </c>
      <c r="W26">
        <v>2157</v>
      </c>
      <c r="X26">
        <v>2152</v>
      </c>
      <c r="Y26">
        <v>2156</v>
      </c>
      <c r="Z26">
        <v>2128</v>
      </c>
      <c r="AA26">
        <v>22</v>
      </c>
      <c r="AB26">
        <v>2084</v>
      </c>
      <c r="AC26">
        <v>2119</v>
      </c>
      <c r="AD26">
        <v>2112</v>
      </c>
      <c r="AE26">
        <v>2105</v>
      </c>
      <c r="AF26">
        <v>2111</v>
      </c>
      <c r="AG26">
        <v>2078</v>
      </c>
      <c r="AH26" s="1">
        <f>AVERAGE(AB26:AG26,U26:Z26,N26:S26,J26:L26,G26:H26,D26:E26)</f>
        <v>2100</v>
      </c>
      <c r="AI26">
        <v>24</v>
      </c>
      <c r="AJ26">
        <v>2070</v>
      </c>
      <c r="AK26">
        <v>2078</v>
      </c>
      <c r="AL26">
        <v>2129</v>
      </c>
      <c r="AM26">
        <v>2143</v>
      </c>
      <c r="AN26">
        <v>2066</v>
      </c>
      <c r="AO26">
        <v>55</v>
      </c>
      <c r="AP26">
        <v>4</v>
      </c>
      <c r="AQ26">
        <v>1982</v>
      </c>
      <c r="AR26">
        <v>2058</v>
      </c>
      <c r="AS26">
        <v>2085</v>
      </c>
      <c r="AT26">
        <v>2091</v>
      </c>
      <c r="AU26">
        <v>2100</v>
      </c>
      <c r="AV26">
        <v>2083</v>
      </c>
      <c r="AW26">
        <v>1</v>
      </c>
      <c r="AX26">
        <v>2098</v>
      </c>
      <c r="AY26">
        <v>2114</v>
      </c>
      <c r="AZ26">
        <v>2040</v>
      </c>
      <c r="BA26">
        <v>2086</v>
      </c>
      <c r="BB26">
        <v>2108</v>
      </c>
      <c r="BC26">
        <v>2097</v>
      </c>
      <c r="BD26">
        <v>11</v>
      </c>
      <c r="BE26">
        <v>2093</v>
      </c>
      <c r="BF26">
        <v>2117</v>
      </c>
      <c r="BG26">
        <v>2144</v>
      </c>
      <c r="BH26">
        <v>2126</v>
      </c>
      <c r="BI26">
        <v>2112</v>
      </c>
      <c r="BJ26">
        <v>2090</v>
      </c>
      <c r="BK26" s="1">
        <f>AVERAGE(BE26:BJ26,AX26:BC26,AQ26:AV26,AJ26:AN26)</f>
        <v>2091.7391304347825</v>
      </c>
      <c r="BL26">
        <v>12</v>
      </c>
      <c r="BM26">
        <v>2043</v>
      </c>
      <c r="BN26">
        <v>2086</v>
      </c>
      <c r="BO26">
        <v>2146</v>
      </c>
      <c r="BP26">
        <v>2175</v>
      </c>
      <c r="BQ26">
        <v>2103</v>
      </c>
      <c r="BR26">
        <v>2024</v>
      </c>
      <c r="BS26">
        <v>3</v>
      </c>
      <c r="BT26">
        <v>122</v>
      </c>
      <c r="BU26">
        <v>2098</v>
      </c>
      <c r="BV26">
        <v>2134</v>
      </c>
      <c r="BW26">
        <v>2137</v>
      </c>
      <c r="BX26">
        <v>2146</v>
      </c>
      <c r="BY26">
        <v>2101</v>
      </c>
      <c r="CA26">
        <v>2123</v>
      </c>
      <c r="CB26">
        <v>2156</v>
      </c>
      <c r="CC26">
        <v>2148</v>
      </c>
      <c r="CD26">
        <v>2179</v>
      </c>
      <c r="CE26">
        <v>2195</v>
      </c>
      <c r="CF26">
        <v>2179</v>
      </c>
      <c r="CG26">
        <v>1</v>
      </c>
      <c r="CH26">
        <v>2168</v>
      </c>
      <c r="CI26">
        <v>2183</v>
      </c>
      <c r="CJ26">
        <v>2181</v>
      </c>
      <c r="CK26">
        <v>2165</v>
      </c>
      <c r="CL26">
        <v>2181</v>
      </c>
      <c r="CM26">
        <v>2152</v>
      </c>
      <c r="CN26">
        <v>12</v>
      </c>
      <c r="CO26">
        <v>2160</v>
      </c>
      <c r="CP26">
        <v>2174</v>
      </c>
      <c r="CQ26" s="1">
        <f>AVERAGE(CO26:CP26,CH26:CM26,CA26:CF26,BU26:BY26,BM26:BR26)</f>
        <v>2141.48</v>
      </c>
      <c r="CR26">
        <v>2106</v>
      </c>
      <c r="CS26">
        <v>2103</v>
      </c>
      <c r="CT26">
        <v>2110</v>
      </c>
      <c r="CU26">
        <v>2104</v>
      </c>
      <c r="CV26">
        <v>1</v>
      </c>
      <c r="CW26">
        <v>2069</v>
      </c>
      <c r="CX26">
        <v>2083</v>
      </c>
      <c r="CY26">
        <v>2088</v>
      </c>
      <c r="CZ26">
        <v>2095</v>
      </c>
      <c r="DA26">
        <v>2100</v>
      </c>
      <c r="DB26">
        <v>2043</v>
      </c>
      <c r="DD26">
        <v>3</v>
      </c>
      <c r="DH26">
        <v>2</v>
      </c>
      <c r="DI26">
        <v>23</v>
      </c>
      <c r="DJ26">
        <v>20</v>
      </c>
      <c r="DK26">
        <v>1966</v>
      </c>
      <c r="DL26">
        <v>2083</v>
      </c>
      <c r="DM26">
        <v>2130</v>
      </c>
      <c r="DN26">
        <v>2141</v>
      </c>
      <c r="DO26">
        <v>2199</v>
      </c>
      <c r="DP26">
        <v>2189</v>
      </c>
      <c r="DQ26">
        <v>1262</v>
      </c>
      <c r="DR26">
        <v>2166</v>
      </c>
      <c r="DS26">
        <v>2186</v>
      </c>
      <c r="DT26">
        <v>2173</v>
      </c>
      <c r="DU26">
        <v>2162</v>
      </c>
      <c r="DV26" s="1">
        <f>AVERAGE(DR26:DU26,DK26:DP26,CW26:DB26,CR26:CU26)</f>
        <v>2114.8000000000002</v>
      </c>
      <c r="DW26">
        <v>2131</v>
      </c>
      <c r="DX26">
        <v>2105</v>
      </c>
      <c r="DY26">
        <v>1365</v>
      </c>
      <c r="DZ26">
        <v>2189</v>
      </c>
      <c r="EA26">
        <v>2229</v>
      </c>
      <c r="EB26">
        <v>2141</v>
      </c>
      <c r="EC26">
        <v>2198</v>
      </c>
      <c r="ED26">
        <v>2263</v>
      </c>
      <c r="EE26">
        <v>2271</v>
      </c>
      <c r="EF26">
        <v>861</v>
      </c>
      <c r="EG26">
        <v>2269</v>
      </c>
      <c r="EH26">
        <v>2285</v>
      </c>
      <c r="EI26">
        <v>1071</v>
      </c>
      <c r="EJ26">
        <v>238</v>
      </c>
      <c r="EK26">
        <v>60</v>
      </c>
      <c r="EL26">
        <v>2062</v>
      </c>
      <c r="EM26">
        <v>1000</v>
      </c>
      <c r="EN26">
        <v>2270</v>
      </c>
      <c r="EO26">
        <v>2294</v>
      </c>
      <c r="EP26">
        <v>2321</v>
      </c>
      <c r="EQ26">
        <v>2337</v>
      </c>
      <c r="ER26">
        <v>2343</v>
      </c>
      <c r="ES26">
        <v>2339</v>
      </c>
      <c r="ET26">
        <v>1672</v>
      </c>
      <c r="EU26">
        <v>2337</v>
      </c>
      <c r="EV26">
        <v>2355</v>
      </c>
      <c r="EW26">
        <v>2349</v>
      </c>
      <c r="EX26">
        <v>2350</v>
      </c>
      <c r="EY26">
        <v>2339</v>
      </c>
      <c r="EZ26">
        <v>2332</v>
      </c>
      <c r="FA26">
        <v>1720</v>
      </c>
      <c r="FB26" s="1">
        <f>AVERAGE(EU26:EZ26,EN26:ES26,EL26,EG26:EH26,DZ26:EE26,DW26:DX26)</f>
        <v>2265.608695652174</v>
      </c>
      <c r="FC26">
        <v>2256</v>
      </c>
      <c r="FD26">
        <v>2322</v>
      </c>
      <c r="FE26">
        <v>2373</v>
      </c>
      <c r="FF26">
        <v>2374</v>
      </c>
      <c r="FG26">
        <v>2422</v>
      </c>
      <c r="FH26">
        <v>2311</v>
      </c>
      <c r="FI26">
        <v>12</v>
      </c>
      <c r="FJ26">
        <v>62</v>
      </c>
      <c r="FK26">
        <v>2335</v>
      </c>
      <c r="FL26">
        <v>2381</v>
      </c>
      <c r="FM26">
        <v>2383</v>
      </c>
      <c r="FN26">
        <v>2384</v>
      </c>
      <c r="FO26">
        <v>2372</v>
      </c>
      <c r="FP26">
        <v>1449</v>
      </c>
      <c r="FQ26">
        <v>2371</v>
      </c>
      <c r="FR26">
        <v>2395</v>
      </c>
      <c r="FS26">
        <v>2409</v>
      </c>
      <c r="FT26">
        <v>113</v>
      </c>
      <c r="FU26">
        <v>2382</v>
      </c>
      <c r="FV26">
        <v>2363</v>
      </c>
      <c r="FW26">
        <v>1587</v>
      </c>
      <c r="FX26">
        <v>2371</v>
      </c>
      <c r="FY26">
        <v>2426</v>
      </c>
      <c r="FZ26">
        <v>2432</v>
      </c>
      <c r="GA26">
        <v>2418</v>
      </c>
      <c r="GB26">
        <v>2419</v>
      </c>
      <c r="GC26">
        <v>2394</v>
      </c>
      <c r="GD26">
        <v>970</v>
      </c>
      <c r="GE26">
        <v>2395</v>
      </c>
      <c r="GF26">
        <v>2426</v>
      </c>
      <c r="GG26" s="41">
        <f>AVERAGE(GE26:GF26,FX26:GC26,FU26:FV26,FQ26:FS26,FK26:FO26,FC26:FH26)</f>
        <v>2379.75</v>
      </c>
      <c r="GH26">
        <v>2434</v>
      </c>
      <c r="GI26">
        <v>2435</v>
      </c>
      <c r="GJ26">
        <v>2449</v>
      </c>
      <c r="GK26">
        <v>2447</v>
      </c>
      <c r="GL26">
        <v>1252</v>
      </c>
      <c r="GM26">
        <v>2505</v>
      </c>
      <c r="GN26">
        <v>2430</v>
      </c>
      <c r="GO26">
        <v>2402</v>
      </c>
      <c r="GP26">
        <v>2400</v>
      </c>
      <c r="GQ26">
        <v>2414</v>
      </c>
      <c r="GR26">
        <v>2369</v>
      </c>
      <c r="GS26">
        <v>174</v>
      </c>
      <c r="GT26">
        <v>2333</v>
      </c>
      <c r="GU26">
        <v>2397</v>
      </c>
      <c r="GV26">
        <v>2416</v>
      </c>
      <c r="GW26">
        <v>2433</v>
      </c>
      <c r="GX26">
        <v>2425</v>
      </c>
      <c r="GY26">
        <v>2403</v>
      </c>
      <c r="GZ26">
        <v>1366</v>
      </c>
      <c r="HA26">
        <v>2420</v>
      </c>
      <c r="HB26">
        <v>2441</v>
      </c>
      <c r="HC26">
        <v>2440</v>
      </c>
      <c r="HD26">
        <v>2450</v>
      </c>
      <c r="HE26">
        <v>2477</v>
      </c>
      <c r="HF26">
        <v>2454</v>
      </c>
      <c r="HG26">
        <v>1231</v>
      </c>
      <c r="HH26">
        <v>2470</v>
      </c>
      <c r="HI26">
        <v>2476</v>
      </c>
      <c r="HJ26">
        <v>2469</v>
      </c>
      <c r="HK26">
        <v>2481</v>
      </c>
      <c r="HL26">
        <v>2484</v>
      </c>
      <c r="HM26" s="103">
        <f>AVERAGE(HH26:HL26,HA26:HF26,GT26:GY26,GM26:GR26,GH26:GK26)</f>
        <v>2435.3333333333335</v>
      </c>
      <c r="HN26" s="103">
        <v>2353</v>
      </c>
      <c r="HO26" s="103">
        <v>134</v>
      </c>
      <c r="HP26" s="103">
        <v>2470</v>
      </c>
      <c r="HQ26" s="103">
        <v>2506</v>
      </c>
      <c r="HR26" s="103">
        <v>2533</v>
      </c>
      <c r="HS26" s="103">
        <v>2469</v>
      </c>
      <c r="HT26" s="103">
        <v>2466</v>
      </c>
      <c r="HU26" s="103">
        <v>2404</v>
      </c>
      <c r="HV26" s="103">
        <v>325</v>
      </c>
      <c r="HW26" s="103">
        <v>2382</v>
      </c>
      <c r="HX26" s="103">
        <v>2447</v>
      </c>
      <c r="HY26" s="103">
        <v>2455</v>
      </c>
      <c r="HZ26" s="103">
        <v>2453</v>
      </c>
      <c r="IA26" s="103">
        <v>2455</v>
      </c>
      <c r="IB26" s="103">
        <v>2445</v>
      </c>
      <c r="IC26" s="103">
        <v>290</v>
      </c>
      <c r="ID26" s="103">
        <v>2417</v>
      </c>
      <c r="IE26" s="103">
        <v>2449</v>
      </c>
      <c r="IF26" s="103">
        <v>2435</v>
      </c>
      <c r="IG26" s="103">
        <v>2416</v>
      </c>
      <c r="IH26" s="103">
        <v>2427</v>
      </c>
      <c r="II26" s="103">
        <v>2407</v>
      </c>
      <c r="IJ26" s="103">
        <v>624</v>
      </c>
      <c r="IK26" s="103">
        <v>2362</v>
      </c>
      <c r="IL26" s="103">
        <v>2374</v>
      </c>
      <c r="IM26" s="103">
        <v>2376</v>
      </c>
      <c r="IN26" s="103">
        <v>2380</v>
      </c>
      <c r="IO26" s="103">
        <v>2344</v>
      </c>
      <c r="IP26" s="103">
        <v>2363</v>
      </c>
      <c r="IQ26" s="103">
        <v>762</v>
      </c>
      <c r="IR26" s="103">
        <v>2350</v>
      </c>
      <c r="IS26" s="103">
        <f>AVERAGE(IR26,IK26:IP26,ID26:II26,HW26:IB26,HP26:HU26,HN26)</f>
        <v>2420.6923076923076</v>
      </c>
      <c r="IT26" s="1"/>
      <c r="IU26" s="1"/>
      <c r="IV26" s="1"/>
      <c r="IW26" s="1"/>
      <c r="IX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2124.1503759398497</v>
      </c>
    </row>
    <row r="27" spans="2:258">
      <c r="B27" s="5" t="s">
        <v>14</v>
      </c>
      <c r="C27">
        <v>1</v>
      </c>
      <c r="D27">
        <v>87</v>
      </c>
      <c r="E27">
        <v>88</v>
      </c>
      <c r="G27">
        <v>92</v>
      </c>
      <c r="H27">
        <v>91</v>
      </c>
      <c r="I27">
        <v>40</v>
      </c>
      <c r="J27">
        <v>92</v>
      </c>
      <c r="K27">
        <v>89</v>
      </c>
      <c r="L27">
        <v>90</v>
      </c>
      <c r="N27">
        <v>88</v>
      </c>
      <c r="O27">
        <v>89</v>
      </c>
      <c r="P27">
        <v>86</v>
      </c>
      <c r="Q27">
        <v>85</v>
      </c>
      <c r="R27">
        <v>89</v>
      </c>
      <c r="S27">
        <v>87</v>
      </c>
      <c r="U27">
        <v>87</v>
      </c>
      <c r="V27">
        <v>88</v>
      </c>
      <c r="W27">
        <v>89</v>
      </c>
      <c r="X27">
        <v>91</v>
      </c>
      <c r="Y27">
        <v>91</v>
      </c>
      <c r="Z27">
        <v>90</v>
      </c>
      <c r="AB27">
        <v>88</v>
      </c>
      <c r="AC27">
        <v>88</v>
      </c>
      <c r="AD27">
        <v>88</v>
      </c>
      <c r="AE27">
        <v>85</v>
      </c>
      <c r="AF27">
        <v>86</v>
      </c>
      <c r="AG27">
        <v>88</v>
      </c>
      <c r="AH27" s="1">
        <f>AVERAGE(AB27:AG27,U27:Z27,N27:S27,J27:L27,G27:H27,D27:E27)</f>
        <v>88.48</v>
      </c>
      <c r="AJ27">
        <v>88</v>
      </c>
      <c r="AK27">
        <v>88</v>
      </c>
      <c r="AL27">
        <v>90</v>
      </c>
      <c r="AM27">
        <v>90</v>
      </c>
      <c r="AN27">
        <v>85</v>
      </c>
      <c r="AO27">
        <v>26</v>
      </c>
      <c r="AQ27">
        <v>85</v>
      </c>
      <c r="AR27">
        <v>85</v>
      </c>
      <c r="AS27">
        <v>85</v>
      </c>
      <c r="AT27">
        <v>84</v>
      </c>
      <c r="AU27">
        <v>85</v>
      </c>
      <c r="AV27">
        <v>86</v>
      </c>
      <c r="AX27">
        <v>80</v>
      </c>
      <c r="AY27">
        <v>80</v>
      </c>
      <c r="AZ27">
        <v>67</v>
      </c>
      <c r="BA27">
        <v>70</v>
      </c>
      <c r="BB27">
        <v>70</v>
      </c>
      <c r="BC27">
        <v>74</v>
      </c>
      <c r="BE27">
        <v>81</v>
      </c>
      <c r="BF27">
        <v>81</v>
      </c>
      <c r="BG27">
        <v>81</v>
      </c>
      <c r="BH27">
        <v>85</v>
      </c>
      <c r="BI27">
        <v>85</v>
      </c>
      <c r="BJ27">
        <v>84</v>
      </c>
      <c r="BK27" s="1">
        <f>AVERAGE(BE27:BJ27,AX27:BC27,AQ27:AV27,AJ27:AN27)</f>
        <v>82.130434782608702</v>
      </c>
      <c r="BM27">
        <v>86</v>
      </c>
      <c r="BN27">
        <v>85</v>
      </c>
      <c r="BO27">
        <v>82</v>
      </c>
      <c r="BP27">
        <v>88</v>
      </c>
      <c r="BQ27">
        <v>86</v>
      </c>
      <c r="BR27">
        <v>82</v>
      </c>
      <c r="BT27">
        <v>28</v>
      </c>
      <c r="BU27">
        <v>83</v>
      </c>
      <c r="BV27">
        <v>82</v>
      </c>
      <c r="BW27">
        <v>82</v>
      </c>
      <c r="BX27">
        <v>83</v>
      </c>
      <c r="BY27">
        <v>83</v>
      </c>
      <c r="CA27">
        <v>84</v>
      </c>
      <c r="CB27">
        <v>84</v>
      </c>
      <c r="CC27">
        <v>84</v>
      </c>
      <c r="CD27">
        <v>85</v>
      </c>
      <c r="CE27">
        <v>86</v>
      </c>
      <c r="CF27">
        <v>83</v>
      </c>
      <c r="CH27">
        <v>87</v>
      </c>
      <c r="CI27">
        <v>84</v>
      </c>
      <c r="CJ27">
        <v>86</v>
      </c>
      <c r="CK27">
        <v>84</v>
      </c>
      <c r="CL27">
        <v>85</v>
      </c>
      <c r="CM27">
        <v>83</v>
      </c>
      <c r="CO27">
        <v>85</v>
      </c>
      <c r="CP27">
        <v>86</v>
      </c>
      <c r="CQ27" s="1">
        <f>AVERAGE(CO27:CP27,CH27:CM27,CA27:CF27,BU27:BY27,BM27:BR27)</f>
        <v>84.32</v>
      </c>
      <c r="CR27">
        <v>81</v>
      </c>
      <c r="CS27">
        <v>83</v>
      </c>
      <c r="CT27">
        <v>80</v>
      </c>
      <c r="CU27">
        <v>72</v>
      </c>
      <c r="CW27">
        <v>77</v>
      </c>
      <c r="CX27">
        <v>79</v>
      </c>
      <c r="CY27">
        <v>81</v>
      </c>
      <c r="CZ27">
        <v>81</v>
      </c>
      <c r="DA27">
        <v>79</v>
      </c>
      <c r="DB27">
        <v>78</v>
      </c>
      <c r="DD27">
        <v>3</v>
      </c>
      <c r="DH27">
        <v>1</v>
      </c>
      <c r="DI27">
        <v>3</v>
      </c>
      <c r="DK27">
        <v>72</v>
      </c>
      <c r="DL27">
        <v>81</v>
      </c>
      <c r="DM27">
        <v>80</v>
      </c>
      <c r="DN27">
        <v>80</v>
      </c>
      <c r="DO27">
        <v>82</v>
      </c>
      <c r="DP27">
        <v>81</v>
      </c>
      <c r="DR27">
        <v>81</v>
      </c>
      <c r="DS27">
        <v>83</v>
      </c>
      <c r="DT27">
        <v>85</v>
      </c>
      <c r="DU27">
        <v>83</v>
      </c>
      <c r="DV27" s="1">
        <f>AVERAGE(DR27:DU27,DK27:DP27,CW27:DB27,CR27:CU27)</f>
        <v>79.95</v>
      </c>
      <c r="DW27">
        <v>85</v>
      </c>
      <c r="DX27">
        <v>85</v>
      </c>
      <c r="DZ27">
        <v>82</v>
      </c>
      <c r="EA27">
        <v>85</v>
      </c>
      <c r="EB27">
        <v>90</v>
      </c>
      <c r="EC27">
        <v>91</v>
      </c>
      <c r="ED27">
        <v>92</v>
      </c>
      <c r="EE27">
        <v>92</v>
      </c>
      <c r="EG27">
        <v>88</v>
      </c>
      <c r="EH27">
        <v>88</v>
      </c>
      <c r="EI27">
        <v>28</v>
      </c>
      <c r="EJ27">
        <v>53</v>
      </c>
      <c r="EK27">
        <v>47</v>
      </c>
      <c r="EL27">
        <v>86</v>
      </c>
      <c r="EN27">
        <v>83</v>
      </c>
      <c r="EO27">
        <v>87</v>
      </c>
      <c r="EP27">
        <v>88</v>
      </c>
      <c r="EQ27">
        <v>91</v>
      </c>
      <c r="ER27">
        <v>90</v>
      </c>
      <c r="ES27">
        <v>89</v>
      </c>
      <c r="EU27">
        <v>88</v>
      </c>
      <c r="EV27">
        <v>91</v>
      </c>
      <c r="EW27">
        <v>87</v>
      </c>
      <c r="EX27">
        <v>87</v>
      </c>
      <c r="EY27">
        <v>88</v>
      </c>
      <c r="EZ27">
        <v>87</v>
      </c>
      <c r="FB27" s="1">
        <f>AVERAGE(EU27:EZ27,EN27:ES27,EL27,EG27:EH27,DZ27:EE27,DW27:DX27)</f>
        <v>87.826086956521735</v>
      </c>
      <c r="FC27">
        <v>107</v>
      </c>
      <c r="FD27">
        <v>112</v>
      </c>
      <c r="FE27">
        <v>115</v>
      </c>
      <c r="FF27">
        <v>114</v>
      </c>
      <c r="FG27">
        <v>112</v>
      </c>
      <c r="FH27">
        <v>112</v>
      </c>
      <c r="FJ27">
        <v>23</v>
      </c>
      <c r="FK27">
        <v>111</v>
      </c>
      <c r="FL27">
        <v>113</v>
      </c>
      <c r="FM27">
        <v>112</v>
      </c>
      <c r="FN27">
        <v>114</v>
      </c>
      <c r="FO27">
        <v>113</v>
      </c>
      <c r="FP27">
        <v>1</v>
      </c>
      <c r="FQ27">
        <v>111</v>
      </c>
      <c r="FR27">
        <v>110</v>
      </c>
      <c r="FS27">
        <v>109</v>
      </c>
      <c r="FT27">
        <v>84</v>
      </c>
      <c r="FU27">
        <v>108</v>
      </c>
      <c r="FV27">
        <v>104</v>
      </c>
      <c r="FW27">
        <v>35</v>
      </c>
      <c r="FX27">
        <v>106</v>
      </c>
      <c r="FY27">
        <v>110</v>
      </c>
      <c r="FZ27">
        <v>109</v>
      </c>
      <c r="GA27">
        <v>106</v>
      </c>
      <c r="GB27">
        <v>108</v>
      </c>
      <c r="GC27">
        <v>107</v>
      </c>
      <c r="GD27">
        <v>1</v>
      </c>
      <c r="GE27">
        <v>108</v>
      </c>
      <c r="GF27">
        <v>108</v>
      </c>
      <c r="GG27" s="41">
        <f>AVERAGE(GE27:GF27,FX27:GC27,FU27:FV27,FQ27:FS27,FK27:FO27,FC27:FH27)</f>
        <v>109.95833333333333</v>
      </c>
      <c r="GH27">
        <v>111</v>
      </c>
      <c r="GI27">
        <v>113</v>
      </c>
      <c r="GJ27">
        <v>111</v>
      </c>
      <c r="GK27">
        <v>111</v>
      </c>
      <c r="GL27">
        <v>2</v>
      </c>
      <c r="GM27">
        <v>110</v>
      </c>
      <c r="GN27">
        <v>109</v>
      </c>
      <c r="GO27">
        <v>109</v>
      </c>
      <c r="GP27">
        <v>112</v>
      </c>
      <c r="GQ27">
        <v>111</v>
      </c>
      <c r="GR27">
        <v>103</v>
      </c>
      <c r="GS27">
        <v>1</v>
      </c>
      <c r="GT27">
        <v>108</v>
      </c>
      <c r="GU27">
        <v>113</v>
      </c>
      <c r="GV27">
        <v>114</v>
      </c>
      <c r="GW27">
        <v>116</v>
      </c>
      <c r="GX27">
        <v>118</v>
      </c>
      <c r="GY27">
        <v>113</v>
      </c>
      <c r="GZ27">
        <v>7</v>
      </c>
      <c r="HA27">
        <v>119</v>
      </c>
      <c r="HB27">
        <v>119</v>
      </c>
      <c r="HC27">
        <v>117</v>
      </c>
      <c r="HD27">
        <v>116</v>
      </c>
      <c r="HE27">
        <v>113</v>
      </c>
      <c r="HF27">
        <v>112</v>
      </c>
      <c r="HG27">
        <v>5</v>
      </c>
      <c r="HH27">
        <v>117</v>
      </c>
      <c r="HI27">
        <v>120</v>
      </c>
      <c r="HJ27">
        <v>119</v>
      </c>
      <c r="HK27">
        <v>122</v>
      </c>
      <c r="HL27">
        <v>122</v>
      </c>
      <c r="HM27" s="103">
        <f>AVERAGE(HH27:HL27,HA27:HF27,GT27:GY27,GM27:GR27,GH27:GK27)</f>
        <v>114</v>
      </c>
      <c r="HN27" s="103">
        <v>125</v>
      </c>
      <c r="HO27" s="103">
        <v>1</v>
      </c>
      <c r="HP27" s="103">
        <v>132</v>
      </c>
      <c r="HQ27" s="103">
        <v>135</v>
      </c>
      <c r="HR27" s="103">
        <v>135</v>
      </c>
      <c r="HS27" s="103">
        <v>135</v>
      </c>
      <c r="HT27" s="103">
        <v>133</v>
      </c>
      <c r="HU27" s="103">
        <v>131</v>
      </c>
      <c r="HV27" s="103">
        <v>2</v>
      </c>
      <c r="HW27" s="103">
        <v>134</v>
      </c>
      <c r="HX27" s="103">
        <v>134</v>
      </c>
      <c r="HY27" s="103">
        <v>134</v>
      </c>
      <c r="HZ27" s="103">
        <v>129</v>
      </c>
      <c r="IA27" s="103">
        <v>127</v>
      </c>
      <c r="IB27" s="103">
        <v>135</v>
      </c>
      <c r="IC27" s="103">
        <v>1</v>
      </c>
      <c r="ID27" s="103">
        <v>129</v>
      </c>
      <c r="IE27" s="103">
        <v>128</v>
      </c>
      <c r="IF27" s="103">
        <v>129</v>
      </c>
      <c r="IG27" s="103">
        <v>131</v>
      </c>
      <c r="IH27" s="103">
        <v>128</v>
      </c>
      <c r="II27" s="103">
        <v>129</v>
      </c>
      <c r="IJ27" s="103">
        <v>1</v>
      </c>
      <c r="IK27" s="103">
        <v>121</v>
      </c>
      <c r="IL27" s="103">
        <v>120</v>
      </c>
      <c r="IM27" s="103">
        <v>123</v>
      </c>
      <c r="IN27" s="103">
        <v>122</v>
      </c>
      <c r="IO27" s="103">
        <v>117</v>
      </c>
      <c r="IP27" s="103">
        <v>114</v>
      </c>
      <c r="IQ27" s="103">
        <v>1</v>
      </c>
      <c r="IR27" s="103">
        <v>115</v>
      </c>
      <c r="IS27" s="103">
        <f>AVERAGE(IR27,IK27:IP27,ID27:II27,HW27:IB27,HP27:HU27,HN27)</f>
        <v>127.88461538461539</v>
      </c>
      <c r="IT27" s="1"/>
      <c r="IU27" s="1"/>
      <c r="IV27" s="1"/>
      <c r="IW27" s="1"/>
      <c r="IX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85.834586466165419</v>
      </c>
    </row>
    <row r="28" spans="2:258">
      <c r="B28" s="5" t="s">
        <v>15</v>
      </c>
      <c r="C28">
        <f t="shared" ref="C28:AG28" si="39">C26-C27</f>
        <v>12</v>
      </c>
      <c r="D28">
        <f t="shared" si="39"/>
        <v>1933</v>
      </c>
      <c r="E28">
        <f t="shared" si="39"/>
        <v>1984</v>
      </c>
      <c r="F28">
        <f t="shared" si="39"/>
        <v>103</v>
      </c>
      <c r="G28">
        <f t="shared" si="39"/>
        <v>2061</v>
      </c>
      <c r="H28">
        <f t="shared" si="39"/>
        <v>2002</v>
      </c>
      <c r="I28">
        <f t="shared" si="39"/>
        <v>45</v>
      </c>
      <c r="J28">
        <f t="shared" si="39"/>
        <v>1955</v>
      </c>
      <c r="K28">
        <f t="shared" si="39"/>
        <v>1982</v>
      </c>
      <c r="L28">
        <f t="shared" si="39"/>
        <v>1966</v>
      </c>
      <c r="M28">
        <f t="shared" si="39"/>
        <v>4</v>
      </c>
      <c r="N28">
        <f t="shared" si="39"/>
        <v>1957</v>
      </c>
      <c r="O28">
        <f t="shared" si="39"/>
        <v>1984</v>
      </c>
      <c r="P28">
        <f t="shared" si="39"/>
        <v>2011</v>
      </c>
      <c r="Q28">
        <f t="shared" si="39"/>
        <v>2026</v>
      </c>
      <c r="R28">
        <f t="shared" si="39"/>
        <v>2032</v>
      </c>
      <c r="S28">
        <f t="shared" si="39"/>
        <v>2014</v>
      </c>
      <c r="T28">
        <f t="shared" si="39"/>
        <v>18</v>
      </c>
      <c r="U28">
        <f t="shared" si="39"/>
        <v>2011</v>
      </c>
      <c r="V28">
        <f t="shared" si="39"/>
        <v>2052</v>
      </c>
      <c r="W28">
        <f t="shared" si="39"/>
        <v>2068</v>
      </c>
      <c r="X28">
        <f t="shared" si="39"/>
        <v>2061</v>
      </c>
      <c r="Y28">
        <f t="shared" si="39"/>
        <v>2065</v>
      </c>
      <c r="Z28">
        <f t="shared" si="39"/>
        <v>2038</v>
      </c>
      <c r="AA28">
        <f t="shared" si="39"/>
        <v>22</v>
      </c>
      <c r="AB28">
        <f t="shared" si="39"/>
        <v>1996</v>
      </c>
      <c r="AC28">
        <f t="shared" si="39"/>
        <v>2031</v>
      </c>
      <c r="AD28">
        <f t="shared" si="39"/>
        <v>2024</v>
      </c>
      <c r="AE28">
        <f t="shared" si="39"/>
        <v>2020</v>
      </c>
      <c r="AF28">
        <f t="shared" si="39"/>
        <v>2025</v>
      </c>
      <c r="AG28">
        <f t="shared" si="39"/>
        <v>1990</v>
      </c>
      <c r="AH28" s="1">
        <f>AVERAGE(AB28:AG28,U28:Z28,N28:S28,J28:L28,G28:H28,D28:E28)</f>
        <v>2011.52</v>
      </c>
      <c r="AI28">
        <f t="shared" ref="AI28:BJ28" si="40">AI26-AI27</f>
        <v>24</v>
      </c>
      <c r="AJ28">
        <f t="shared" si="40"/>
        <v>1982</v>
      </c>
      <c r="AK28">
        <f t="shared" si="40"/>
        <v>1990</v>
      </c>
      <c r="AL28">
        <f t="shared" si="40"/>
        <v>2039</v>
      </c>
      <c r="AM28">
        <f t="shared" si="40"/>
        <v>2053</v>
      </c>
      <c r="AN28">
        <f t="shared" si="40"/>
        <v>1981</v>
      </c>
      <c r="AO28">
        <f t="shared" si="40"/>
        <v>29</v>
      </c>
      <c r="AP28">
        <f t="shared" si="40"/>
        <v>4</v>
      </c>
      <c r="AQ28">
        <f t="shared" si="40"/>
        <v>1897</v>
      </c>
      <c r="AR28">
        <f t="shared" si="40"/>
        <v>1973</v>
      </c>
      <c r="AS28">
        <f t="shared" si="40"/>
        <v>2000</v>
      </c>
      <c r="AT28">
        <f t="shared" si="40"/>
        <v>2007</v>
      </c>
      <c r="AU28">
        <f t="shared" si="40"/>
        <v>2015</v>
      </c>
      <c r="AV28">
        <f t="shared" si="40"/>
        <v>1997</v>
      </c>
      <c r="AW28">
        <f t="shared" si="40"/>
        <v>1</v>
      </c>
      <c r="AX28">
        <f t="shared" si="40"/>
        <v>2018</v>
      </c>
      <c r="AY28">
        <f t="shared" si="40"/>
        <v>2034</v>
      </c>
      <c r="AZ28">
        <f t="shared" si="40"/>
        <v>1973</v>
      </c>
      <c r="BA28">
        <f t="shared" si="40"/>
        <v>2016</v>
      </c>
      <c r="BB28">
        <f t="shared" si="40"/>
        <v>2038</v>
      </c>
      <c r="BC28">
        <f t="shared" si="40"/>
        <v>2023</v>
      </c>
      <c r="BD28">
        <f t="shared" si="40"/>
        <v>11</v>
      </c>
      <c r="BE28">
        <f t="shared" si="40"/>
        <v>2012</v>
      </c>
      <c r="BF28">
        <f t="shared" si="40"/>
        <v>2036</v>
      </c>
      <c r="BG28">
        <f t="shared" si="40"/>
        <v>2063</v>
      </c>
      <c r="BH28">
        <f t="shared" si="40"/>
        <v>2041</v>
      </c>
      <c r="BI28">
        <f t="shared" si="40"/>
        <v>2027</v>
      </c>
      <c r="BJ28">
        <f t="shared" si="40"/>
        <v>2006</v>
      </c>
      <c r="BK28" s="1">
        <f>AVERAGE(BE28:BJ28,AX28:BC28,AQ28:AV28,AJ28:AN28)</f>
        <v>2009.608695652174</v>
      </c>
      <c r="BL28">
        <f t="shared" ref="BL28:CP28" si="41">BL26-BL27</f>
        <v>12</v>
      </c>
      <c r="BM28">
        <f t="shared" si="41"/>
        <v>1957</v>
      </c>
      <c r="BN28">
        <f t="shared" si="41"/>
        <v>2001</v>
      </c>
      <c r="BO28">
        <f t="shared" si="41"/>
        <v>2064</v>
      </c>
      <c r="BP28">
        <f t="shared" si="41"/>
        <v>2087</v>
      </c>
      <c r="BQ28">
        <f t="shared" si="41"/>
        <v>2017</v>
      </c>
      <c r="BR28">
        <f t="shared" si="41"/>
        <v>1942</v>
      </c>
      <c r="BS28">
        <f t="shared" si="41"/>
        <v>3</v>
      </c>
      <c r="BT28">
        <f t="shared" si="41"/>
        <v>94</v>
      </c>
      <c r="BU28">
        <f t="shared" si="41"/>
        <v>2015</v>
      </c>
      <c r="BV28">
        <f t="shared" si="41"/>
        <v>2052</v>
      </c>
      <c r="BW28">
        <f t="shared" si="41"/>
        <v>2055</v>
      </c>
      <c r="BX28">
        <f t="shared" si="41"/>
        <v>2063</v>
      </c>
      <c r="BY28">
        <f t="shared" si="41"/>
        <v>2018</v>
      </c>
      <c r="BZ28">
        <f t="shared" si="41"/>
        <v>0</v>
      </c>
      <c r="CA28">
        <f t="shared" si="41"/>
        <v>2039</v>
      </c>
      <c r="CB28">
        <f t="shared" si="41"/>
        <v>2072</v>
      </c>
      <c r="CC28">
        <f t="shared" si="41"/>
        <v>2064</v>
      </c>
      <c r="CD28">
        <f t="shared" si="41"/>
        <v>2094</v>
      </c>
      <c r="CE28">
        <f t="shared" si="41"/>
        <v>2109</v>
      </c>
      <c r="CF28">
        <f t="shared" si="41"/>
        <v>2096</v>
      </c>
      <c r="CG28">
        <f t="shared" si="41"/>
        <v>1</v>
      </c>
      <c r="CH28">
        <f t="shared" si="41"/>
        <v>2081</v>
      </c>
      <c r="CI28">
        <f t="shared" si="41"/>
        <v>2099</v>
      </c>
      <c r="CJ28">
        <f t="shared" si="41"/>
        <v>2095</v>
      </c>
      <c r="CK28">
        <f t="shared" si="41"/>
        <v>2081</v>
      </c>
      <c r="CL28">
        <f t="shared" si="41"/>
        <v>2096</v>
      </c>
      <c r="CM28">
        <f t="shared" si="41"/>
        <v>2069</v>
      </c>
      <c r="CN28">
        <f t="shared" si="41"/>
        <v>12</v>
      </c>
      <c r="CO28">
        <f t="shared" si="41"/>
        <v>2075</v>
      </c>
      <c r="CP28">
        <f t="shared" si="41"/>
        <v>2088</v>
      </c>
      <c r="CQ28" s="1">
        <f>AVERAGE(CO28:CP28,CH28:CM28,CA28:CF28,BU28:BY28,BM28:BR28)</f>
        <v>2057.16</v>
      </c>
      <c r="CR28">
        <f t="shared" ref="CR28:DT28" si="42">CR26-CR27</f>
        <v>2025</v>
      </c>
      <c r="CS28">
        <f t="shared" si="42"/>
        <v>2020</v>
      </c>
      <c r="CT28">
        <f t="shared" si="42"/>
        <v>2030</v>
      </c>
      <c r="CU28">
        <f t="shared" si="42"/>
        <v>2032</v>
      </c>
      <c r="CV28">
        <f t="shared" si="42"/>
        <v>1</v>
      </c>
      <c r="CW28">
        <f t="shared" si="42"/>
        <v>1992</v>
      </c>
      <c r="CX28">
        <f t="shared" si="42"/>
        <v>2004</v>
      </c>
      <c r="CY28">
        <f t="shared" si="42"/>
        <v>2007</v>
      </c>
      <c r="CZ28">
        <f t="shared" si="42"/>
        <v>2014</v>
      </c>
      <c r="DA28">
        <f t="shared" si="42"/>
        <v>2021</v>
      </c>
      <c r="DB28">
        <f t="shared" si="42"/>
        <v>1965</v>
      </c>
      <c r="DC28">
        <f t="shared" si="42"/>
        <v>0</v>
      </c>
      <c r="DD28">
        <f t="shared" si="42"/>
        <v>0</v>
      </c>
      <c r="DE28">
        <f t="shared" si="42"/>
        <v>0</v>
      </c>
      <c r="DF28">
        <f t="shared" si="42"/>
        <v>0</v>
      </c>
      <c r="DG28">
        <f t="shared" si="42"/>
        <v>0</v>
      </c>
      <c r="DH28">
        <f t="shared" si="42"/>
        <v>1</v>
      </c>
      <c r="DI28">
        <f t="shared" si="42"/>
        <v>20</v>
      </c>
      <c r="DJ28">
        <f t="shared" si="42"/>
        <v>20</v>
      </c>
      <c r="DK28">
        <f t="shared" si="42"/>
        <v>1894</v>
      </c>
      <c r="DL28">
        <f t="shared" si="42"/>
        <v>2002</v>
      </c>
      <c r="DM28">
        <f t="shared" si="42"/>
        <v>2050</v>
      </c>
      <c r="DN28">
        <f t="shared" si="42"/>
        <v>2061</v>
      </c>
      <c r="DO28">
        <f t="shared" si="42"/>
        <v>2117</v>
      </c>
      <c r="DP28">
        <f t="shared" si="42"/>
        <v>2108</v>
      </c>
      <c r="DQ28">
        <f t="shared" si="42"/>
        <v>1262</v>
      </c>
      <c r="DR28">
        <f t="shared" si="42"/>
        <v>2085</v>
      </c>
      <c r="DS28">
        <f t="shared" si="42"/>
        <v>2103</v>
      </c>
      <c r="DT28">
        <f t="shared" si="42"/>
        <v>2088</v>
      </c>
      <c r="DU28">
        <f>DU26-DU27</f>
        <v>2079</v>
      </c>
      <c r="DV28" s="1">
        <f>AVERAGE(DR28:DU28,DK28:DP28,CW28:DB28,CR28:CU28)</f>
        <v>2034.85</v>
      </c>
      <c r="DW28">
        <f>DW26-DW27</f>
        <v>2046</v>
      </c>
      <c r="DX28">
        <f t="shared" ref="DX28:EZ28" si="43">DX26-DX27</f>
        <v>2020</v>
      </c>
      <c r="DY28">
        <f t="shared" si="43"/>
        <v>1365</v>
      </c>
      <c r="DZ28">
        <f t="shared" si="43"/>
        <v>2107</v>
      </c>
      <c r="EA28">
        <f t="shared" si="43"/>
        <v>2144</v>
      </c>
      <c r="EB28">
        <f t="shared" si="43"/>
        <v>2051</v>
      </c>
      <c r="EC28">
        <f t="shared" si="43"/>
        <v>2107</v>
      </c>
      <c r="ED28">
        <f t="shared" si="43"/>
        <v>2171</v>
      </c>
      <c r="EE28">
        <f t="shared" si="43"/>
        <v>2179</v>
      </c>
      <c r="EF28">
        <f t="shared" si="43"/>
        <v>861</v>
      </c>
      <c r="EG28">
        <f t="shared" si="43"/>
        <v>2181</v>
      </c>
      <c r="EH28">
        <f t="shared" si="43"/>
        <v>2197</v>
      </c>
      <c r="EI28">
        <f t="shared" si="43"/>
        <v>1043</v>
      </c>
      <c r="EJ28">
        <f t="shared" si="43"/>
        <v>185</v>
      </c>
      <c r="EK28">
        <f t="shared" si="43"/>
        <v>13</v>
      </c>
      <c r="EL28">
        <f t="shared" si="43"/>
        <v>1976</v>
      </c>
      <c r="EM28">
        <f t="shared" si="43"/>
        <v>1000</v>
      </c>
      <c r="EN28">
        <f t="shared" si="43"/>
        <v>2187</v>
      </c>
      <c r="EO28">
        <f t="shared" si="43"/>
        <v>2207</v>
      </c>
      <c r="EP28">
        <f t="shared" si="43"/>
        <v>2233</v>
      </c>
      <c r="EQ28">
        <f t="shared" si="43"/>
        <v>2246</v>
      </c>
      <c r="ER28">
        <f t="shared" si="43"/>
        <v>2253</v>
      </c>
      <c r="ES28">
        <f t="shared" si="43"/>
        <v>2250</v>
      </c>
      <c r="ET28">
        <f t="shared" si="43"/>
        <v>1672</v>
      </c>
      <c r="EU28">
        <f t="shared" si="43"/>
        <v>2249</v>
      </c>
      <c r="EV28">
        <f t="shared" si="43"/>
        <v>2264</v>
      </c>
      <c r="EW28">
        <f t="shared" si="43"/>
        <v>2262</v>
      </c>
      <c r="EX28">
        <f t="shared" si="43"/>
        <v>2263</v>
      </c>
      <c r="EY28">
        <f t="shared" si="43"/>
        <v>2251</v>
      </c>
      <c r="EZ28">
        <f t="shared" si="43"/>
        <v>2245</v>
      </c>
      <c r="FA28">
        <f>FA26-FA27</f>
        <v>1720</v>
      </c>
      <c r="FB28" s="1">
        <f>AVERAGE(EU28:EZ28,EN28:ES28,EL28,EG28:EH28,DZ28:EE28,DW28:DX28)</f>
        <v>2177.782608695652</v>
      </c>
      <c r="FC28">
        <f t="shared" ref="FC28:HO28" si="44">FC26-FC27</f>
        <v>2149</v>
      </c>
      <c r="FD28">
        <f t="shared" si="44"/>
        <v>2210</v>
      </c>
      <c r="FE28">
        <f t="shared" si="44"/>
        <v>2258</v>
      </c>
      <c r="FF28">
        <f t="shared" si="44"/>
        <v>2260</v>
      </c>
      <c r="FG28">
        <f t="shared" si="44"/>
        <v>2310</v>
      </c>
      <c r="FH28">
        <f t="shared" si="44"/>
        <v>2199</v>
      </c>
      <c r="FI28">
        <f t="shared" si="44"/>
        <v>12</v>
      </c>
      <c r="FJ28">
        <f t="shared" si="44"/>
        <v>39</v>
      </c>
      <c r="FK28">
        <f t="shared" si="44"/>
        <v>2224</v>
      </c>
      <c r="FL28">
        <f t="shared" si="44"/>
        <v>2268</v>
      </c>
      <c r="FM28">
        <f t="shared" si="44"/>
        <v>2271</v>
      </c>
      <c r="FN28">
        <f t="shared" si="44"/>
        <v>2270</v>
      </c>
      <c r="FO28">
        <f t="shared" si="44"/>
        <v>2259</v>
      </c>
      <c r="FP28">
        <f t="shared" si="44"/>
        <v>1448</v>
      </c>
      <c r="FQ28">
        <f t="shared" si="44"/>
        <v>2260</v>
      </c>
      <c r="FR28">
        <f t="shared" si="44"/>
        <v>2285</v>
      </c>
      <c r="FS28">
        <f t="shared" si="44"/>
        <v>2300</v>
      </c>
      <c r="FT28">
        <f t="shared" si="44"/>
        <v>29</v>
      </c>
      <c r="FU28">
        <f t="shared" si="44"/>
        <v>2274</v>
      </c>
      <c r="FV28">
        <f t="shared" si="44"/>
        <v>2259</v>
      </c>
      <c r="FW28">
        <f t="shared" si="44"/>
        <v>1552</v>
      </c>
      <c r="FX28">
        <f t="shared" si="44"/>
        <v>2265</v>
      </c>
      <c r="FY28">
        <f t="shared" si="44"/>
        <v>2316</v>
      </c>
      <c r="FZ28">
        <f t="shared" si="44"/>
        <v>2323</v>
      </c>
      <c r="GA28">
        <f t="shared" si="44"/>
        <v>2312</v>
      </c>
      <c r="GB28">
        <f t="shared" si="44"/>
        <v>2311</v>
      </c>
      <c r="GC28">
        <f t="shared" si="44"/>
        <v>2287</v>
      </c>
      <c r="GD28">
        <f t="shared" si="44"/>
        <v>969</v>
      </c>
      <c r="GE28">
        <f t="shared" si="44"/>
        <v>2287</v>
      </c>
      <c r="GF28">
        <f t="shared" si="44"/>
        <v>2318</v>
      </c>
      <c r="GG28" s="41">
        <f>AVERAGE(GE28:GF28,FX28:GC28,FU28:FV28,FQ28:FS28,FK28:FO28,FC28:FH28)</f>
        <v>2269.7916666666665</v>
      </c>
      <c r="GH28">
        <f t="shared" si="44"/>
        <v>2323</v>
      </c>
      <c r="GI28">
        <f t="shared" si="44"/>
        <v>2322</v>
      </c>
      <c r="GJ28">
        <f t="shared" si="44"/>
        <v>2338</v>
      </c>
      <c r="GK28">
        <f t="shared" si="44"/>
        <v>2336</v>
      </c>
      <c r="GL28">
        <f t="shared" si="44"/>
        <v>1250</v>
      </c>
      <c r="GM28">
        <f t="shared" si="44"/>
        <v>2395</v>
      </c>
      <c r="GN28">
        <f t="shared" si="44"/>
        <v>2321</v>
      </c>
      <c r="GO28">
        <f t="shared" si="44"/>
        <v>2293</v>
      </c>
      <c r="GP28">
        <f t="shared" si="44"/>
        <v>2288</v>
      </c>
      <c r="GQ28">
        <f t="shared" si="44"/>
        <v>2303</v>
      </c>
      <c r="GR28">
        <f t="shared" si="44"/>
        <v>2266</v>
      </c>
      <c r="GS28">
        <f t="shared" si="44"/>
        <v>173</v>
      </c>
      <c r="GT28">
        <f t="shared" si="44"/>
        <v>2225</v>
      </c>
      <c r="GU28">
        <f t="shared" si="44"/>
        <v>2284</v>
      </c>
      <c r="GV28">
        <f t="shared" si="44"/>
        <v>2302</v>
      </c>
      <c r="GW28">
        <f t="shared" si="44"/>
        <v>2317</v>
      </c>
      <c r="GX28">
        <f t="shared" si="44"/>
        <v>2307</v>
      </c>
      <c r="GY28">
        <f t="shared" si="44"/>
        <v>2290</v>
      </c>
      <c r="GZ28">
        <f t="shared" si="44"/>
        <v>1359</v>
      </c>
      <c r="HA28">
        <f t="shared" si="44"/>
        <v>2301</v>
      </c>
      <c r="HB28">
        <f t="shared" si="44"/>
        <v>2322</v>
      </c>
      <c r="HC28">
        <f t="shared" si="44"/>
        <v>2323</v>
      </c>
      <c r="HD28">
        <f t="shared" si="44"/>
        <v>2334</v>
      </c>
      <c r="HE28">
        <f t="shared" si="44"/>
        <v>2364</v>
      </c>
      <c r="HF28">
        <f t="shared" si="44"/>
        <v>2342</v>
      </c>
      <c r="HG28">
        <f t="shared" si="44"/>
        <v>1226</v>
      </c>
      <c r="HH28">
        <f t="shared" si="44"/>
        <v>2353</v>
      </c>
      <c r="HI28">
        <f t="shared" si="44"/>
        <v>2356</v>
      </c>
      <c r="HJ28">
        <f t="shared" si="44"/>
        <v>2350</v>
      </c>
      <c r="HK28">
        <f t="shared" si="44"/>
        <v>2359</v>
      </c>
      <c r="HL28">
        <f t="shared" si="44"/>
        <v>2362</v>
      </c>
      <c r="HM28" s="103">
        <f>AVERAGE(HH28:HL28,HA28:HF28,GT28:GY28,GM28:GR28,GH28:GK28)</f>
        <v>2321.3333333333335</v>
      </c>
      <c r="HN28">
        <f t="shared" si="44"/>
        <v>2228</v>
      </c>
      <c r="HO28">
        <f t="shared" si="44"/>
        <v>133</v>
      </c>
      <c r="HP28">
        <f t="shared" ref="HP28:IR28" si="45">HP26-HP27</f>
        <v>2338</v>
      </c>
      <c r="HQ28">
        <f t="shared" si="45"/>
        <v>2371</v>
      </c>
      <c r="HR28">
        <f t="shared" si="45"/>
        <v>2398</v>
      </c>
      <c r="HS28">
        <f t="shared" si="45"/>
        <v>2334</v>
      </c>
      <c r="HT28">
        <f t="shared" si="45"/>
        <v>2333</v>
      </c>
      <c r="HU28">
        <f t="shared" si="45"/>
        <v>2273</v>
      </c>
      <c r="HV28">
        <f t="shared" si="45"/>
        <v>323</v>
      </c>
      <c r="HW28">
        <f t="shared" si="45"/>
        <v>2248</v>
      </c>
      <c r="HX28">
        <f t="shared" si="45"/>
        <v>2313</v>
      </c>
      <c r="HY28">
        <f t="shared" si="45"/>
        <v>2321</v>
      </c>
      <c r="HZ28">
        <f t="shared" si="45"/>
        <v>2324</v>
      </c>
      <c r="IA28">
        <f t="shared" si="45"/>
        <v>2328</v>
      </c>
      <c r="IB28">
        <f t="shared" si="45"/>
        <v>2310</v>
      </c>
      <c r="IC28">
        <f t="shared" si="45"/>
        <v>289</v>
      </c>
      <c r="ID28">
        <f t="shared" si="45"/>
        <v>2288</v>
      </c>
      <c r="IE28">
        <f t="shared" si="45"/>
        <v>2321</v>
      </c>
      <c r="IF28">
        <f t="shared" si="45"/>
        <v>2306</v>
      </c>
      <c r="IG28">
        <f t="shared" si="45"/>
        <v>2285</v>
      </c>
      <c r="IH28">
        <f t="shared" si="45"/>
        <v>2299</v>
      </c>
      <c r="II28">
        <f t="shared" si="45"/>
        <v>2278</v>
      </c>
      <c r="IJ28">
        <f t="shared" si="45"/>
        <v>623</v>
      </c>
      <c r="IK28">
        <f t="shared" si="45"/>
        <v>2241</v>
      </c>
      <c r="IL28">
        <f t="shared" si="45"/>
        <v>2254</v>
      </c>
      <c r="IM28">
        <f t="shared" si="45"/>
        <v>2253</v>
      </c>
      <c r="IN28">
        <f t="shared" si="45"/>
        <v>2258</v>
      </c>
      <c r="IO28">
        <f t="shared" si="45"/>
        <v>2227</v>
      </c>
      <c r="IP28">
        <f t="shared" si="45"/>
        <v>2249</v>
      </c>
      <c r="IQ28">
        <f t="shared" si="45"/>
        <v>761</v>
      </c>
      <c r="IR28">
        <f t="shared" si="45"/>
        <v>2235</v>
      </c>
      <c r="IS28" s="103">
        <f>AVERAGE(IR28,IK28:IP28,ID28:II28,HW28:IB28,HP28:HU28,HN28)</f>
        <v>2292.8076923076924</v>
      </c>
      <c r="IT28" s="1"/>
      <c r="IU28" s="1"/>
      <c r="IV28" s="1"/>
      <c r="IW28" s="1"/>
      <c r="IX28" s="1">
        <f>AVERAGE(AB28:AG28,U28:Z28,N28:S28,J28:L28,G28:H28,D28:E28,BE28:BJ28,AX28:BC28,AQ28:AV28,AJ28:AN28,CO28:CP28,CH28:CM28,CA28:CF28,BU28:BY28,BM28:BR28,DR28:DU28,DK28:DP28,CW28:DB28,CR28:CU28,EU28:EZ28,EN28:ES28,EL28,EG28:EH28,DZ28:EE28,DW28:DX28,FW28:FX28,FT28:FU28,FP28:FR28,FJ28:FN28,FC28:FG28)</f>
        <v>2038.3157894736842</v>
      </c>
    </row>
    <row r="29" spans="2:258">
      <c r="B29" s="5" t="s">
        <v>1</v>
      </c>
      <c r="C29">
        <v>2194</v>
      </c>
      <c r="D29">
        <v>181</v>
      </c>
      <c r="E29">
        <v>128</v>
      </c>
      <c r="F29">
        <v>2097</v>
      </c>
      <c r="G29">
        <v>46</v>
      </c>
      <c r="H29">
        <v>87</v>
      </c>
      <c r="I29">
        <v>2087</v>
      </c>
      <c r="J29">
        <v>147</v>
      </c>
      <c r="K29">
        <v>121</v>
      </c>
      <c r="L29">
        <v>135</v>
      </c>
      <c r="M29">
        <v>2177</v>
      </c>
      <c r="N29">
        <v>143</v>
      </c>
      <c r="O29">
        <v>114</v>
      </c>
      <c r="P29">
        <v>108</v>
      </c>
      <c r="Q29">
        <v>90</v>
      </c>
      <c r="R29">
        <v>92</v>
      </c>
      <c r="S29">
        <v>109</v>
      </c>
      <c r="T29">
        <v>2188</v>
      </c>
      <c r="U29">
        <v>114</v>
      </c>
      <c r="V29">
        <v>70</v>
      </c>
      <c r="W29">
        <v>64</v>
      </c>
      <c r="X29">
        <v>61</v>
      </c>
      <c r="Y29">
        <v>69</v>
      </c>
      <c r="Z29">
        <v>95</v>
      </c>
      <c r="AA29">
        <v>2193</v>
      </c>
      <c r="AB29">
        <v>132</v>
      </c>
      <c r="AC29">
        <v>91</v>
      </c>
      <c r="AD29">
        <v>98</v>
      </c>
      <c r="AE29">
        <v>103</v>
      </c>
      <c r="AF29">
        <v>96</v>
      </c>
      <c r="AG29">
        <v>128</v>
      </c>
      <c r="AH29" s="1">
        <f>AVERAGE(AB29:AG29,U29:Z29,N29:S29,J29:L29,G29:H29,D29:E29)</f>
        <v>104.88</v>
      </c>
      <c r="AI29">
        <v>2159</v>
      </c>
      <c r="AJ29">
        <v>129</v>
      </c>
      <c r="AK29">
        <v>115</v>
      </c>
      <c r="AL29">
        <v>79</v>
      </c>
      <c r="AM29">
        <v>55</v>
      </c>
      <c r="AN29">
        <v>111</v>
      </c>
      <c r="AO29">
        <v>2104</v>
      </c>
      <c r="AP29">
        <v>2153</v>
      </c>
      <c r="AQ29">
        <v>193</v>
      </c>
      <c r="AR29">
        <v>130</v>
      </c>
      <c r="AS29">
        <v>105</v>
      </c>
      <c r="AT29">
        <v>105</v>
      </c>
      <c r="AU29">
        <v>116</v>
      </c>
      <c r="AV29">
        <v>131</v>
      </c>
      <c r="AW29">
        <v>2208</v>
      </c>
      <c r="AX29">
        <v>134</v>
      </c>
      <c r="AY29">
        <v>124</v>
      </c>
      <c r="AZ29">
        <v>183</v>
      </c>
      <c r="BA29">
        <v>158</v>
      </c>
      <c r="BB29">
        <v>132</v>
      </c>
      <c r="BC29">
        <v>137</v>
      </c>
      <c r="BD29">
        <v>2211</v>
      </c>
      <c r="BE29">
        <v>145</v>
      </c>
      <c r="BF29">
        <v>122</v>
      </c>
      <c r="BG29">
        <v>91</v>
      </c>
      <c r="BH29">
        <v>117</v>
      </c>
      <c r="BI29">
        <v>130</v>
      </c>
      <c r="BJ29">
        <v>150</v>
      </c>
      <c r="BK29" s="1">
        <f>AVERAGE(BE29:BJ29,AX29:BC29,AQ29:AV29,AJ29:AN29)</f>
        <v>125.73913043478261</v>
      </c>
      <c r="BL29">
        <v>2209</v>
      </c>
      <c r="BM29">
        <v>174</v>
      </c>
      <c r="BN29">
        <v>130</v>
      </c>
      <c r="BO29">
        <v>90</v>
      </c>
      <c r="BP29">
        <v>61</v>
      </c>
      <c r="BQ29">
        <v>131</v>
      </c>
      <c r="BR29">
        <v>204</v>
      </c>
      <c r="BS29">
        <v>2212</v>
      </c>
      <c r="BT29">
        <v>2093</v>
      </c>
      <c r="BU29">
        <v>156</v>
      </c>
      <c r="BV29">
        <v>121</v>
      </c>
      <c r="BW29">
        <v>114</v>
      </c>
      <c r="BX29">
        <v>112</v>
      </c>
      <c r="BY29">
        <v>155</v>
      </c>
      <c r="BZ29">
        <v>2255</v>
      </c>
      <c r="CA29">
        <v>147</v>
      </c>
      <c r="CB29">
        <v>115</v>
      </c>
      <c r="CC29">
        <v>134</v>
      </c>
      <c r="CD29">
        <v>100</v>
      </c>
      <c r="CE29">
        <v>96</v>
      </c>
      <c r="CF29">
        <v>111</v>
      </c>
      <c r="CG29">
        <v>2285</v>
      </c>
      <c r="CH29">
        <v>122</v>
      </c>
      <c r="CI29">
        <v>100</v>
      </c>
      <c r="CJ29">
        <v>101</v>
      </c>
      <c r="CK29">
        <v>114</v>
      </c>
      <c r="CL29">
        <v>87</v>
      </c>
      <c r="CM29">
        <v>93</v>
      </c>
      <c r="CN29">
        <v>2261</v>
      </c>
      <c r="CO29">
        <v>114</v>
      </c>
      <c r="CP29">
        <v>97</v>
      </c>
      <c r="CQ29" s="1">
        <f>AVERAGE(CO29:CP29,CH29:CM29,CA29:CF29,BU29:BY29,BM29:BR29)</f>
        <v>119.16</v>
      </c>
      <c r="CR29">
        <v>112</v>
      </c>
      <c r="CS29">
        <v>105</v>
      </c>
      <c r="CT29">
        <v>101</v>
      </c>
      <c r="CU29">
        <v>106</v>
      </c>
      <c r="CV29">
        <v>2199</v>
      </c>
      <c r="CW29">
        <v>131</v>
      </c>
      <c r="CX29">
        <v>114</v>
      </c>
      <c r="CY29">
        <v>107</v>
      </c>
      <c r="CZ29">
        <v>99</v>
      </c>
      <c r="DA29">
        <v>94</v>
      </c>
      <c r="DB29">
        <v>141</v>
      </c>
      <c r="DC29">
        <v>2170</v>
      </c>
      <c r="DD29">
        <v>2167</v>
      </c>
      <c r="DE29">
        <v>2170</v>
      </c>
      <c r="DF29">
        <v>2170</v>
      </c>
      <c r="DG29">
        <v>2170</v>
      </c>
      <c r="DH29">
        <v>2168</v>
      </c>
      <c r="DI29">
        <v>2146</v>
      </c>
      <c r="DJ29">
        <v>2146</v>
      </c>
      <c r="DK29">
        <v>246</v>
      </c>
      <c r="DL29">
        <v>125</v>
      </c>
      <c r="DM29">
        <v>108</v>
      </c>
      <c r="DN29">
        <v>139</v>
      </c>
      <c r="DO29">
        <v>120</v>
      </c>
      <c r="DP29">
        <v>127</v>
      </c>
      <c r="DQ29">
        <v>1046</v>
      </c>
      <c r="DR29">
        <v>141</v>
      </c>
      <c r="DS29">
        <v>116</v>
      </c>
      <c r="DT29">
        <v>125</v>
      </c>
      <c r="DU29">
        <v>134</v>
      </c>
      <c r="DV29" s="1">
        <f>AVERAGE(DR29:DU29,DK29:DP29,CW29:DB29,CR29:CU29)</f>
        <v>124.55</v>
      </c>
      <c r="DW29">
        <v>149</v>
      </c>
      <c r="DX29">
        <v>164</v>
      </c>
      <c r="DY29">
        <v>895</v>
      </c>
      <c r="DZ29">
        <v>118</v>
      </c>
      <c r="EA29">
        <v>80</v>
      </c>
      <c r="EB29">
        <v>152</v>
      </c>
      <c r="EC29">
        <v>111</v>
      </c>
      <c r="ED29">
        <v>104</v>
      </c>
      <c r="EE29">
        <v>98</v>
      </c>
      <c r="EF29">
        <v>1502</v>
      </c>
      <c r="EG29">
        <v>124</v>
      </c>
      <c r="EH29">
        <v>124</v>
      </c>
      <c r="EI29">
        <v>1322</v>
      </c>
      <c r="EJ29">
        <v>2151</v>
      </c>
      <c r="EK29">
        <v>2329</v>
      </c>
      <c r="EL29">
        <v>327</v>
      </c>
      <c r="EM29">
        <v>1384</v>
      </c>
      <c r="EN29">
        <v>136</v>
      </c>
      <c r="EO29">
        <v>108</v>
      </c>
      <c r="EP29">
        <v>99</v>
      </c>
      <c r="EQ29">
        <v>98</v>
      </c>
      <c r="ER29">
        <v>93</v>
      </c>
      <c r="ES29">
        <v>99</v>
      </c>
      <c r="ET29">
        <v>760</v>
      </c>
      <c r="EU29">
        <v>109</v>
      </c>
      <c r="EV29">
        <v>85</v>
      </c>
      <c r="EW29">
        <v>88</v>
      </c>
      <c r="EX29">
        <v>86</v>
      </c>
      <c r="EY29">
        <v>96</v>
      </c>
      <c r="EZ29">
        <v>104</v>
      </c>
      <c r="FA29">
        <v>715</v>
      </c>
      <c r="FB29" s="1">
        <f>AVERAGE(EU29:EZ29,EN29:ES29,EL29,EG29:EH29,DZ29:EE29,DW29:DX29)</f>
        <v>119.65217391304348</v>
      </c>
      <c r="FC29">
        <v>168</v>
      </c>
      <c r="FD29">
        <v>125</v>
      </c>
      <c r="FE29">
        <v>107</v>
      </c>
      <c r="FF29">
        <v>108</v>
      </c>
      <c r="FG29">
        <v>79</v>
      </c>
      <c r="FH29">
        <v>167</v>
      </c>
      <c r="FI29">
        <v>2454</v>
      </c>
      <c r="FJ29">
        <v>2404</v>
      </c>
      <c r="FK29">
        <v>173</v>
      </c>
      <c r="FL29">
        <v>131</v>
      </c>
      <c r="FM29">
        <v>125</v>
      </c>
      <c r="FN29">
        <v>127</v>
      </c>
      <c r="FO29">
        <v>136</v>
      </c>
      <c r="FP29">
        <v>1052</v>
      </c>
      <c r="FQ29">
        <v>153</v>
      </c>
      <c r="FR29">
        <v>126</v>
      </c>
      <c r="FS29">
        <v>101</v>
      </c>
      <c r="FT29">
        <v>2389</v>
      </c>
      <c r="FU29">
        <v>138</v>
      </c>
      <c r="FV29">
        <v>139</v>
      </c>
      <c r="FW29">
        <v>902</v>
      </c>
      <c r="FX29">
        <v>147</v>
      </c>
      <c r="FY29">
        <v>97</v>
      </c>
      <c r="FZ29">
        <v>84</v>
      </c>
      <c r="GA29">
        <v>110</v>
      </c>
      <c r="GB29">
        <v>106</v>
      </c>
      <c r="GC29">
        <v>129</v>
      </c>
      <c r="GD29">
        <v>1502</v>
      </c>
      <c r="GE29">
        <v>125</v>
      </c>
      <c r="GF29">
        <v>94</v>
      </c>
      <c r="GG29" s="41">
        <f>AVERAGE(GE29:GF29,FX29:GC29,FU29:FV29,FQ29:FS29,FK29:FO29,FC29:FH29)</f>
        <v>124.79166666666667</v>
      </c>
      <c r="GH29">
        <v>123</v>
      </c>
      <c r="GI29">
        <v>119</v>
      </c>
      <c r="GJ29">
        <v>114</v>
      </c>
      <c r="GK29">
        <v>112</v>
      </c>
      <c r="GL29">
        <v>1302</v>
      </c>
      <c r="GM29">
        <v>70</v>
      </c>
      <c r="GN29">
        <v>119</v>
      </c>
      <c r="GO29">
        <v>134</v>
      </c>
      <c r="GP29">
        <v>129</v>
      </c>
      <c r="GQ29">
        <v>116</v>
      </c>
      <c r="GR29">
        <v>155</v>
      </c>
      <c r="GS29">
        <v>2343</v>
      </c>
      <c r="GT29">
        <v>188</v>
      </c>
      <c r="GU29">
        <v>123</v>
      </c>
      <c r="GV29">
        <v>116</v>
      </c>
      <c r="GW29">
        <v>97</v>
      </c>
      <c r="GX29">
        <v>115</v>
      </c>
      <c r="GY29">
        <v>130</v>
      </c>
      <c r="GZ29">
        <v>1154</v>
      </c>
      <c r="HA29">
        <v>124</v>
      </c>
      <c r="HB29">
        <v>100</v>
      </c>
      <c r="HC29">
        <v>99</v>
      </c>
      <c r="HD29">
        <v>94</v>
      </c>
      <c r="HE29">
        <v>100</v>
      </c>
      <c r="HF29">
        <v>127</v>
      </c>
      <c r="HG29">
        <v>1348</v>
      </c>
      <c r="HH29">
        <v>109</v>
      </c>
      <c r="HI29">
        <v>100</v>
      </c>
      <c r="HJ29">
        <v>106</v>
      </c>
      <c r="HK29">
        <v>88</v>
      </c>
      <c r="HL29">
        <v>85</v>
      </c>
      <c r="HM29" s="103">
        <f>AVERAGE(HH29:HL29,HA29:HF29,GT29:GY29,GM29:GR29,GH29:GK29)</f>
        <v>114.51851851851852</v>
      </c>
      <c r="HN29" s="103">
        <v>208</v>
      </c>
      <c r="HO29" s="103">
        <v>2419</v>
      </c>
      <c r="HP29" s="103">
        <v>120</v>
      </c>
      <c r="HQ29" s="103">
        <v>83</v>
      </c>
      <c r="HR29" s="103">
        <v>52</v>
      </c>
      <c r="HS29" s="103">
        <v>96</v>
      </c>
      <c r="HT29" s="103">
        <v>96</v>
      </c>
      <c r="HU29" s="103">
        <v>152</v>
      </c>
      <c r="HV29" s="103">
        <v>2222</v>
      </c>
      <c r="HW29" s="103">
        <v>166</v>
      </c>
      <c r="HX29" s="103">
        <v>102</v>
      </c>
      <c r="HY29" s="103">
        <v>90</v>
      </c>
      <c r="HZ29" s="103">
        <v>89</v>
      </c>
      <c r="IA29" s="103">
        <v>82</v>
      </c>
      <c r="IB29" s="103">
        <v>87</v>
      </c>
      <c r="IC29" s="103">
        <v>2234</v>
      </c>
      <c r="ID29" s="103">
        <v>108</v>
      </c>
      <c r="IE29" s="103">
        <v>73</v>
      </c>
      <c r="IF29" s="103">
        <v>76</v>
      </c>
      <c r="IG29" s="103">
        <v>84</v>
      </c>
      <c r="IH29" s="103">
        <v>69</v>
      </c>
      <c r="II29" s="103">
        <v>82</v>
      </c>
      <c r="IJ29" s="103">
        <v>1846</v>
      </c>
      <c r="IK29" s="103">
        <v>107</v>
      </c>
      <c r="IL29" s="103">
        <v>83</v>
      </c>
      <c r="IM29" s="103">
        <v>75</v>
      </c>
      <c r="IN29" s="103">
        <v>65</v>
      </c>
      <c r="IO29" s="103">
        <v>98</v>
      </c>
      <c r="IP29" s="103">
        <v>75</v>
      </c>
      <c r="IQ29" s="103">
        <v>1665</v>
      </c>
      <c r="IR29" s="103">
        <v>76</v>
      </c>
      <c r="IS29" s="103">
        <f>AVERAGE(IR29,IK29:IP29,ID29:II29,HW29:IB29,HP29:HU29,HN29)</f>
        <v>95.92307692307692</v>
      </c>
      <c r="IT29" s="1"/>
      <c r="IU29" s="1"/>
      <c r="IV29" s="1"/>
      <c r="IW29" s="1"/>
      <c r="IX29" s="1">
        <f>AVERAGE(AB29:AG29,U29:Z29,N29:S29,J29:L29,G29:H29,D29:E29,BE29:BJ29,AX29:BC29,AQ29:AV29,AJ29:AN29,CO29:CP29,CH29:CM29,CA29:CF29,BU29:BY29,BM29:BR29,DR29:DU29,DK29:DP29,CW29:DB29,CR29:CU29,EU29:EZ29,EN29:ES29,EL29,EG29:EH29,DZ29:EE29,DW29:DX29,FW29:FX29,FT29:FU29,FP29:FR29,FJ29:FN29,FC29:FG29)</f>
        <v>166.84210526315789</v>
      </c>
    </row>
    <row r="30" spans="2:258" s="6" customFormat="1">
      <c r="B30" s="7" t="s">
        <v>4</v>
      </c>
      <c r="C30" s="8">
        <f t="shared" ref="C30:AH30" si="46">C26/(C26+C29)</f>
        <v>5.8903488898957865E-3</v>
      </c>
      <c r="D30" s="8">
        <f t="shared" si="46"/>
        <v>0.91776465243071326</v>
      </c>
      <c r="E30" s="8">
        <f t="shared" si="46"/>
        <v>0.94181818181818178</v>
      </c>
      <c r="F30" s="8">
        <f t="shared" si="46"/>
        <v>4.6818181818181821E-2</v>
      </c>
      <c r="G30" s="8">
        <f t="shared" si="46"/>
        <v>0.97908140063665305</v>
      </c>
      <c r="H30" s="8">
        <f t="shared" si="46"/>
        <v>0.96009174311926604</v>
      </c>
      <c r="I30" s="8">
        <f t="shared" si="46"/>
        <v>3.9134438305709021E-2</v>
      </c>
      <c r="J30" s="8">
        <f t="shared" si="46"/>
        <v>0.93299908842297175</v>
      </c>
      <c r="K30" s="8">
        <f t="shared" si="46"/>
        <v>0.94479927007299269</v>
      </c>
      <c r="L30" s="8">
        <f t="shared" si="46"/>
        <v>0.93838429940666357</v>
      </c>
      <c r="M30" s="8">
        <f t="shared" si="46"/>
        <v>1.8340210912425492E-3</v>
      </c>
      <c r="N30" s="8">
        <f t="shared" si="46"/>
        <v>0.93464351005484458</v>
      </c>
      <c r="O30" s="8">
        <f t="shared" si="46"/>
        <v>0.94787379972565156</v>
      </c>
      <c r="P30" s="8">
        <f t="shared" si="46"/>
        <v>0.95102040816326527</v>
      </c>
      <c r="Q30" s="8">
        <f t="shared" si="46"/>
        <v>0.95910949568378012</v>
      </c>
      <c r="R30" s="8">
        <f t="shared" si="46"/>
        <v>0.95842747401717121</v>
      </c>
      <c r="S30" s="8">
        <f t="shared" si="46"/>
        <v>0.95067873303167416</v>
      </c>
      <c r="T30" s="8">
        <f t="shared" si="46"/>
        <v>8.1595648232094288E-3</v>
      </c>
      <c r="U30" s="8">
        <f t="shared" si="46"/>
        <v>0.94846292947558775</v>
      </c>
      <c r="V30" s="8">
        <f t="shared" si="46"/>
        <v>0.96832579185520362</v>
      </c>
      <c r="W30" s="8">
        <f t="shared" si="46"/>
        <v>0.97118415128320579</v>
      </c>
      <c r="X30" s="8">
        <f t="shared" si="46"/>
        <v>0.97243560777225491</v>
      </c>
      <c r="Y30" s="8">
        <f t="shared" si="46"/>
        <v>0.96898876404494383</v>
      </c>
      <c r="Z30" s="8">
        <f t="shared" si="46"/>
        <v>0.95726495726495731</v>
      </c>
      <c r="AA30" s="8">
        <f t="shared" si="46"/>
        <v>9.9322799097065467E-3</v>
      </c>
      <c r="AB30" s="8">
        <f t="shared" si="46"/>
        <v>0.94043321299638993</v>
      </c>
      <c r="AC30" s="8">
        <f t="shared" si="46"/>
        <v>0.95882352941176474</v>
      </c>
      <c r="AD30" s="8">
        <f t="shared" si="46"/>
        <v>0.95565610859728511</v>
      </c>
      <c r="AE30" s="8">
        <f t="shared" si="46"/>
        <v>0.95335144927536231</v>
      </c>
      <c r="AF30" s="8">
        <f t="shared" si="46"/>
        <v>0.95650203896692343</v>
      </c>
      <c r="AG30" s="8">
        <f t="shared" si="46"/>
        <v>0.94197642792384406</v>
      </c>
      <c r="AH30" s="8">
        <f t="shared" si="46"/>
        <v>0.95243278545771193</v>
      </c>
      <c r="AI30" s="8">
        <f t="shared" ref="AI30:BN30" si="47">AI26/(AI26+AI29)</f>
        <v>1.0994044892349977E-2</v>
      </c>
      <c r="AJ30" s="8">
        <f t="shared" si="47"/>
        <v>0.94133697135061389</v>
      </c>
      <c r="AK30" s="8">
        <f t="shared" si="47"/>
        <v>0.94756041951664383</v>
      </c>
      <c r="AL30" s="8">
        <f t="shared" si="47"/>
        <v>0.96422101449275366</v>
      </c>
      <c r="AM30" s="8">
        <f t="shared" si="47"/>
        <v>0.97497725204731578</v>
      </c>
      <c r="AN30" s="8">
        <f t="shared" si="47"/>
        <v>0.94901240238860818</v>
      </c>
      <c r="AO30" s="8">
        <f t="shared" si="47"/>
        <v>2.5474756831866605E-2</v>
      </c>
      <c r="AP30" s="8">
        <f t="shared" si="47"/>
        <v>1.8544274455261937E-3</v>
      </c>
      <c r="AQ30" s="8">
        <f t="shared" si="47"/>
        <v>0.91126436781609199</v>
      </c>
      <c r="AR30" s="8">
        <f t="shared" si="47"/>
        <v>0.94058500914076781</v>
      </c>
      <c r="AS30" s="8">
        <f t="shared" si="47"/>
        <v>0.95205479452054798</v>
      </c>
      <c r="AT30" s="8">
        <f t="shared" si="47"/>
        <v>0.95218579234972678</v>
      </c>
      <c r="AU30" s="8">
        <f t="shared" si="47"/>
        <v>0.94765342960288812</v>
      </c>
      <c r="AV30" s="8">
        <f t="shared" si="47"/>
        <v>0.94083107497741647</v>
      </c>
      <c r="AW30" s="8">
        <f t="shared" si="47"/>
        <v>4.526935264825713E-4</v>
      </c>
      <c r="AX30" s="8">
        <f t="shared" si="47"/>
        <v>0.93996415770609321</v>
      </c>
      <c r="AY30" s="8">
        <f t="shared" si="47"/>
        <v>0.94459338695263628</v>
      </c>
      <c r="AZ30" s="8">
        <f t="shared" si="47"/>
        <v>0.91767881241565452</v>
      </c>
      <c r="BA30" s="8">
        <f t="shared" si="47"/>
        <v>0.92959001782531192</v>
      </c>
      <c r="BB30" s="8">
        <f t="shared" si="47"/>
        <v>0.94107142857142856</v>
      </c>
      <c r="BC30" s="8">
        <f t="shared" si="47"/>
        <v>0.93867502238137868</v>
      </c>
      <c r="BD30" s="8">
        <f t="shared" si="47"/>
        <v>4.9504950495049506E-3</v>
      </c>
      <c r="BE30" s="8">
        <f t="shared" si="47"/>
        <v>0.93521000893655049</v>
      </c>
      <c r="BF30" s="8">
        <f t="shared" si="47"/>
        <v>0.94551138901295217</v>
      </c>
      <c r="BG30" s="8">
        <f t="shared" si="47"/>
        <v>0.95928411633109623</v>
      </c>
      <c r="BH30" s="8">
        <f t="shared" si="47"/>
        <v>0.94783771734284439</v>
      </c>
      <c r="BI30" s="8">
        <f t="shared" si="47"/>
        <v>0.9420160570918823</v>
      </c>
      <c r="BJ30" s="8">
        <f t="shared" si="47"/>
        <v>0.9330357142857143</v>
      </c>
      <c r="BK30" s="8">
        <f t="shared" si="47"/>
        <v>0.94329634131994833</v>
      </c>
      <c r="BL30" s="8">
        <f t="shared" si="47"/>
        <v>5.4029716343989191E-3</v>
      </c>
      <c r="BM30" s="8">
        <f t="shared" si="47"/>
        <v>0.92151556156968872</v>
      </c>
      <c r="BN30" s="8">
        <f t="shared" si="47"/>
        <v>0.94133574007220222</v>
      </c>
      <c r="BO30" s="8">
        <f t="shared" ref="BO30:CQ30" si="48">BO26/(BO26+BO29)</f>
        <v>0.9597495527728086</v>
      </c>
      <c r="BP30" s="8">
        <f t="shared" si="48"/>
        <v>0.97271914132379245</v>
      </c>
      <c r="BQ30" s="8">
        <f t="shared" si="48"/>
        <v>0.94136078782453003</v>
      </c>
      <c r="BR30" s="8">
        <f t="shared" si="48"/>
        <v>0.90843806104129265</v>
      </c>
      <c r="BS30" s="8">
        <f t="shared" si="48"/>
        <v>1.3544018058690745E-3</v>
      </c>
      <c r="BT30" s="8">
        <f t="shared" si="48"/>
        <v>5.5079006772009026E-2</v>
      </c>
      <c r="BU30" s="8">
        <f t="shared" si="48"/>
        <v>0.93078970718722276</v>
      </c>
      <c r="BV30" s="8">
        <f t="shared" si="48"/>
        <v>0.9463414634146341</v>
      </c>
      <c r="BW30" s="8">
        <f t="shared" si="48"/>
        <v>0.94935584184806754</v>
      </c>
      <c r="BX30" s="8">
        <f t="shared" si="48"/>
        <v>0.9503985828166519</v>
      </c>
      <c r="BY30" s="8">
        <f t="shared" si="48"/>
        <v>0.93129432624113473</v>
      </c>
      <c r="BZ30" s="8">
        <f t="shared" si="48"/>
        <v>0</v>
      </c>
      <c r="CA30" s="8">
        <f t="shared" si="48"/>
        <v>0.93524229074889864</v>
      </c>
      <c r="CB30" s="8">
        <f t="shared" si="48"/>
        <v>0.94936151475121089</v>
      </c>
      <c r="CC30" s="8">
        <f t="shared" si="48"/>
        <v>0.94127957931638917</v>
      </c>
      <c r="CD30" s="8">
        <f t="shared" si="48"/>
        <v>0.95612110574813514</v>
      </c>
      <c r="CE30" s="8">
        <f t="shared" si="48"/>
        <v>0.95809690091663025</v>
      </c>
      <c r="CF30" s="8">
        <f t="shared" si="48"/>
        <v>0.95152838427947595</v>
      </c>
      <c r="CG30" s="8">
        <f t="shared" si="48"/>
        <v>4.3744531933508313E-4</v>
      </c>
      <c r="CH30" s="8">
        <f t="shared" si="48"/>
        <v>0.94672489082969435</v>
      </c>
      <c r="CI30" s="8">
        <f t="shared" si="48"/>
        <v>0.95619798510731491</v>
      </c>
      <c r="CJ30" s="8">
        <f t="shared" si="48"/>
        <v>0.95574057843996496</v>
      </c>
      <c r="CK30" s="8">
        <f t="shared" si="48"/>
        <v>0.94997806055287404</v>
      </c>
      <c r="CL30" s="8">
        <f t="shared" si="48"/>
        <v>0.96164021164021163</v>
      </c>
      <c r="CM30" s="8">
        <f t="shared" si="48"/>
        <v>0.95857461024498891</v>
      </c>
      <c r="CN30" s="8">
        <f t="shared" si="48"/>
        <v>5.2793664760228771E-3</v>
      </c>
      <c r="CO30" s="8">
        <f t="shared" si="48"/>
        <v>0.94986807387862793</v>
      </c>
      <c r="CP30" s="8">
        <f t="shared" si="48"/>
        <v>0.95728753852928228</v>
      </c>
      <c r="CQ30" s="8">
        <f t="shared" si="48"/>
        <v>0.94728926321749596</v>
      </c>
      <c r="CR30" s="8">
        <f t="shared" ref="CR30:DT30" si="49">CR26/(CR26+CR29)</f>
        <v>0.9495040577096483</v>
      </c>
      <c r="CS30" s="8">
        <f t="shared" si="49"/>
        <v>0.95244565217391308</v>
      </c>
      <c r="CT30" s="8">
        <f t="shared" si="49"/>
        <v>0.95431931252826774</v>
      </c>
      <c r="CU30" s="8">
        <f t="shared" si="49"/>
        <v>0.95203619909502257</v>
      </c>
      <c r="CV30" s="8">
        <f t="shared" si="49"/>
        <v>4.5454545454545455E-4</v>
      </c>
      <c r="CW30" s="8">
        <f t="shared" si="49"/>
        <v>0.94045454545454543</v>
      </c>
      <c r="CX30" s="8">
        <f t="shared" si="49"/>
        <v>0.94811106053709604</v>
      </c>
      <c r="CY30" s="8">
        <f t="shared" si="49"/>
        <v>0.95125284738041005</v>
      </c>
      <c r="CZ30" s="8">
        <f t="shared" si="49"/>
        <v>0.95487693710118504</v>
      </c>
      <c r="DA30" s="8">
        <f t="shared" si="49"/>
        <v>0.95715587967183224</v>
      </c>
      <c r="DB30" s="8">
        <f t="shared" si="49"/>
        <v>0.93543956043956045</v>
      </c>
      <c r="DC30" s="8">
        <f t="shared" si="49"/>
        <v>0</v>
      </c>
      <c r="DD30" s="8">
        <f t="shared" si="49"/>
        <v>1.3824884792626728E-3</v>
      </c>
      <c r="DE30" s="8">
        <f t="shared" si="49"/>
        <v>0</v>
      </c>
      <c r="DF30" s="8">
        <f t="shared" si="49"/>
        <v>0</v>
      </c>
      <c r="DG30" s="8">
        <f t="shared" si="49"/>
        <v>0</v>
      </c>
      <c r="DH30" s="8">
        <f t="shared" si="49"/>
        <v>9.2165898617511521E-4</v>
      </c>
      <c r="DI30" s="8">
        <f t="shared" si="49"/>
        <v>1.0603964960811434E-2</v>
      </c>
      <c r="DJ30" s="8">
        <f t="shared" si="49"/>
        <v>9.2336103416435829E-3</v>
      </c>
      <c r="DK30" s="8">
        <f t="shared" si="49"/>
        <v>0.88878842676311032</v>
      </c>
      <c r="DL30" s="8">
        <f t="shared" si="49"/>
        <v>0.94338768115942029</v>
      </c>
      <c r="DM30" s="8">
        <f t="shared" si="49"/>
        <v>0.95174262734584447</v>
      </c>
      <c r="DN30" s="8">
        <f t="shared" si="49"/>
        <v>0.93903508771929822</v>
      </c>
      <c r="DO30" s="8">
        <f t="shared" si="49"/>
        <v>0.94825355756791718</v>
      </c>
      <c r="DP30" s="8">
        <f t="shared" si="49"/>
        <v>0.94516407599309149</v>
      </c>
      <c r="DQ30" s="8">
        <f t="shared" si="49"/>
        <v>0.54679376083188913</v>
      </c>
      <c r="DR30" s="8">
        <f t="shared" si="49"/>
        <v>0.93888166449934984</v>
      </c>
      <c r="DS30" s="8">
        <f t="shared" si="49"/>
        <v>0.94960903562119892</v>
      </c>
      <c r="DT30" s="8">
        <f t="shared" si="49"/>
        <v>0.94560487380330727</v>
      </c>
      <c r="DU30" s="8">
        <f>DU26/(DU26+DU29)</f>
        <v>0.94163763066202089</v>
      </c>
      <c r="DV30" s="8">
        <f>DV26/(DV26+DV29)</f>
        <v>0.944381182039431</v>
      </c>
      <c r="DW30" s="8">
        <f>DW26/(DW26+DW29)</f>
        <v>0.93464912280701751</v>
      </c>
      <c r="DX30" s="8">
        <f t="shared" ref="DX30:FA30" si="50">DX26/(DX26+DX29)</f>
        <v>0.92772146319964743</v>
      </c>
      <c r="DY30" s="8">
        <f t="shared" si="50"/>
        <v>0.60398230088495575</v>
      </c>
      <c r="DZ30" s="8">
        <f t="shared" si="50"/>
        <v>0.94885132206328571</v>
      </c>
      <c r="EA30" s="8">
        <f t="shared" si="50"/>
        <v>0.96535296665223036</v>
      </c>
      <c r="EB30" s="8">
        <f t="shared" si="50"/>
        <v>0.93371129524640206</v>
      </c>
      <c r="EC30" s="8">
        <f t="shared" si="50"/>
        <v>0.95192724122996963</v>
      </c>
      <c r="ED30" s="8">
        <f t="shared" si="50"/>
        <v>0.95606252640473177</v>
      </c>
      <c r="EE30" s="8">
        <f t="shared" si="50"/>
        <v>0.95863233431827777</v>
      </c>
      <c r="EF30" s="8">
        <f t="shared" si="50"/>
        <v>0.3643673296656792</v>
      </c>
      <c r="EG30" s="8">
        <f t="shared" si="50"/>
        <v>0.94818219807772675</v>
      </c>
      <c r="EH30" s="8">
        <f t="shared" si="50"/>
        <v>0.94852635948526365</v>
      </c>
      <c r="EI30" s="8">
        <f t="shared" si="50"/>
        <v>0.44755536982866695</v>
      </c>
      <c r="EJ30" s="8">
        <f t="shared" si="50"/>
        <v>9.9623273336123905E-2</v>
      </c>
      <c r="EK30" s="8">
        <f t="shared" si="50"/>
        <v>2.5115110925073254E-2</v>
      </c>
      <c r="EL30" s="8">
        <f t="shared" si="50"/>
        <v>0.86312264545835082</v>
      </c>
      <c r="EM30" s="8">
        <f t="shared" si="50"/>
        <v>0.41946308724832215</v>
      </c>
      <c r="EN30" s="8">
        <f t="shared" si="50"/>
        <v>0.94347464671654202</v>
      </c>
      <c r="EO30" s="8">
        <f t="shared" si="50"/>
        <v>0.95503746877602003</v>
      </c>
      <c r="EP30" s="8">
        <f t="shared" si="50"/>
        <v>0.95909090909090911</v>
      </c>
      <c r="EQ30" s="8">
        <f t="shared" si="50"/>
        <v>0.95975359342915811</v>
      </c>
      <c r="ER30" s="8">
        <f t="shared" si="50"/>
        <v>0.96182266009852213</v>
      </c>
      <c r="ES30" s="8">
        <f t="shared" si="50"/>
        <v>0.95939294503691552</v>
      </c>
      <c r="ET30" s="8">
        <f t="shared" si="50"/>
        <v>0.6875</v>
      </c>
      <c r="EU30" s="8">
        <f t="shared" si="50"/>
        <v>0.955437448896157</v>
      </c>
      <c r="EV30" s="8">
        <f t="shared" si="50"/>
        <v>0.9651639344262295</v>
      </c>
      <c r="EW30" s="8">
        <f t="shared" si="50"/>
        <v>0.96389002872384077</v>
      </c>
      <c r="EX30" s="8">
        <f t="shared" si="50"/>
        <v>0.96469622331691296</v>
      </c>
      <c r="EY30" s="8">
        <f t="shared" si="50"/>
        <v>0.96057494866529769</v>
      </c>
      <c r="EZ30" s="8">
        <f t="shared" si="50"/>
        <v>0.95730706075533667</v>
      </c>
      <c r="FA30" s="8">
        <f t="shared" si="50"/>
        <v>0.70636550308008217</v>
      </c>
      <c r="FB30" s="8">
        <f>FB26/(FB26+FB29)</f>
        <v>0.94983686042908444</v>
      </c>
      <c r="FC30" s="8">
        <f t="shared" ref="FC30:HO30" si="51">FC26/(FC26+FC29)</f>
        <v>0.93069306930693074</v>
      </c>
      <c r="FD30" s="8">
        <f t="shared" si="51"/>
        <v>0.94891704127503063</v>
      </c>
      <c r="FE30" s="8">
        <f t="shared" si="51"/>
        <v>0.95685483870967747</v>
      </c>
      <c r="FF30" s="8">
        <f t="shared" si="51"/>
        <v>0.95648670427074944</v>
      </c>
      <c r="FG30" s="8">
        <f t="shared" si="51"/>
        <v>0.96841263494602159</v>
      </c>
      <c r="FH30" s="8">
        <f t="shared" si="51"/>
        <v>0.93260694108151732</v>
      </c>
      <c r="FI30" s="8">
        <f t="shared" si="51"/>
        <v>4.8661800486618006E-3</v>
      </c>
      <c r="FJ30" s="8">
        <f t="shared" si="51"/>
        <v>2.5141930251419302E-2</v>
      </c>
      <c r="FK30" s="8">
        <f t="shared" si="51"/>
        <v>0.93102073365231264</v>
      </c>
      <c r="FL30" s="8">
        <f t="shared" si="51"/>
        <v>0.94785031847133761</v>
      </c>
      <c r="FM30" s="8">
        <f t="shared" si="51"/>
        <v>0.95015948963317387</v>
      </c>
      <c r="FN30" s="8">
        <f t="shared" si="51"/>
        <v>0.94942254082039024</v>
      </c>
      <c r="FO30" s="8">
        <f t="shared" si="51"/>
        <v>0.94577352472089316</v>
      </c>
      <c r="FP30" s="8">
        <f t="shared" si="51"/>
        <v>0.57936825269892045</v>
      </c>
      <c r="FQ30" s="8">
        <f t="shared" si="51"/>
        <v>0.93938193343898568</v>
      </c>
      <c r="FR30" s="8">
        <f t="shared" si="51"/>
        <v>0.95001983339944462</v>
      </c>
      <c r="FS30" s="8">
        <f t="shared" si="51"/>
        <v>0.95976095617529877</v>
      </c>
      <c r="FT30" s="8">
        <f t="shared" si="51"/>
        <v>4.5163868904876101E-2</v>
      </c>
      <c r="FU30" s="8">
        <f t="shared" si="51"/>
        <v>0.94523809523809521</v>
      </c>
      <c r="FV30" s="8">
        <f t="shared" si="51"/>
        <v>0.94444444444444442</v>
      </c>
      <c r="FW30" s="8">
        <f t="shared" si="51"/>
        <v>0.63760546404178386</v>
      </c>
      <c r="FX30" s="8">
        <f t="shared" si="51"/>
        <v>0.94162033359809372</v>
      </c>
      <c r="FY30" s="8">
        <f t="shared" si="51"/>
        <v>0.96155370590566791</v>
      </c>
      <c r="FZ30" s="8">
        <f t="shared" si="51"/>
        <v>0.96661367249602548</v>
      </c>
      <c r="GA30" s="8">
        <f t="shared" si="51"/>
        <v>0.95648734177215189</v>
      </c>
      <c r="GB30" s="8">
        <f t="shared" si="51"/>
        <v>0.95801980198019798</v>
      </c>
      <c r="GC30" s="8">
        <f t="shared" si="51"/>
        <v>0.94887039239001192</v>
      </c>
      <c r="GD30" s="8">
        <f t="shared" si="51"/>
        <v>0.39239482200647247</v>
      </c>
      <c r="GE30" s="8">
        <f t="shared" si="51"/>
        <v>0.95039682539682535</v>
      </c>
      <c r="GF30" s="8">
        <f t="shared" si="51"/>
        <v>0.96269841269841272</v>
      </c>
      <c r="GG30" s="8">
        <f>GG26/(GG26+GG29)</f>
        <v>0.95017385083764505</v>
      </c>
      <c r="GH30" s="8">
        <f t="shared" si="51"/>
        <v>0.95189675400860385</v>
      </c>
      <c r="GI30" s="8">
        <f t="shared" si="51"/>
        <v>0.9534064212999217</v>
      </c>
      <c r="GJ30" s="8">
        <f t="shared" si="51"/>
        <v>0.95552087397580965</v>
      </c>
      <c r="GK30" s="8">
        <f t="shared" si="51"/>
        <v>0.95623290347792111</v>
      </c>
      <c r="GL30" s="8">
        <f t="shared" si="51"/>
        <v>0.49021143304620202</v>
      </c>
      <c r="GM30" s="8">
        <f t="shared" si="51"/>
        <v>0.97281553398058251</v>
      </c>
      <c r="GN30" s="8">
        <f t="shared" si="51"/>
        <v>0.9533150255001962</v>
      </c>
      <c r="GO30" s="8">
        <f t="shared" si="51"/>
        <v>0.94716088328075709</v>
      </c>
      <c r="GP30" s="8">
        <f t="shared" si="51"/>
        <v>0.94899169632265723</v>
      </c>
      <c r="GQ30" s="8">
        <f t="shared" si="51"/>
        <v>0.95415019762845854</v>
      </c>
      <c r="GR30" s="8">
        <f t="shared" si="51"/>
        <v>0.93858954041204434</v>
      </c>
      <c r="GS30" s="8">
        <f t="shared" si="51"/>
        <v>6.9129916567342076E-2</v>
      </c>
      <c r="GT30" s="8">
        <f t="shared" si="51"/>
        <v>0.92542641808806025</v>
      </c>
      <c r="GU30" s="8">
        <f t="shared" si="51"/>
        <v>0.95119047619047614</v>
      </c>
      <c r="GV30" s="8">
        <f t="shared" si="51"/>
        <v>0.95418641390205372</v>
      </c>
      <c r="GW30" s="8">
        <f t="shared" si="51"/>
        <v>0.9616600790513834</v>
      </c>
      <c r="GX30" s="8">
        <f t="shared" si="51"/>
        <v>0.95472440944881887</v>
      </c>
      <c r="GY30" s="8">
        <f t="shared" si="51"/>
        <v>0.94867745756020527</v>
      </c>
      <c r="GZ30" s="8">
        <f t="shared" si="51"/>
        <v>0.54206349206349203</v>
      </c>
      <c r="HA30" s="8">
        <f t="shared" si="51"/>
        <v>0.95125786163522008</v>
      </c>
      <c r="HB30" s="8">
        <f t="shared" si="51"/>
        <v>0.96064541519086977</v>
      </c>
      <c r="HC30" s="8">
        <f t="shared" si="51"/>
        <v>0.96100827097282393</v>
      </c>
      <c r="HD30" s="8">
        <f t="shared" si="51"/>
        <v>0.96305031446540879</v>
      </c>
      <c r="HE30" s="8">
        <f t="shared" si="51"/>
        <v>0.96119518820333716</v>
      </c>
      <c r="HF30" s="8">
        <f t="shared" si="51"/>
        <v>0.95079426578845405</v>
      </c>
      <c r="HG30" s="8">
        <f t="shared" si="51"/>
        <v>0.47731678945327649</v>
      </c>
      <c r="HH30" s="8">
        <f t="shared" si="51"/>
        <v>0.95773555641721597</v>
      </c>
      <c r="HI30" s="8">
        <f t="shared" si="51"/>
        <v>0.96118012422360244</v>
      </c>
      <c r="HJ30" s="8">
        <f t="shared" si="51"/>
        <v>0.9588349514563107</v>
      </c>
      <c r="HK30" s="8">
        <f t="shared" si="51"/>
        <v>0.96574542623588944</v>
      </c>
      <c r="HL30" s="8">
        <f t="shared" si="51"/>
        <v>0.96691319579602963</v>
      </c>
      <c r="HM30" s="8">
        <f t="shared" si="51"/>
        <v>0.95508816779478833</v>
      </c>
      <c r="HN30" s="8">
        <f t="shared" si="51"/>
        <v>0.91878172588832485</v>
      </c>
      <c r="HO30" s="8">
        <f t="shared" si="51"/>
        <v>5.2487269878574223E-2</v>
      </c>
      <c r="HP30" s="8">
        <f t="shared" ref="HP30:IS30" si="52">HP26/(HP26+HP29)</f>
        <v>0.95366795366795365</v>
      </c>
      <c r="HQ30" s="8">
        <f t="shared" si="52"/>
        <v>0.96794129007338736</v>
      </c>
      <c r="HR30" s="8">
        <f t="shared" si="52"/>
        <v>0.9798839458413926</v>
      </c>
      <c r="HS30" s="8">
        <f t="shared" si="52"/>
        <v>0.96257309941520464</v>
      </c>
      <c r="HT30" s="8">
        <f t="shared" si="52"/>
        <v>0.9625292740046838</v>
      </c>
      <c r="HU30" s="8">
        <f t="shared" si="52"/>
        <v>0.94053208137715183</v>
      </c>
      <c r="HV30" s="8">
        <f t="shared" si="52"/>
        <v>0.1276010993325481</v>
      </c>
      <c r="HW30" s="8">
        <f t="shared" si="52"/>
        <v>0.93485086342229196</v>
      </c>
      <c r="HX30" s="8">
        <f t="shared" si="52"/>
        <v>0.9599843075715967</v>
      </c>
      <c r="HY30" s="8">
        <f t="shared" si="52"/>
        <v>0.96463654223968565</v>
      </c>
      <c r="HZ30" s="8">
        <f t="shared" si="52"/>
        <v>0.96498819826907944</v>
      </c>
      <c r="IA30" s="8">
        <f t="shared" si="52"/>
        <v>0.96767836026803311</v>
      </c>
      <c r="IB30" s="8">
        <f t="shared" si="52"/>
        <v>0.96563981042654023</v>
      </c>
      <c r="IC30" s="8">
        <f t="shared" si="52"/>
        <v>0.11489698890649762</v>
      </c>
      <c r="ID30" s="8">
        <f t="shared" si="52"/>
        <v>0.95722772277227719</v>
      </c>
      <c r="IE30" s="8">
        <f t="shared" si="52"/>
        <v>0.97105471847739888</v>
      </c>
      <c r="IF30" s="8">
        <f t="shared" si="52"/>
        <v>0.9697331740342493</v>
      </c>
      <c r="IG30" s="8">
        <f t="shared" si="52"/>
        <v>0.96640000000000004</v>
      </c>
      <c r="IH30" s="8">
        <f t="shared" si="52"/>
        <v>0.97235576923076927</v>
      </c>
      <c r="II30" s="8">
        <f t="shared" si="52"/>
        <v>0.96705504218561666</v>
      </c>
      <c r="IJ30" s="8">
        <f t="shared" si="52"/>
        <v>0.25263157894736843</v>
      </c>
      <c r="IK30" s="8">
        <f t="shared" si="52"/>
        <v>0.95666261644390438</v>
      </c>
      <c r="IL30" s="8">
        <f t="shared" si="52"/>
        <v>0.96621896621896619</v>
      </c>
      <c r="IM30" s="8">
        <f t="shared" si="52"/>
        <v>0.96940024479804165</v>
      </c>
      <c r="IN30" s="8">
        <f t="shared" si="52"/>
        <v>0.97341513292433535</v>
      </c>
      <c r="IO30" s="8">
        <f t="shared" si="52"/>
        <v>0.95986895986895981</v>
      </c>
      <c r="IP30" s="8">
        <f t="shared" si="52"/>
        <v>0.96923707957342087</v>
      </c>
      <c r="IQ30" s="8">
        <f t="shared" si="52"/>
        <v>0.31396786155747836</v>
      </c>
      <c r="IR30" s="8">
        <f t="shared" si="52"/>
        <v>0.96867271228359442</v>
      </c>
      <c r="IS30" s="8">
        <f t="shared" si="52"/>
        <v>0.96188409340995229</v>
      </c>
      <c r="IT30" s="8"/>
      <c r="IU30" s="8"/>
      <c r="IV30" s="8"/>
      <c r="IW30" s="8"/>
      <c r="IX30" s="8">
        <f>IX26/(IX26+IX29)</f>
        <v>0.92717474778636177</v>
      </c>
    </row>
    <row r="32" spans="2:258">
      <c r="B32" s="9" t="s">
        <v>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12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12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V32" s="12"/>
      <c r="FB32" s="12"/>
      <c r="GG32" s="98"/>
      <c r="GH32" s="98"/>
      <c r="GI32" s="98"/>
      <c r="GJ32" s="98"/>
      <c r="GK32" s="98"/>
      <c r="GL32" s="98"/>
      <c r="GM32" s="98"/>
      <c r="GN32" s="98"/>
      <c r="GO32" s="98"/>
      <c r="GP32" s="98"/>
      <c r="GQ32" s="98"/>
      <c r="GR32" s="98"/>
      <c r="GS32" s="98"/>
      <c r="GT32" s="98"/>
      <c r="GU32" s="98"/>
      <c r="GV32" s="98"/>
      <c r="GW32" s="98"/>
      <c r="GX32" s="98"/>
      <c r="GY32" s="98"/>
      <c r="GZ32" s="98"/>
      <c r="HA32" s="98"/>
      <c r="HB32" s="98"/>
      <c r="HC32" s="98"/>
      <c r="HD32" s="98"/>
      <c r="HE32" s="98"/>
      <c r="HF32" s="98"/>
      <c r="HG32" s="98"/>
      <c r="HH32" s="98"/>
      <c r="HI32" s="98"/>
      <c r="HJ32" s="98"/>
      <c r="HK32" s="98"/>
      <c r="HL32" s="98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</row>
    <row r="33" spans="2:258">
      <c r="B33" s="40" t="s">
        <v>70</v>
      </c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</row>
    <row r="34" spans="2:258" ht="14.65" customHeight="1">
      <c r="B34" s="5" t="s">
        <v>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1">
        <v>968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1">
        <v>1053</v>
      </c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1">
        <v>1050</v>
      </c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V34" s="1">
        <v>1049</v>
      </c>
      <c r="FB34" s="1">
        <v>1088</v>
      </c>
      <c r="GG34" s="96">
        <v>1133</v>
      </c>
      <c r="GH34" s="96"/>
      <c r="GI34" s="96"/>
      <c r="GJ34" s="96"/>
      <c r="GK34" s="96"/>
      <c r="GL34" s="96"/>
      <c r="GM34" s="96"/>
      <c r="GN34" s="96"/>
      <c r="GO34" s="96"/>
      <c r="GP34" s="96"/>
      <c r="GQ34" s="96"/>
      <c r="GR34" s="96"/>
      <c r="GS34" s="96"/>
      <c r="GT34" s="96"/>
      <c r="GU34" s="96"/>
      <c r="GV34" s="96"/>
      <c r="GW34" s="96"/>
      <c r="GX34" s="96"/>
      <c r="GY34" s="96"/>
      <c r="GZ34" s="96"/>
      <c r="HA34" s="96"/>
      <c r="HB34" s="96"/>
      <c r="HC34" s="96"/>
      <c r="HD34" s="96"/>
      <c r="HE34" s="96"/>
      <c r="HF34" s="96"/>
      <c r="HG34" s="96"/>
      <c r="HH34" s="96"/>
      <c r="HI34" s="96"/>
      <c r="HJ34" s="96"/>
      <c r="HK34" s="96"/>
      <c r="HL34" s="96"/>
      <c r="HM34" s="96">
        <v>1146</v>
      </c>
      <c r="HN34" s="96"/>
      <c r="HO34" s="96"/>
      <c r="HP34" s="96"/>
      <c r="HQ34" s="96"/>
      <c r="HR34" s="96"/>
      <c r="HS34" s="96"/>
      <c r="HT34" s="96"/>
      <c r="HU34" s="96"/>
      <c r="HV34" s="96"/>
      <c r="HW34" s="96"/>
      <c r="HX34" s="96"/>
      <c r="HY34" s="96"/>
      <c r="HZ34" s="96"/>
      <c r="IA34" s="96"/>
      <c r="IB34" s="96"/>
      <c r="IC34" s="96"/>
      <c r="ID34" s="96"/>
      <c r="IE34" s="96"/>
      <c r="IF34" s="96"/>
      <c r="IG34" s="96"/>
      <c r="IH34" s="96"/>
      <c r="II34" s="96"/>
      <c r="IJ34" s="96"/>
      <c r="IK34" s="96"/>
      <c r="IL34" s="96"/>
      <c r="IM34" s="96"/>
      <c r="IN34" s="96"/>
      <c r="IO34" s="96"/>
      <c r="IP34" s="96"/>
      <c r="IQ34" s="96"/>
      <c r="IR34" s="96"/>
      <c r="IS34" s="230">
        <v>1030</v>
      </c>
      <c r="IT34" s="1">
        <v>627</v>
      </c>
      <c r="IU34" s="1">
        <v>567</v>
      </c>
      <c r="IV34" s="1">
        <v>547</v>
      </c>
      <c r="IW34" s="1">
        <v>634</v>
      </c>
      <c r="IX34" s="257">
        <f>IW34</f>
        <v>634</v>
      </c>
    </row>
    <row r="35" spans="2:258">
      <c r="B35" s="26" t="s">
        <v>56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">
        <v>113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1">
        <v>123</v>
      </c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1">
        <v>121</v>
      </c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V35" s="32">
        <v>123</v>
      </c>
      <c r="FB35">
        <v>128</v>
      </c>
      <c r="GG35" s="32">
        <v>139</v>
      </c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>
        <v>36</v>
      </c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230">
        <v>32</v>
      </c>
      <c r="IT35" s="32">
        <v>22</v>
      </c>
      <c r="IU35" s="32">
        <v>19</v>
      </c>
      <c r="IV35" s="32"/>
      <c r="IW35" s="12"/>
    </row>
    <row r="36" spans="2:258">
      <c r="B36" s="57" t="s">
        <v>55</v>
      </c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47">
        <f>SUM(AH35,AH34)</f>
        <v>1081</v>
      </c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47">
        <f>SUM(BK35,BK34)</f>
        <v>1176</v>
      </c>
      <c r="BL36" s="236"/>
      <c r="BM36" s="236"/>
      <c r="BN36" s="236"/>
      <c r="BO36" s="236"/>
      <c r="BP36" s="236"/>
      <c r="BQ36" s="236"/>
      <c r="BR36" s="236"/>
      <c r="BS36" s="236"/>
      <c r="BT36" s="236"/>
      <c r="BU36" s="236"/>
      <c r="BV36" s="236"/>
      <c r="BW36" s="236"/>
      <c r="BX36" s="236"/>
      <c r="BY36" s="236"/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47">
        <f>SUM(CQ35,CQ34)</f>
        <v>1171</v>
      </c>
      <c r="CR36" s="236"/>
      <c r="CS36" s="236"/>
      <c r="CT36" s="236"/>
      <c r="CU36" s="236"/>
      <c r="CV36" s="236"/>
      <c r="CW36" s="236"/>
      <c r="CX36" s="236"/>
      <c r="CY36" s="236"/>
      <c r="CZ36" s="236"/>
      <c r="DA36" s="236"/>
      <c r="DB36" s="236"/>
      <c r="DC36" s="236"/>
      <c r="DD36" s="236"/>
      <c r="DE36" s="236"/>
      <c r="DF36" s="236"/>
      <c r="DG36" s="236"/>
      <c r="DH36" s="236"/>
      <c r="DI36" s="236"/>
      <c r="DJ36" s="236"/>
      <c r="DK36" s="236"/>
      <c r="DL36" s="236"/>
      <c r="DM36" s="236"/>
      <c r="DN36" s="236"/>
      <c r="DO36" s="236"/>
      <c r="DP36" s="236"/>
      <c r="DQ36" s="236"/>
      <c r="DR36" s="236"/>
      <c r="DS36" s="236"/>
      <c r="DT36" s="236"/>
      <c r="DU36" s="45"/>
      <c r="DV36" s="47">
        <f>SUM(DV35,DV34)</f>
        <v>1172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f>SUM(FB35,FB34)</f>
        <v>1216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>
        <f>SUM(GG35,GG34)</f>
        <v>1272</v>
      </c>
      <c r="GH36" s="47">
        <f t="shared" ref="GH36:IT36" si="53">SUM(GH35,GH34)</f>
        <v>0</v>
      </c>
      <c r="GI36" s="47">
        <f t="shared" si="53"/>
        <v>0</v>
      </c>
      <c r="GJ36" s="47">
        <f t="shared" si="53"/>
        <v>0</v>
      </c>
      <c r="GK36" s="47">
        <f t="shared" si="53"/>
        <v>0</v>
      </c>
      <c r="GL36" s="47">
        <f t="shared" si="53"/>
        <v>0</v>
      </c>
      <c r="GM36" s="47">
        <f t="shared" si="53"/>
        <v>0</v>
      </c>
      <c r="GN36" s="47">
        <f t="shared" si="53"/>
        <v>0</v>
      </c>
      <c r="GO36" s="47">
        <f t="shared" si="53"/>
        <v>0</v>
      </c>
      <c r="GP36" s="47">
        <f t="shared" si="53"/>
        <v>0</v>
      </c>
      <c r="GQ36" s="47">
        <f t="shared" si="53"/>
        <v>0</v>
      </c>
      <c r="GR36" s="47">
        <f t="shared" si="53"/>
        <v>0</v>
      </c>
      <c r="GS36" s="47">
        <f t="shared" si="53"/>
        <v>0</v>
      </c>
      <c r="GT36" s="47">
        <f t="shared" si="53"/>
        <v>0</v>
      </c>
      <c r="GU36" s="47">
        <f t="shared" si="53"/>
        <v>0</v>
      </c>
      <c r="GV36" s="47">
        <f t="shared" si="53"/>
        <v>0</v>
      </c>
      <c r="GW36" s="47">
        <f t="shared" si="53"/>
        <v>0</v>
      </c>
      <c r="GX36" s="47">
        <f t="shared" si="53"/>
        <v>0</v>
      </c>
      <c r="GY36" s="47">
        <f t="shared" si="53"/>
        <v>0</v>
      </c>
      <c r="GZ36" s="47">
        <f t="shared" si="53"/>
        <v>0</v>
      </c>
      <c r="HA36" s="47">
        <f t="shared" si="53"/>
        <v>0</v>
      </c>
      <c r="HB36" s="47">
        <f t="shared" si="53"/>
        <v>0</v>
      </c>
      <c r="HC36" s="47">
        <f t="shared" si="53"/>
        <v>0</v>
      </c>
      <c r="HD36" s="47">
        <f t="shared" si="53"/>
        <v>0</v>
      </c>
      <c r="HE36" s="47">
        <f t="shared" si="53"/>
        <v>0</v>
      </c>
      <c r="HF36" s="47">
        <f t="shared" si="53"/>
        <v>0</v>
      </c>
      <c r="HG36" s="47">
        <f t="shared" si="53"/>
        <v>0</v>
      </c>
      <c r="HH36" s="47">
        <f t="shared" si="53"/>
        <v>0</v>
      </c>
      <c r="HI36" s="47">
        <f t="shared" si="53"/>
        <v>0</v>
      </c>
      <c r="HJ36" s="47">
        <f t="shared" si="53"/>
        <v>0</v>
      </c>
      <c r="HK36" s="47">
        <f t="shared" si="53"/>
        <v>0</v>
      </c>
      <c r="HL36" s="47">
        <f t="shared" si="53"/>
        <v>0</v>
      </c>
      <c r="HM36" s="97">
        <f t="shared" si="53"/>
        <v>1182</v>
      </c>
      <c r="HN36" s="97">
        <f t="shared" si="53"/>
        <v>0</v>
      </c>
      <c r="HO36" s="97">
        <f t="shared" si="53"/>
        <v>0</v>
      </c>
      <c r="HP36" s="97">
        <f t="shared" si="53"/>
        <v>0</v>
      </c>
      <c r="HQ36" s="97">
        <f t="shared" si="53"/>
        <v>0</v>
      </c>
      <c r="HR36" s="97">
        <f t="shared" si="53"/>
        <v>0</v>
      </c>
      <c r="HS36" s="97">
        <f t="shared" si="53"/>
        <v>0</v>
      </c>
      <c r="HT36" s="97">
        <f t="shared" si="53"/>
        <v>0</v>
      </c>
      <c r="HU36" s="97">
        <f t="shared" si="53"/>
        <v>0</v>
      </c>
      <c r="HV36" s="97">
        <f t="shared" si="53"/>
        <v>0</v>
      </c>
      <c r="HW36" s="97">
        <f t="shared" si="53"/>
        <v>0</v>
      </c>
      <c r="HX36" s="97">
        <f t="shared" si="53"/>
        <v>0</v>
      </c>
      <c r="HY36" s="97">
        <f t="shared" si="53"/>
        <v>0</v>
      </c>
      <c r="HZ36" s="97">
        <f t="shared" si="53"/>
        <v>0</v>
      </c>
      <c r="IA36" s="97">
        <f t="shared" si="53"/>
        <v>0</v>
      </c>
      <c r="IB36" s="97">
        <f t="shared" si="53"/>
        <v>0</v>
      </c>
      <c r="IC36" s="97">
        <f t="shared" si="53"/>
        <v>0</v>
      </c>
      <c r="ID36" s="97">
        <f t="shared" si="53"/>
        <v>0</v>
      </c>
      <c r="IE36" s="97">
        <f t="shared" si="53"/>
        <v>0</v>
      </c>
      <c r="IF36" s="97">
        <f t="shared" si="53"/>
        <v>0</v>
      </c>
      <c r="IG36" s="97">
        <f t="shared" si="53"/>
        <v>0</v>
      </c>
      <c r="IH36" s="97">
        <f t="shared" si="53"/>
        <v>0</v>
      </c>
      <c r="II36" s="97">
        <f t="shared" si="53"/>
        <v>0</v>
      </c>
      <c r="IJ36" s="97">
        <f t="shared" si="53"/>
        <v>0</v>
      </c>
      <c r="IK36" s="97">
        <f t="shared" si="53"/>
        <v>0</v>
      </c>
      <c r="IL36" s="97">
        <f t="shared" si="53"/>
        <v>0</v>
      </c>
      <c r="IM36" s="97">
        <f t="shared" si="53"/>
        <v>0</v>
      </c>
      <c r="IN36" s="97">
        <f t="shared" si="53"/>
        <v>0</v>
      </c>
      <c r="IO36" s="97">
        <f t="shared" si="53"/>
        <v>0</v>
      </c>
      <c r="IP36" s="97">
        <f t="shared" si="53"/>
        <v>0</v>
      </c>
      <c r="IQ36" s="97">
        <f t="shared" si="53"/>
        <v>0</v>
      </c>
      <c r="IR36" s="97">
        <f t="shared" si="53"/>
        <v>0</v>
      </c>
      <c r="IS36" s="97">
        <f t="shared" si="53"/>
        <v>1062</v>
      </c>
      <c r="IT36" s="97">
        <f t="shared" si="53"/>
        <v>649</v>
      </c>
      <c r="IU36" s="97">
        <f t="shared" ref="IU36:IW36" si="54">SUM(IU35,IU34)</f>
        <v>586</v>
      </c>
      <c r="IV36" s="97">
        <f t="shared" si="54"/>
        <v>547</v>
      </c>
      <c r="IW36" s="97">
        <f t="shared" si="54"/>
        <v>634</v>
      </c>
      <c r="IX36" s="290">
        <f>IW36</f>
        <v>634</v>
      </c>
    </row>
    <row r="37" spans="2:258">
      <c r="B37" s="43" t="s">
        <v>13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>
        <f>AH46-AH36-AH38-AH39</f>
        <v>945</v>
      </c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>
        <f>BK46-BK36-BK38-BK39</f>
        <v>901</v>
      </c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>
        <f>CQ46-CQ36-CQ38-CQ39</f>
        <v>956</v>
      </c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>
        <f>DV46-DV36-DV38-DV39</f>
        <v>986</v>
      </c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>
        <f>FB46-FB36-FB38-FB39</f>
        <v>1105</v>
      </c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>
        <f>GG46-GG36-GG38-GG39</f>
        <v>1140</v>
      </c>
      <c r="GH37" s="47">
        <f t="shared" ref="GH37:IS37" si="55">GH46-GH36-GH38-GH39</f>
        <v>0</v>
      </c>
      <c r="GI37" s="47">
        <f t="shared" si="55"/>
        <v>0</v>
      </c>
      <c r="GJ37" s="47">
        <f t="shared" si="55"/>
        <v>0</v>
      </c>
      <c r="GK37" s="47">
        <f t="shared" si="55"/>
        <v>0</v>
      </c>
      <c r="GL37" s="47">
        <f t="shared" si="55"/>
        <v>0</v>
      </c>
      <c r="GM37" s="47">
        <f t="shared" si="55"/>
        <v>0</v>
      </c>
      <c r="GN37" s="47">
        <f t="shared" si="55"/>
        <v>0</v>
      </c>
      <c r="GO37" s="47">
        <f t="shared" si="55"/>
        <v>0</v>
      </c>
      <c r="GP37" s="47">
        <f t="shared" si="55"/>
        <v>0</v>
      </c>
      <c r="GQ37" s="47">
        <f t="shared" si="55"/>
        <v>0</v>
      </c>
      <c r="GR37" s="47">
        <f t="shared" si="55"/>
        <v>0</v>
      </c>
      <c r="GS37" s="47">
        <f t="shared" si="55"/>
        <v>0</v>
      </c>
      <c r="GT37" s="47">
        <f t="shared" si="55"/>
        <v>0</v>
      </c>
      <c r="GU37" s="47">
        <f t="shared" si="55"/>
        <v>0</v>
      </c>
      <c r="GV37" s="47">
        <f t="shared" si="55"/>
        <v>0</v>
      </c>
      <c r="GW37" s="47">
        <f t="shared" si="55"/>
        <v>0</v>
      </c>
      <c r="GX37" s="47">
        <f t="shared" si="55"/>
        <v>0</v>
      </c>
      <c r="GY37" s="47">
        <f t="shared" si="55"/>
        <v>0</v>
      </c>
      <c r="GZ37" s="47">
        <f t="shared" si="55"/>
        <v>0</v>
      </c>
      <c r="HA37" s="47">
        <f t="shared" si="55"/>
        <v>0</v>
      </c>
      <c r="HB37" s="47">
        <f t="shared" si="55"/>
        <v>0</v>
      </c>
      <c r="HC37" s="47">
        <f t="shared" si="55"/>
        <v>0</v>
      </c>
      <c r="HD37" s="47">
        <f t="shared" si="55"/>
        <v>0</v>
      </c>
      <c r="HE37" s="47">
        <f t="shared" si="55"/>
        <v>0</v>
      </c>
      <c r="HF37" s="47">
        <f t="shared" si="55"/>
        <v>0</v>
      </c>
      <c r="HG37" s="47">
        <f t="shared" si="55"/>
        <v>0</v>
      </c>
      <c r="HH37" s="47">
        <f t="shared" si="55"/>
        <v>0</v>
      </c>
      <c r="HI37" s="47">
        <f t="shared" si="55"/>
        <v>0</v>
      </c>
      <c r="HJ37" s="47">
        <f t="shared" si="55"/>
        <v>0</v>
      </c>
      <c r="HK37" s="47">
        <f t="shared" si="55"/>
        <v>0</v>
      </c>
      <c r="HL37" s="47">
        <f t="shared" si="55"/>
        <v>0</v>
      </c>
      <c r="HM37" s="97">
        <f t="shared" si="55"/>
        <v>1277</v>
      </c>
      <c r="HN37" s="97">
        <f t="shared" si="55"/>
        <v>0</v>
      </c>
      <c r="HO37" s="97">
        <f t="shared" si="55"/>
        <v>0</v>
      </c>
      <c r="HP37" s="97">
        <f t="shared" si="55"/>
        <v>0</v>
      </c>
      <c r="HQ37" s="97">
        <f t="shared" si="55"/>
        <v>0</v>
      </c>
      <c r="HR37" s="97">
        <f t="shared" si="55"/>
        <v>0</v>
      </c>
      <c r="HS37" s="97">
        <f t="shared" si="55"/>
        <v>0</v>
      </c>
      <c r="HT37" s="97">
        <f t="shared" si="55"/>
        <v>0</v>
      </c>
      <c r="HU37" s="97">
        <f t="shared" si="55"/>
        <v>0</v>
      </c>
      <c r="HV37" s="97">
        <f t="shared" si="55"/>
        <v>0</v>
      </c>
      <c r="HW37" s="97">
        <f t="shared" si="55"/>
        <v>0</v>
      </c>
      <c r="HX37" s="97">
        <f t="shared" si="55"/>
        <v>0</v>
      </c>
      <c r="HY37" s="97">
        <f t="shared" si="55"/>
        <v>0</v>
      </c>
      <c r="HZ37" s="97">
        <f t="shared" si="55"/>
        <v>0</v>
      </c>
      <c r="IA37" s="97">
        <f t="shared" si="55"/>
        <v>0</v>
      </c>
      <c r="IB37" s="97">
        <f t="shared" si="55"/>
        <v>0</v>
      </c>
      <c r="IC37" s="97">
        <f t="shared" si="55"/>
        <v>0</v>
      </c>
      <c r="ID37" s="97">
        <f t="shared" si="55"/>
        <v>0</v>
      </c>
      <c r="IE37" s="97">
        <f t="shared" si="55"/>
        <v>0</v>
      </c>
      <c r="IF37" s="97">
        <f t="shared" si="55"/>
        <v>0</v>
      </c>
      <c r="IG37" s="97">
        <f t="shared" si="55"/>
        <v>0</v>
      </c>
      <c r="IH37" s="97">
        <f t="shared" si="55"/>
        <v>0</v>
      </c>
      <c r="II37" s="97">
        <f t="shared" si="55"/>
        <v>0</v>
      </c>
      <c r="IJ37" s="97">
        <f t="shared" si="55"/>
        <v>0</v>
      </c>
      <c r="IK37" s="97">
        <f t="shared" si="55"/>
        <v>0</v>
      </c>
      <c r="IL37" s="97">
        <f t="shared" si="55"/>
        <v>0</v>
      </c>
      <c r="IM37" s="97">
        <f t="shared" si="55"/>
        <v>0</v>
      </c>
      <c r="IN37" s="97">
        <f t="shared" si="55"/>
        <v>0</v>
      </c>
      <c r="IO37" s="97">
        <f t="shared" si="55"/>
        <v>0</v>
      </c>
      <c r="IP37" s="97">
        <f t="shared" si="55"/>
        <v>0</v>
      </c>
      <c r="IQ37" s="97">
        <f t="shared" si="55"/>
        <v>0</v>
      </c>
      <c r="IR37" s="97">
        <f t="shared" si="55"/>
        <v>0</v>
      </c>
      <c r="IS37" s="97">
        <f t="shared" si="55"/>
        <v>1157</v>
      </c>
      <c r="IT37" s="97">
        <f t="shared" ref="IT37:IU37" si="56">IT46-IT36-IT38-IT39</f>
        <v>867</v>
      </c>
      <c r="IU37" s="97">
        <f t="shared" si="56"/>
        <v>770</v>
      </c>
      <c r="IV37" s="97">
        <v>310</v>
      </c>
      <c r="IW37" s="47">
        <v>403</v>
      </c>
      <c r="IX37" s="290">
        <f>IW37</f>
        <v>403</v>
      </c>
    </row>
    <row r="38" spans="2:258">
      <c r="B38" s="43" t="s">
        <v>14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7">
        <v>93</v>
      </c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7">
        <v>90</v>
      </c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7">
        <v>88</v>
      </c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5"/>
      <c r="DV38" s="47">
        <v>90</v>
      </c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7">
        <v>93</v>
      </c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97">
        <v>93</v>
      </c>
      <c r="GH38" s="97"/>
      <c r="GI38" s="97"/>
      <c r="GJ38" s="97"/>
      <c r="GK38" s="97"/>
      <c r="GL38" s="97"/>
      <c r="GM38" s="97"/>
      <c r="GN38" s="97"/>
      <c r="GO38" s="97"/>
      <c r="GP38" s="97"/>
      <c r="GQ38" s="97"/>
      <c r="GR38" s="97"/>
      <c r="GS38" s="97"/>
      <c r="GT38" s="97"/>
      <c r="GU38" s="97"/>
      <c r="GV38" s="97"/>
      <c r="GW38" s="97"/>
      <c r="GX38" s="97"/>
      <c r="GY38" s="97"/>
      <c r="GZ38" s="97"/>
      <c r="HA38" s="97"/>
      <c r="HB38" s="97"/>
      <c r="HC38" s="97"/>
      <c r="HD38" s="97"/>
      <c r="HE38" s="97"/>
      <c r="HF38" s="97"/>
      <c r="HG38" s="97"/>
      <c r="HH38" s="97"/>
      <c r="HI38" s="97"/>
      <c r="HJ38" s="97"/>
      <c r="HK38" s="97"/>
      <c r="HL38" s="97"/>
      <c r="HM38" s="97">
        <v>95</v>
      </c>
      <c r="HN38" s="97"/>
      <c r="HO38" s="97"/>
      <c r="HP38" s="97"/>
      <c r="HQ38" s="97"/>
      <c r="HR38" s="97"/>
      <c r="HS38" s="97"/>
      <c r="HT38" s="97"/>
      <c r="HU38" s="97"/>
      <c r="HV38" s="97"/>
      <c r="HW38" s="97"/>
      <c r="HX38" s="97"/>
      <c r="HY38" s="97"/>
      <c r="HZ38" s="97"/>
      <c r="IA38" s="97"/>
      <c r="IB38" s="97"/>
      <c r="IC38" s="97"/>
      <c r="ID38" s="97"/>
      <c r="IE38" s="97"/>
      <c r="IF38" s="97"/>
      <c r="IG38" s="97"/>
      <c r="IH38" s="97"/>
      <c r="II38" s="97"/>
      <c r="IJ38" s="97"/>
      <c r="IK38" s="97"/>
      <c r="IL38" s="97"/>
      <c r="IM38" s="97"/>
      <c r="IN38" s="97"/>
      <c r="IO38" s="97"/>
      <c r="IP38" s="97"/>
      <c r="IQ38" s="97"/>
      <c r="IR38" s="97"/>
      <c r="IS38" s="50">
        <v>91</v>
      </c>
      <c r="IT38" s="47">
        <v>80</v>
      </c>
      <c r="IU38" s="47">
        <v>67</v>
      </c>
      <c r="IV38" s="47"/>
      <c r="IW38" s="47"/>
      <c r="IX38" s="45"/>
    </row>
    <row r="39" spans="2:258">
      <c r="B39" s="43" t="s">
        <v>48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7">
        <v>69</v>
      </c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7">
        <v>53</v>
      </c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7">
        <v>25</v>
      </c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5"/>
      <c r="DV39" s="47">
        <v>33</v>
      </c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7">
        <v>8</v>
      </c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97">
        <v>0</v>
      </c>
      <c r="GH39" s="97"/>
      <c r="GI39" s="97"/>
      <c r="GJ39" s="97"/>
      <c r="GK39" s="97"/>
      <c r="GL39" s="97"/>
      <c r="GM39" s="97"/>
      <c r="GN39" s="97"/>
      <c r="GO39" s="97"/>
      <c r="GP39" s="97"/>
      <c r="GQ39" s="97"/>
      <c r="GR39" s="97"/>
      <c r="GS39" s="97"/>
      <c r="GT39" s="97"/>
      <c r="GU39" s="97"/>
      <c r="GV39" s="97"/>
      <c r="GW39" s="97"/>
      <c r="GX39" s="97"/>
      <c r="GY39" s="97"/>
      <c r="GZ39" s="97"/>
      <c r="HA39" s="97"/>
      <c r="HB39" s="97"/>
      <c r="HC39" s="97"/>
      <c r="HD39" s="97"/>
      <c r="HE39" s="97"/>
      <c r="HF39" s="97"/>
      <c r="HG39" s="97"/>
      <c r="HH39" s="97"/>
      <c r="HI39" s="97"/>
      <c r="HJ39" s="97"/>
      <c r="HK39" s="97"/>
      <c r="HL39" s="97"/>
      <c r="HM39" s="97">
        <v>0</v>
      </c>
      <c r="HN39" s="97"/>
      <c r="HO39" s="97"/>
      <c r="HP39" s="97"/>
      <c r="HQ39" s="97"/>
      <c r="HR39" s="97"/>
      <c r="HS39" s="97"/>
      <c r="HT39" s="97"/>
      <c r="HU39" s="97"/>
      <c r="HV39" s="97"/>
      <c r="HW39" s="97"/>
      <c r="HX39" s="97"/>
      <c r="HY39" s="97"/>
      <c r="HZ39" s="97"/>
      <c r="IA39" s="97"/>
      <c r="IB39" s="97"/>
      <c r="IC39" s="97"/>
      <c r="ID39" s="97"/>
      <c r="IE39" s="97"/>
      <c r="IF39" s="97"/>
      <c r="IG39" s="97"/>
      <c r="IH39" s="97"/>
      <c r="II39" s="97"/>
      <c r="IJ39" s="97"/>
      <c r="IK39" s="97"/>
      <c r="IL39" s="97"/>
      <c r="IM39" s="97"/>
      <c r="IN39" s="97"/>
      <c r="IO39" s="97"/>
      <c r="IP39" s="97"/>
      <c r="IQ39" s="97"/>
      <c r="IR39" s="97"/>
      <c r="IS39" s="50">
        <v>0</v>
      </c>
      <c r="IT39" s="47"/>
      <c r="IU39" s="47"/>
      <c r="IV39" s="47"/>
      <c r="IW39" s="47"/>
      <c r="IX39" s="45"/>
    </row>
    <row r="40" spans="2:258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/>
      <c r="FB40" s="1"/>
      <c r="GG40" s="96"/>
      <c r="GH40" s="96"/>
      <c r="GI40" s="96"/>
      <c r="GJ40" s="96"/>
      <c r="GK40" s="96"/>
      <c r="GL40" s="96"/>
      <c r="GM40" s="96"/>
      <c r="GN40" s="96"/>
      <c r="GO40" s="96"/>
      <c r="GP40" s="96"/>
      <c r="GQ40" s="96"/>
      <c r="GR40" s="96"/>
      <c r="GS40" s="96"/>
      <c r="GT40" s="96"/>
      <c r="GU40" s="96"/>
      <c r="GV40" s="96"/>
      <c r="GW40" s="96"/>
      <c r="GX40" s="96"/>
      <c r="GY40" s="96"/>
      <c r="GZ40" s="96"/>
      <c r="HA40" s="96"/>
      <c r="HB40" s="96"/>
      <c r="HC40" s="96"/>
      <c r="HD40" s="96"/>
      <c r="HE40" s="96"/>
      <c r="HF40" s="96"/>
      <c r="HG40" s="96"/>
      <c r="HH40" s="96"/>
      <c r="HI40" s="96"/>
      <c r="HJ40" s="96"/>
      <c r="HK40" s="96"/>
      <c r="HL40" s="96"/>
      <c r="HM40" s="96"/>
      <c r="HN40" s="96"/>
      <c r="HO40" s="96"/>
      <c r="HP40" s="96"/>
      <c r="HQ40" s="96"/>
      <c r="HR40" s="96"/>
      <c r="HS40" s="96"/>
      <c r="HT40" s="96"/>
      <c r="HU40" s="96"/>
      <c r="HV40" s="96"/>
      <c r="HW40" s="96"/>
      <c r="HX40" s="96"/>
      <c r="HY40" s="96"/>
      <c r="HZ40" s="96"/>
      <c r="IA40" s="96"/>
      <c r="IB40" s="96"/>
      <c r="IC40" s="96"/>
      <c r="ID40" s="96"/>
      <c r="IE40" s="96"/>
      <c r="IF40" s="96"/>
      <c r="IG40" s="96"/>
      <c r="IH40" s="96"/>
      <c r="II40" s="96"/>
      <c r="IJ40" s="96"/>
      <c r="IK40" s="96"/>
      <c r="IL40" s="96"/>
      <c r="IM40" s="96"/>
      <c r="IN40" s="96"/>
      <c r="IO40" s="96"/>
      <c r="IP40" s="96"/>
      <c r="IQ40" s="96"/>
      <c r="IR40" s="96"/>
      <c r="IS40" s="230"/>
      <c r="IT40" s="1"/>
      <c r="IU40" s="1"/>
      <c r="IV40" s="1"/>
      <c r="IW40" s="1"/>
    </row>
    <row r="41" spans="2:258">
      <c r="B41" s="5" t="s">
        <v>59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71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71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68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80</v>
      </c>
      <c r="FB41" s="1">
        <v>107</v>
      </c>
      <c r="GG41" s="96">
        <v>108</v>
      </c>
      <c r="GH41" s="96"/>
      <c r="GI41" s="96"/>
      <c r="GJ41" s="96"/>
      <c r="GK41" s="96"/>
      <c r="GL41" s="96"/>
      <c r="GM41" s="96"/>
      <c r="GN41" s="96"/>
      <c r="GO41" s="96"/>
      <c r="GP41" s="96"/>
      <c r="GQ41" s="96"/>
      <c r="GR41" s="96"/>
      <c r="GS41" s="96"/>
      <c r="GT41" s="96"/>
      <c r="GU41" s="96"/>
      <c r="GV41" s="96"/>
      <c r="GW41" s="96"/>
      <c r="GX41" s="96"/>
      <c r="GY41" s="96"/>
      <c r="GZ41" s="96"/>
      <c r="HA41" s="96"/>
      <c r="HB41" s="96"/>
      <c r="HC41" s="96"/>
      <c r="HD41" s="96"/>
      <c r="HE41" s="96"/>
      <c r="HF41" s="96"/>
      <c r="HG41" s="96"/>
      <c r="HH41" s="96"/>
      <c r="HI41" s="96"/>
      <c r="HJ41" s="96"/>
      <c r="HK41" s="96"/>
      <c r="HL41" s="96"/>
      <c r="HM41" s="96">
        <v>109</v>
      </c>
      <c r="HN41" s="96"/>
      <c r="HO41" s="96"/>
      <c r="HP41" s="96"/>
      <c r="HQ41" s="96"/>
      <c r="HR41" s="96"/>
      <c r="HS41" s="96"/>
      <c r="HT41" s="96"/>
      <c r="HU41" s="96"/>
      <c r="HV41" s="96"/>
      <c r="HW41" s="96"/>
      <c r="HX41" s="96"/>
      <c r="HY41" s="96"/>
      <c r="HZ41" s="96"/>
      <c r="IA41" s="96"/>
      <c r="IB41" s="96"/>
      <c r="IC41" s="96"/>
      <c r="ID41" s="96"/>
      <c r="IE41" s="96"/>
      <c r="IF41" s="96"/>
      <c r="IG41" s="96"/>
      <c r="IH41" s="96"/>
      <c r="II41" s="96"/>
      <c r="IJ41" s="96"/>
      <c r="IK41" s="96"/>
      <c r="IL41" s="96"/>
      <c r="IM41" s="96"/>
      <c r="IN41" s="96"/>
      <c r="IO41" s="96"/>
      <c r="IP41" s="96"/>
      <c r="IQ41" s="96"/>
      <c r="IR41" s="96"/>
      <c r="IS41" s="230">
        <v>106</v>
      </c>
      <c r="IT41" s="1">
        <v>99</v>
      </c>
      <c r="IU41" s="1">
        <v>85</v>
      </c>
      <c r="IV41" s="1"/>
      <c r="IW41" s="1"/>
    </row>
    <row r="42" spans="2:258">
      <c r="B42" s="5" t="s">
        <v>60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">
        <v>182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1">
        <v>181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1">
        <v>174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V42" s="1">
        <v>176</v>
      </c>
      <c r="FB42" s="1">
        <v>171</v>
      </c>
      <c r="GG42" s="96">
        <v>182</v>
      </c>
      <c r="GH42" s="96"/>
      <c r="GI42" s="96"/>
      <c r="GJ42" s="96"/>
      <c r="GK42" s="96"/>
      <c r="GL42" s="96"/>
      <c r="GM42" s="96"/>
      <c r="GN42" s="96"/>
      <c r="GO42" s="96"/>
      <c r="GP42" s="96"/>
      <c r="GQ42" s="96"/>
      <c r="GR42" s="96"/>
      <c r="GS42" s="96"/>
      <c r="GT42" s="96"/>
      <c r="GU42" s="96"/>
      <c r="GV42" s="96"/>
      <c r="GW42" s="96"/>
      <c r="GX42" s="96"/>
      <c r="GY42" s="96"/>
      <c r="GZ42" s="96"/>
      <c r="HA42" s="96"/>
      <c r="HB42" s="96"/>
      <c r="HC42" s="96"/>
      <c r="HD42" s="96"/>
      <c r="HE42" s="96"/>
      <c r="HF42" s="96"/>
      <c r="HG42" s="96"/>
      <c r="HH42" s="96"/>
      <c r="HI42" s="96"/>
      <c r="HJ42" s="96"/>
      <c r="HK42" s="96"/>
      <c r="HL42" s="96"/>
      <c r="HM42" s="96">
        <v>177</v>
      </c>
      <c r="HN42" s="96"/>
      <c r="HO42" s="96"/>
      <c r="HP42" s="96"/>
      <c r="HQ42" s="96"/>
      <c r="HR42" s="96"/>
      <c r="HS42" s="96"/>
      <c r="HT42" s="96"/>
      <c r="HU42" s="96"/>
      <c r="HV42" s="96"/>
      <c r="HW42" s="96"/>
      <c r="HX42" s="96"/>
      <c r="HY42" s="96"/>
      <c r="HZ42" s="96"/>
      <c r="IA42" s="96"/>
      <c r="IB42" s="96"/>
      <c r="IC42" s="96"/>
      <c r="ID42" s="96"/>
      <c r="IE42" s="96"/>
      <c r="IF42" s="96"/>
      <c r="IG42" s="96"/>
      <c r="IH42" s="96"/>
      <c r="II42" s="96"/>
      <c r="IJ42" s="96"/>
      <c r="IK42" s="96"/>
      <c r="IL42" s="96"/>
      <c r="IM42" s="96"/>
      <c r="IN42" s="96"/>
      <c r="IO42" s="96"/>
      <c r="IP42" s="96"/>
      <c r="IQ42" s="96"/>
      <c r="IR42" s="96"/>
      <c r="IS42" s="230">
        <v>169</v>
      </c>
      <c r="IT42" s="1">
        <v>137</v>
      </c>
      <c r="IU42" s="1">
        <v>121</v>
      </c>
      <c r="IV42" s="1"/>
      <c r="IW42" s="1"/>
    </row>
    <row r="43" spans="2:258">
      <c r="B43" s="5" t="s">
        <v>61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>
        <v>111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>
        <v>111</v>
      </c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>
        <v>156</v>
      </c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>
        <v>154</v>
      </c>
      <c r="FB43" s="1">
        <v>155</v>
      </c>
      <c r="GG43" s="96">
        <v>182</v>
      </c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96"/>
      <c r="GZ43" s="96"/>
      <c r="HA43" s="96"/>
      <c r="HB43" s="96"/>
      <c r="HC43" s="96"/>
      <c r="HD43" s="96"/>
      <c r="HE43" s="96"/>
      <c r="HF43" s="96"/>
      <c r="HG43" s="96"/>
      <c r="HH43" s="96"/>
      <c r="HI43" s="96"/>
      <c r="HJ43" s="96"/>
      <c r="HK43" s="96"/>
      <c r="HL43" s="96"/>
      <c r="HM43" s="96">
        <v>296</v>
      </c>
      <c r="HN43" s="96"/>
      <c r="HO43" s="96"/>
      <c r="HP43" s="96"/>
      <c r="HQ43" s="96"/>
      <c r="HR43" s="96"/>
      <c r="HS43" s="96"/>
      <c r="HT43" s="96"/>
      <c r="HU43" s="96"/>
      <c r="HV43" s="96"/>
      <c r="HW43" s="96"/>
      <c r="HX43" s="96"/>
      <c r="HY43" s="96"/>
      <c r="HZ43" s="96"/>
      <c r="IA43" s="96"/>
      <c r="IB43" s="96"/>
      <c r="IC43" s="96"/>
      <c r="ID43" s="96"/>
      <c r="IE43" s="96"/>
      <c r="IF43" s="96"/>
      <c r="IG43" s="96"/>
      <c r="IH43" s="96"/>
      <c r="II43" s="96"/>
      <c r="IJ43" s="96"/>
      <c r="IK43" s="96"/>
      <c r="IL43" s="96"/>
      <c r="IM43" s="96"/>
      <c r="IN43" s="96"/>
      <c r="IO43" s="96"/>
      <c r="IP43" s="96"/>
      <c r="IQ43" s="96"/>
      <c r="IR43" s="96"/>
      <c r="IS43" s="230">
        <v>255</v>
      </c>
      <c r="IT43" s="1">
        <v>111</v>
      </c>
      <c r="IU43" s="1">
        <v>95</v>
      </c>
      <c r="IV43" s="1"/>
      <c r="IW43" s="1"/>
    </row>
    <row r="44" spans="2:258">
      <c r="B44" s="43" t="s">
        <v>58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7">
        <f>SUM(AH36,AH41:AH43)</f>
        <v>1445</v>
      </c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7">
        <f>SUM(BK36,BK41:BK43)</f>
        <v>1539</v>
      </c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7">
        <f>SUM(CQ36,CQ41:CQ43)</f>
        <v>1569</v>
      </c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5"/>
      <c r="DV44" s="47">
        <f>SUM(DV36,DV41:DV43)</f>
        <v>1582</v>
      </c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7">
        <f>SUM(FB36,FB41:FB43)</f>
        <v>1649</v>
      </c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7">
        <f>SUM(GG36,GG41:GG43)</f>
        <v>1744</v>
      </c>
      <c r="GH44" s="47">
        <f t="shared" ref="GH44:IT44" si="57">SUM(GH36,GH41:GH43)</f>
        <v>0</v>
      </c>
      <c r="GI44" s="47">
        <f t="shared" si="57"/>
        <v>0</v>
      </c>
      <c r="GJ44" s="47">
        <f t="shared" si="57"/>
        <v>0</v>
      </c>
      <c r="GK44" s="47">
        <f t="shared" si="57"/>
        <v>0</v>
      </c>
      <c r="GL44" s="47">
        <f t="shared" si="57"/>
        <v>0</v>
      </c>
      <c r="GM44" s="47">
        <f t="shared" si="57"/>
        <v>0</v>
      </c>
      <c r="GN44" s="47">
        <f t="shared" si="57"/>
        <v>0</v>
      </c>
      <c r="GO44" s="47">
        <f t="shared" si="57"/>
        <v>0</v>
      </c>
      <c r="GP44" s="47">
        <f t="shared" si="57"/>
        <v>0</v>
      </c>
      <c r="GQ44" s="47">
        <f t="shared" si="57"/>
        <v>0</v>
      </c>
      <c r="GR44" s="47">
        <f t="shared" si="57"/>
        <v>0</v>
      </c>
      <c r="GS44" s="47">
        <f t="shared" si="57"/>
        <v>0</v>
      </c>
      <c r="GT44" s="47">
        <f t="shared" si="57"/>
        <v>0</v>
      </c>
      <c r="GU44" s="47">
        <f t="shared" si="57"/>
        <v>0</v>
      </c>
      <c r="GV44" s="47">
        <f t="shared" si="57"/>
        <v>0</v>
      </c>
      <c r="GW44" s="47">
        <f t="shared" si="57"/>
        <v>0</v>
      </c>
      <c r="GX44" s="47">
        <f t="shared" si="57"/>
        <v>0</v>
      </c>
      <c r="GY44" s="47">
        <f t="shared" si="57"/>
        <v>0</v>
      </c>
      <c r="GZ44" s="47">
        <f t="shared" si="57"/>
        <v>0</v>
      </c>
      <c r="HA44" s="47">
        <f t="shared" si="57"/>
        <v>0</v>
      </c>
      <c r="HB44" s="47">
        <f t="shared" si="57"/>
        <v>0</v>
      </c>
      <c r="HC44" s="47">
        <f t="shared" si="57"/>
        <v>0</v>
      </c>
      <c r="HD44" s="47">
        <f t="shared" si="57"/>
        <v>0</v>
      </c>
      <c r="HE44" s="47">
        <f t="shared" si="57"/>
        <v>0</v>
      </c>
      <c r="HF44" s="47">
        <f t="shared" si="57"/>
        <v>0</v>
      </c>
      <c r="HG44" s="47">
        <f t="shared" si="57"/>
        <v>0</v>
      </c>
      <c r="HH44" s="47">
        <f t="shared" si="57"/>
        <v>0</v>
      </c>
      <c r="HI44" s="47">
        <f t="shared" si="57"/>
        <v>0</v>
      </c>
      <c r="HJ44" s="47">
        <f t="shared" si="57"/>
        <v>0</v>
      </c>
      <c r="HK44" s="47">
        <f t="shared" si="57"/>
        <v>0</v>
      </c>
      <c r="HL44" s="47">
        <f t="shared" si="57"/>
        <v>0</v>
      </c>
      <c r="HM44" s="97">
        <f t="shared" si="57"/>
        <v>1764</v>
      </c>
      <c r="HN44" s="97">
        <f t="shared" si="57"/>
        <v>0</v>
      </c>
      <c r="HO44" s="97">
        <f t="shared" si="57"/>
        <v>0</v>
      </c>
      <c r="HP44" s="97">
        <f t="shared" si="57"/>
        <v>0</v>
      </c>
      <c r="HQ44" s="97">
        <f t="shared" si="57"/>
        <v>0</v>
      </c>
      <c r="HR44" s="97">
        <f t="shared" si="57"/>
        <v>0</v>
      </c>
      <c r="HS44" s="97">
        <f t="shared" si="57"/>
        <v>0</v>
      </c>
      <c r="HT44" s="97">
        <f t="shared" si="57"/>
        <v>0</v>
      </c>
      <c r="HU44" s="97">
        <f t="shared" si="57"/>
        <v>0</v>
      </c>
      <c r="HV44" s="97">
        <f t="shared" si="57"/>
        <v>0</v>
      </c>
      <c r="HW44" s="97">
        <f t="shared" si="57"/>
        <v>0</v>
      </c>
      <c r="HX44" s="97">
        <f t="shared" si="57"/>
        <v>0</v>
      </c>
      <c r="HY44" s="97">
        <f t="shared" si="57"/>
        <v>0</v>
      </c>
      <c r="HZ44" s="97">
        <f t="shared" si="57"/>
        <v>0</v>
      </c>
      <c r="IA44" s="97">
        <f t="shared" si="57"/>
        <v>0</v>
      </c>
      <c r="IB44" s="97">
        <f t="shared" si="57"/>
        <v>0</v>
      </c>
      <c r="IC44" s="97">
        <f t="shared" si="57"/>
        <v>0</v>
      </c>
      <c r="ID44" s="97">
        <f t="shared" si="57"/>
        <v>0</v>
      </c>
      <c r="IE44" s="97">
        <f t="shared" si="57"/>
        <v>0</v>
      </c>
      <c r="IF44" s="97">
        <f t="shared" si="57"/>
        <v>0</v>
      </c>
      <c r="IG44" s="97">
        <f t="shared" si="57"/>
        <v>0</v>
      </c>
      <c r="IH44" s="97">
        <f t="shared" si="57"/>
        <v>0</v>
      </c>
      <c r="II44" s="97">
        <f t="shared" si="57"/>
        <v>0</v>
      </c>
      <c r="IJ44" s="97">
        <f t="shared" si="57"/>
        <v>0</v>
      </c>
      <c r="IK44" s="97">
        <f t="shared" si="57"/>
        <v>0</v>
      </c>
      <c r="IL44" s="97">
        <f t="shared" si="57"/>
        <v>0</v>
      </c>
      <c r="IM44" s="97">
        <f t="shared" si="57"/>
        <v>0</v>
      </c>
      <c r="IN44" s="97">
        <f t="shared" si="57"/>
        <v>0</v>
      </c>
      <c r="IO44" s="97">
        <f t="shared" si="57"/>
        <v>0</v>
      </c>
      <c r="IP44" s="97">
        <f t="shared" si="57"/>
        <v>0</v>
      </c>
      <c r="IQ44" s="97">
        <f t="shared" si="57"/>
        <v>0</v>
      </c>
      <c r="IR44" s="97">
        <f t="shared" si="57"/>
        <v>0</v>
      </c>
      <c r="IS44" s="97">
        <f t="shared" si="57"/>
        <v>1592</v>
      </c>
      <c r="IT44" s="97">
        <f t="shared" si="57"/>
        <v>996</v>
      </c>
      <c r="IU44" s="97">
        <f t="shared" ref="IU44" si="58">SUM(IU36,IU41:IU43)</f>
        <v>887</v>
      </c>
      <c r="IV44" s="97">
        <v>740</v>
      </c>
      <c r="IW44" s="47">
        <v>839</v>
      </c>
      <c r="IX44" s="290">
        <f>IW44</f>
        <v>839</v>
      </c>
    </row>
    <row r="45" spans="2:258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1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V45" s="1"/>
      <c r="FB45" s="1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96"/>
      <c r="HN45" s="96"/>
      <c r="HO45" s="96"/>
      <c r="HP45" s="96"/>
      <c r="HQ45" s="96"/>
      <c r="HR45" s="96"/>
      <c r="HS45" s="96"/>
      <c r="HT45" s="96"/>
      <c r="HU45" s="96"/>
      <c r="HV45" s="96"/>
      <c r="HW45" s="96"/>
      <c r="HX45" s="96"/>
      <c r="HY45" s="96"/>
      <c r="HZ45" s="96"/>
      <c r="IA45" s="96"/>
      <c r="IB45" s="96"/>
      <c r="IC45" s="96"/>
      <c r="ID45" s="96"/>
      <c r="IE45" s="96"/>
      <c r="IF45" s="96"/>
      <c r="IG45" s="96"/>
      <c r="IH45" s="96"/>
      <c r="II45" s="96"/>
      <c r="IJ45" s="96"/>
      <c r="IK45" s="96"/>
      <c r="IL45" s="96"/>
      <c r="IM45" s="96"/>
      <c r="IN45" s="96"/>
      <c r="IO45" s="96"/>
      <c r="IP45" s="96"/>
      <c r="IQ45" s="96"/>
      <c r="IR45" s="96"/>
      <c r="IS45" s="230"/>
      <c r="IT45" s="1"/>
      <c r="IU45" s="1"/>
      <c r="IV45" s="1"/>
      <c r="IW45" s="1"/>
    </row>
    <row r="46" spans="2:258" s="193" customFormat="1">
      <c r="B46" s="57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47">
        <v>2188</v>
      </c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47">
        <v>2220</v>
      </c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47">
        <v>2240</v>
      </c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9"/>
      <c r="DV46" s="47">
        <v>2281</v>
      </c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47">
        <v>2422</v>
      </c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97">
        <v>2505</v>
      </c>
      <c r="GH46" s="97"/>
      <c r="GI46" s="97"/>
      <c r="GJ46" s="97"/>
      <c r="GK46" s="97"/>
      <c r="GL46" s="97"/>
      <c r="GM46" s="97"/>
      <c r="GN46" s="97"/>
      <c r="GO46" s="97"/>
      <c r="GP46" s="97"/>
      <c r="GQ46" s="97"/>
      <c r="GR46" s="97"/>
      <c r="GS46" s="97"/>
      <c r="GT46" s="97"/>
      <c r="GU46" s="97"/>
      <c r="GV46" s="97"/>
      <c r="GW46" s="97"/>
      <c r="GX46" s="97"/>
      <c r="GY46" s="97"/>
      <c r="GZ46" s="97"/>
      <c r="HA46" s="97"/>
      <c r="HB46" s="97"/>
      <c r="HC46" s="97"/>
      <c r="HD46" s="97"/>
      <c r="HE46" s="97"/>
      <c r="HF46" s="97"/>
      <c r="HG46" s="97"/>
      <c r="HH46" s="97"/>
      <c r="HI46" s="97"/>
      <c r="HJ46" s="97"/>
      <c r="HK46" s="97"/>
      <c r="HL46" s="97"/>
      <c r="HM46" s="97">
        <v>2554</v>
      </c>
      <c r="HN46" s="97"/>
      <c r="HO46" s="97"/>
      <c r="HP46" s="97"/>
      <c r="HQ46" s="97"/>
      <c r="HR46" s="97"/>
      <c r="HS46" s="97"/>
      <c r="HT46" s="97"/>
      <c r="HU46" s="97"/>
      <c r="HV46" s="97"/>
      <c r="HW46" s="97"/>
      <c r="HX46" s="97"/>
      <c r="HY46" s="97"/>
      <c r="HZ46" s="97"/>
      <c r="IA46" s="97"/>
      <c r="IB46" s="97"/>
      <c r="IC46" s="97"/>
      <c r="ID46" s="97"/>
      <c r="IE46" s="97"/>
      <c r="IF46" s="97"/>
      <c r="IG46" s="97"/>
      <c r="IH46" s="97"/>
      <c r="II46" s="97"/>
      <c r="IJ46" s="97"/>
      <c r="IK46" s="97"/>
      <c r="IL46" s="97"/>
      <c r="IM46" s="97"/>
      <c r="IN46" s="97"/>
      <c r="IO46" s="97"/>
      <c r="IP46" s="97"/>
      <c r="IQ46" s="97"/>
      <c r="IR46" s="97"/>
      <c r="IS46" s="50">
        <v>2310</v>
      </c>
      <c r="IT46" s="47">
        <v>1596</v>
      </c>
      <c r="IU46" s="47">
        <v>1423</v>
      </c>
      <c r="IV46" s="47">
        <v>857</v>
      </c>
      <c r="IW46" s="47">
        <v>1037</v>
      </c>
      <c r="IX46" s="97">
        <f>IW46</f>
        <v>1037</v>
      </c>
    </row>
    <row r="47" spans="2:258" s="193" customFormat="1">
      <c r="B47" s="57" t="s">
        <v>44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47">
        <v>127</v>
      </c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47">
        <v>173</v>
      </c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47">
        <v>142</v>
      </c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9"/>
      <c r="DV47" s="47">
        <v>112</v>
      </c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47">
        <v>135</v>
      </c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47">
        <v>199</v>
      </c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>
        <v>75</v>
      </c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50">
        <v>295</v>
      </c>
      <c r="IT47" s="47">
        <v>651</v>
      </c>
      <c r="IU47" s="47">
        <v>227</v>
      </c>
      <c r="IV47" s="47">
        <v>1075</v>
      </c>
      <c r="IW47" s="47">
        <v>30</v>
      </c>
      <c r="IX47" s="97">
        <f>SUM(AH47:IW47)</f>
        <v>3241</v>
      </c>
    </row>
    <row r="48" spans="2:258" s="150" customFormat="1" hidden="1">
      <c r="B48" s="43" t="s">
        <v>112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126">
        <f>SUM(AH60*AH9)</f>
        <v>1064.3869428827002</v>
      </c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126">
        <f>SUM(BK60*BK9)</f>
        <v>935.22185130000014</v>
      </c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126">
        <f>SUM(CQ60*CQ9)</f>
        <v>1137.3271459750003</v>
      </c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126">
        <f>SUM(DV60*DV9)</f>
        <v>1059.5096304869999</v>
      </c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126">
        <f>SUM(FB60*FB9)</f>
        <v>1316.7391157988</v>
      </c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126">
        <f>SUM(GG60*GG9)</f>
        <v>1360.6750600140001</v>
      </c>
      <c r="GH48" s="126">
        <f t="shared" ref="GH48:HL48" si="59">SUM(GH60*GH9)</f>
        <v>0</v>
      </c>
      <c r="GI48" s="126">
        <f t="shared" si="59"/>
        <v>0</v>
      </c>
      <c r="GJ48" s="126">
        <f t="shared" si="59"/>
        <v>0</v>
      </c>
      <c r="GK48" s="126">
        <f t="shared" si="59"/>
        <v>0</v>
      </c>
      <c r="GL48" s="126">
        <f t="shared" si="59"/>
        <v>0</v>
      </c>
      <c r="GM48" s="126">
        <f t="shared" si="59"/>
        <v>0</v>
      </c>
      <c r="GN48" s="126">
        <f t="shared" si="59"/>
        <v>0</v>
      </c>
      <c r="GO48" s="126">
        <f t="shared" si="59"/>
        <v>0</v>
      </c>
      <c r="GP48" s="126">
        <f t="shared" si="59"/>
        <v>0</v>
      </c>
      <c r="GQ48" s="126">
        <f t="shared" si="59"/>
        <v>0</v>
      </c>
      <c r="GR48" s="126">
        <f t="shared" si="59"/>
        <v>0</v>
      </c>
      <c r="GS48" s="126">
        <f t="shared" si="59"/>
        <v>0</v>
      </c>
      <c r="GT48" s="126">
        <f t="shared" si="59"/>
        <v>0</v>
      </c>
      <c r="GU48" s="126">
        <f t="shared" si="59"/>
        <v>0</v>
      </c>
      <c r="GV48" s="126">
        <f t="shared" si="59"/>
        <v>0</v>
      </c>
      <c r="GW48" s="126">
        <f t="shared" si="59"/>
        <v>0</v>
      </c>
      <c r="GX48" s="126">
        <f t="shared" si="59"/>
        <v>0</v>
      </c>
      <c r="GY48" s="126">
        <f t="shared" si="59"/>
        <v>0</v>
      </c>
      <c r="GZ48" s="126">
        <f t="shared" si="59"/>
        <v>0</v>
      </c>
      <c r="HA48" s="126">
        <f t="shared" si="59"/>
        <v>0</v>
      </c>
      <c r="HB48" s="126">
        <f t="shared" si="59"/>
        <v>0</v>
      </c>
      <c r="HC48" s="126">
        <f t="shared" si="59"/>
        <v>0</v>
      </c>
      <c r="HD48" s="126">
        <f t="shared" si="59"/>
        <v>0</v>
      </c>
      <c r="HE48" s="126">
        <f t="shared" si="59"/>
        <v>0</v>
      </c>
      <c r="HF48" s="126">
        <f t="shared" si="59"/>
        <v>0</v>
      </c>
      <c r="HG48" s="126">
        <f t="shared" si="59"/>
        <v>0</v>
      </c>
      <c r="HH48" s="126">
        <f t="shared" si="59"/>
        <v>0</v>
      </c>
      <c r="HI48" s="126">
        <f t="shared" si="59"/>
        <v>0</v>
      </c>
      <c r="HJ48" s="126">
        <f t="shared" si="59"/>
        <v>0</v>
      </c>
      <c r="HK48" s="126">
        <f t="shared" si="59"/>
        <v>0</v>
      </c>
      <c r="HL48" s="126">
        <f t="shared" si="59"/>
        <v>0</v>
      </c>
      <c r="HM48" s="126"/>
      <c r="HN48" s="126"/>
      <c r="HO48" s="126"/>
      <c r="HP48" s="126"/>
      <c r="HQ48" s="126"/>
      <c r="HR48" s="126"/>
      <c r="HS48" s="126"/>
      <c r="HT48" s="126"/>
      <c r="HU48" s="126"/>
      <c r="HV48" s="126"/>
      <c r="HW48" s="126"/>
      <c r="HX48" s="126"/>
      <c r="HY48" s="126"/>
      <c r="HZ48" s="126"/>
      <c r="IA48" s="126"/>
      <c r="IB48" s="126"/>
      <c r="IC48" s="126"/>
      <c r="ID48" s="126"/>
      <c r="IE48" s="126"/>
      <c r="IF48" s="126"/>
      <c r="IG48" s="126"/>
      <c r="IH48" s="126"/>
      <c r="II48" s="126"/>
      <c r="IJ48" s="126"/>
      <c r="IK48" s="126"/>
      <c r="IL48" s="126"/>
      <c r="IM48" s="126"/>
      <c r="IN48" s="126"/>
      <c r="IO48" s="126"/>
      <c r="IP48" s="126"/>
      <c r="IQ48" s="126"/>
      <c r="IR48" s="126"/>
      <c r="IS48" s="45"/>
      <c r="IT48" s="45"/>
      <c r="IU48" s="45"/>
      <c r="IV48" s="45"/>
      <c r="IW48" s="45"/>
    </row>
    <row r="49" spans="2:258" ht="21.75" hidden="1" customHeight="1">
      <c r="B49" s="245"/>
      <c r="C49" s="245"/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  <c r="BN49" s="245"/>
      <c r="BO49" s="245"/>
      <c r="BP49" s="245"/>
      <c r="BQ49" s="245"/>
      <c r="BR49" s="245"/>
      <c r="BS49" s="245"/>
      <c r="BT49" s="245"/>
      <c r="BU49" s="245"/>
      <c r="BV49" s="245"/>
      <c r="BW49" s="245"/>
      <c r="BX49" s="245"/>
      <c r="BY49" s="245"/>
      <c r="BZ49" s="245"/>
      <c r="CA49" s="245"/>
      <c r="CB49" s="245"/>
      <c r="CC49" s="245"/>
      <c r="CD49" s="245"/>
      <c r="CE49" s="245"/>
      <c r="CF49" s="245"/>
      <c r="CG49" s="245"/>
      <c r="CH49" s="245"/>
      <c r="CI49" s="245"/>
      <c r="CJ49" s="245"/>
      <c r="CK49" s="245"/>
      <c r="CL49" s="245"/>
      <c r="CM49" s="245"/>
      <c r="CN49" s="245"/>
      <c r="CO49" s="245"/>
      <c r="CP49" s="245"/>
      <c r="CQ49" s="245"/>
      <c r="CR49" s="245"/>
      <c r="CS49" s="245"/>
      <c r="CT49" s="245"/>
      <c r="CU49" s="245"/>
      <c r="CV49" s="245"/>
      <c r="CW49" s="245"/>
      <c r="CX49" s="245"/>
      <c r="CY49" s="245"/>
      <c r="CZ49" s="245"/>
      <c r="DA49" s="245"/>
      <c r="DB49" s="245"/>
      <c r="DC49" s="245"/>
      <c r="DD49" s="245"/>
      <c r="DE49" s="245"/>
      <c r="DF49" s="245"/>
      <c r="DG49" s="245"/>
      <c r="DH49" s="245"/>
      <c r="DI49" s="245"/>
      <c r="DJ49" s="245"/>
      <c r="DK49" s="245"/>
      <c r="DL49" s="245"/>
      <c r="DM49" s="245"/>
      <c r="DN49" s="245"/>
      <c r="DO49" s="245"/>
      <c r="DP49" s="245"/>
      <c r="DQ49" s="245"/>
      <c r="DR49" s="245"/>
      <c r="DS49" s="245"/>
      <c r="DT49" s="245"/>
      <c r="DU49" s="245"/>
      <c r="DV49" s="245"/>
      <c r="DW49" s="245"/>
      <c r="DX49" s="245"/>
      <c r="DY49" s="245"/>
      <c r="DZ49" s="245"/>
      <c r="EA49" s="245"/>
      <c r="EB49" s="245"/>
      <c r="EC49" s="245"/>
      <c r="ED49" s="245"/>
      <c r="EE49" s="245"/>
      <c r="EF49" s="245"/>
      <c r="EG49" s="245"/>
      <c r="EH49" s="245"/>
      <c r="EI49" s="245"/>
      <c r="EJ49" s="245"/>
      <c r="EK49" s="245"/>
      <c r="EL49" s="245"/>
      <c r="EM49" s="245"/>
      <c r="EN49" s="245"/>
      <c r="EO49" s="245"/>
      <c r="EP49" s="245"/>
      <c r="EQ49" s="245"/>
      <c r="ER49" s="245"/>
      <c r="ES49" s="245"/>
      <c r="ET49" s="245"/>
      <c r="EU49" s="245"/>
      <c r="EV49" s="245"/>
      <c r="EW49" s="245"/>
      <c r="EX49" s="245"/>
      <c r="EY49" s="245"/>
      <c r="EZ49" s="245"/>
      <c r="FA49" s="245"/>
      <c r="FB49" s="245"/>
      <c r="FC49" s="245"/>
      <c r="FD49" s="245"/>
      <c r="FE49" s="245"/>
      <c r="FF49" s="245"/>
      <c r="FG49" s="245"/>
      <c r="FH49" s="245"/>
      <c r="FI49" s="245"/>
      <c r="FJ49" s="245"/>
      <c r="FK49" s="245"/>
      <c r="FL49" s="245"/>
      <c r="FM49" s="245"/>
      <c r="FN49" s="245"/>
      <c r="FO49" s="245"/>
      <c r="FP49" s="245"/>
      <c r="FQ49" s="245"/>
      <c r="FR49" s="245"/>
      <c r="FS49" s="245"/>
      <c r="FT49" s="245"/>
      <c r="FU49" s="245"/>
      <c r="FV49" s="245"/>
      <c r="FW49" s="245"/>
      <c r="FX49" s="245"/>
      <c r="FY49" s="245"/>
      <c r="FZ49" s="245"/>
      <c r="GA49" s="245"/>
      <c r="GB49" s="245"/>
      <c r="GC49" s="245"/>
      <c r="GD49" s="245"/>
      <c r="GE49" s="245"/>
      <c r="GF49" s="245"/>
      <c r="GG49" s="245"/>
      <c r="GH49" s="245"/>
      <c r="GI49" s="245"/>
      <c r="GJ49" s="245"/>
      <c r="GK49" s="245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45"/>
      <c r="HE49" s="245"/>
      <c r="HF49" s="245"/>
      <c r="HG49" s="245"/>
      <c r="HH49" s="245"/>
      <c r="HI49" s="245"/>
      <c r="HJ49" s="245"/>
      <c r="HK49" s="245"/>
      <c r="HL49" s="245"/>
      <c r="HM49" s="245"/>
      <c r="HN49" s="245"/>
      <c r="HO49" s="245"/>
      <c r="HP49" s="245"/>
      <c r="HQ49" s="245"/>
      <c r="HR49" s="245"/>
      <c r="HS49" s="245"/>
      <c r="HT49" s="245"/>
      <c r="HU49" s="245"/>
      <c r="HV49" s="245"/>
      <c r="HW49" s="245"/>
      <c r="HX49" s="245"/>
      <c r="HY49" s="245"/>
      <c r="HZ49" s="245"/>
      <c r="IA49" s="245"/>
      <c r="IB49" s="245"/>
      <c r="IC49" s="245"/>
      <c r="ID49" s="245"/>
      <c r="IE49" s="245"/>
      <c r="IF49" s="245"/>
      <c r="IG49" s="245"/>
      <c r="IH49" s="245"/>
      <c r="II49" s="245"/>
      <c r="IJ49" s="245"/>
      <c r="IK49" s="245"/>
      <c r="IL49" s="245"/>
      <c r="IM49" s="245"/>
      <c r="IN49" s="245"/>
      <c r="IO49" s="245"/>
      <c r="IP49" s="245"/>
      <c r="IQ49" s="245"/>
      <c r="IR49" s="245"/>
      <c r="IS49" s="245"/>
      <c r="IT49" s="245"/>
      <c r="IU49" s="245"/>
      <c r="IV49" s="245"/>
      <c r="IW49" s="245"/>
      <c r="IX49" s="245"/>
    </row>
    <row r="50" spans="2:258">
      <c r="B50" s="48" t="s">
        <v>98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92">
        <f>AH36/(SUM(AH36,AH37))</f>
        <v>0.53356367226061208</v>
      </c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92">
        <f>BK36/(SUM(BK36,BK37))</f>
        <v>0.56620125180548864</v>
      </c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92">
        <f>CQ36/(SUM(CQ36,CQ37))</f>
        <v>0.55054066760695819</v>
      </c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51"/>
      <c r="DV50" s="92">
        <f>DV36/(SUM(DV36,DV37))</f>
        <v>0.54309545875810938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2">
        <f>FB36/(SUM(FB36,FB37))</f>
        <v>0.5239121068504955</v>
      </c>
      <c r="FC50" s="92" t="e">
        <f t="shared" ref="FC50:GG50" si="60">FC36/(SUM(FC36,FC37))</f>
        <v>#DIV/0!</v>
      </c>
      <c r="FD50" s="92" t="e">
        <f t="shared" si="60"/>
        <v>#DIV/0!</v>
      </c>
      <c r="FE50" s="92" t="e">
        <f t="shared" si="60"/>
        <v>#DIV/0!</v>
      </c>
      <c r="FF50" s="92" t="e">
        <f t="shared" si="60"/>
        <v>#DIV/0!</v>
      </c>
      <c r="FG50" s="92" t="e">
        <f t="shared" si="60"/>
        <v>#DIV/0!</v>
      </c>
      <c r="FH50" s="92" t="e">
        <f t="shared" si="60"/>
        <v>#DIV/0!</v>
      </c>
      <c r="FI50" s="92" t="e">
        <f t="shared" si="60"/>
        <v>#DIV/0!</v>
      </c>
      <c r="FJ50" s="92" t="e">
        <f t="shared" si="60"/>
        <v>#DIV/0!</v>
      </c>
      <c r="FK50" s="92" t="e">
        <f t="shared" si="60"/>
        <v>#DIV/0!</v>
      </c>
      <c r="FL50" s="92" t="e">
        <f t="shared" si="60"/>
        <v>#DIV/0!</v>
      </c>
      <c r="FM50" s="92" t="e">
        <f t="shared" si="60"/>
        <v>#DIV/0!</v>
      </c>
      <c r="FN50" s="92" t="e">
        <f t="shared" si="60"/>
        <v>#DIV/0!</v>
      </c>
      <c r="FO50" s="92" t="e">
        <f t="shared" si="60"/>
        <v>#DIV/0!</v>
      </c>
      <c r="FP50" s="92" t="e">
        <f t="shared" si="60"/>
        <v>#DIV/0!</v>
      </c>
      <c r="FQ50" s="92" t="e">
        <f t="shared" si="60"/>
        <v>#DIV/0!</v>
      </c>
      <c r="FR50" s="92" t="e">
        <f t="shared" si="60"/>
        <v>#DIV/0!</v>
      </c>
      <c r="FS50" s="92" t="e">
        <f t="shared" si="60"/>
        <v>#DIV/0!</v>
      </c>
      <c r="FT50" s="92" t="e">
        <f t="shared" si="60"/>
        <v>#DIV/0!</v>
      </c>
      <c r="FU50" s="92" t="e">
        <f t="shared" si="60"/>
        <v>#DIV/0!</v>
      </c>
      <c r="FV50" s="92" t="e">
        <f t="shared" si="60"/>
        <v>#DIV/0!</v>
      </c>
      <c r="FW50" s="92" t="e">
        <f t="shared" si="60"/>
        <v>#DIV/0!</v>
      </c>
      <c r="FX50" s="92" t="e">
        <f t="shared" si="60"/>
        <v>#DIV/0!</v>
      </c>
      <c r="FY50" s="92" t="e">
        <f t="shared" si="60"/>
        <v>#DIV/0!</v>
      </c>
      <c r="FZ50" s="92" t="e">
        <f t="shared" si="60"/>
        <v>#DIV/0!</v>
      </c>
      <c r="GA50" s="92" t="e">
        <f t="shared" si="60"/>
        <v>#DIV/0!</v>
      </c>
      <c r="GB50" s="92" t="e">
        <f t="shared" si="60"/>
        <v>#DIV/0!</v>
      </c>
      <c r="GC50" s="92" t="e">
        <f t="shared" si="60"/>
        <v>#DIV/0!</v>
      </c>
      <c r="GD50" s="92" t="e">
        <f t="shared" si="60"/>
        <v>#DIV/0!</v>
      </c>
      <c r="GE50" s="92" t="e">
        <f t="shared" si="60"/>
        <v>#DIV/0!</v>
      </c>
      <c r="GF50" s="92" t="e">
        <f t="shared" si="60"/>
        <v>#DIV/0!</v>
      </c>
      <c r="GG50" s="92">
        <f t="shared" si="60"/>
        <v>0.52736318407960203</v>
      </c>
      <c r="GH50" s="92" t="e">
        <f t="shared" ref="GH50:HM50" si="61">GH36/(SUM(GH36,GH37))</f>
        <v>#DIV/0!</v>
      </c>
      <c r="GI50" s="92" t="e">
        <f t="shared" si="61"/>
        <v>#DIV/0!</v>
      </c>
      <c r="GJ50" s="92" t="e">
        <f t="shared" si="61"/>
        <v>#DIV/0!</v>
      </c>
      <c r="GK50" s="92" t="e">
        <f t="shared" si="61"/>
        <v>#DIV/0!</v>
      </c>
      <c r="GL50" s="92" t="e">
        <f t="shared" si="61"/>
        <v>#DIV/0!</v>
      </c>
      <c r="GM50" s="92" t="e">
        <f t="shared" si="61"/>
        <v>#DIV/0!</v>
      </c>
      <c r="GN50" s="92" t="e">
        <f t="shared" si="61"/>
        <v>#DIV/0!</v>
      </c>
      <c r="GO50" s="92" t="e">
        <f t="shared" si="61"/>
        <v>#DIV/0!</v>
      </c>
      <c r="GP50" s="92" t="e">
        <f t="shared" si="61"/>
        <v>#DIV/0!</v>
      </c>
      <c r="GQ50" s="92" t="e">
        <f t="shared" si="61"/>
        <v>#DIV/0!</v>
      </c>
      <c r="GR50" s="92" t="e">
        <f t="shared" si="61"/>
        <v>#DIV/0!</v>
      </c>
      <c r="GS50" s="92" t="e">
        <f t="shared" si="61"/>
        <v>#DIV/0!</v>
      </c>
      <c r="GT50" s="92" t="e">
        <f t="shared" si="61"/>
        <v>#DIV/0!</v>
      </c>
      <c r="GU50" s="92" t="e">
        <f t="shared" si="61"/>
        <v>#DIV/0!</v>
      </c>
      <c r="GV50" s="92" t="e">
        <f t="shared" si="61"/>
        <v>#DIV/0!</v>
      </c>
      <c r="GW50" s="92" t="e">
        <f t="shared" si="61"/>
        <v>#DIV/0!</v>
      </c>
      <c r="GX50" s="92" t="e">
        <f t="shared" si="61"/>
        <v>#DIV/0!</v>
      </c>
      <c r="GY50" s="92" t="e">
        <f t="shared" si="61"/>
        <v>#DIV/0!</v>
      </c>
      <c r="GZ50" s="92" t="e">
        <f t="shared" si="61"/>
        <v>#DIV/0!</v>
      </c>
      <c r="HA50" s="92" t="e">
        <f t="shared" si="61"/>
        <v>#DIV/0!</v>
      </c>
      <c r="HB50" s="92" t="e">
        <f t="shared" si="61"/>
        <v>#DIV/0!</v>
      </c>
      <c r="HC50" s="92" t="e">
        <f t="shared" si="61"/>
        <v>#DIV/0!</v>
      </c>
      <c r="HD50" s="92" t="e">
        <f t="shared" si="61"/>
        <v>#DIV/0!</v>
      </c>
      <c r="HE50" s="92" t="e">
        <f t="shared" si="61"/>
        <v>#DIV/0!</v>
      </c>
      <c r="HF50" s="92" t="e">
        <f t="shared" si="61"/>
        <v>#DIV/0!</v>
      </c>
      <c r="HG50" s="92" t="e">
        <f t="shared" si="61"/>
        <v>#DIV/0!</v>
      </c>
      <c r="HH50" s="92" t="e">
        <f t="shared" si="61"/>
        <v>#DIV/0!</v>
      </c>
      <c r="HI50" s="92" t="e">
        <f t="shared" si="61"/>
        <v>#DIV/0!</v>
      </c>
      <c r="HJ50" s="92" t="e">
        <f t="shared" si="61"/>
        <v>#DIV/0!</v>
      </c>
      <c r="HK50" s="92" t="e">
        <f t="shared" si="61"/>
        <v>#DIV/0!</v>
      </c>
      <c r="HL50" s="92" t="e">
        <f t="shared" si="61"/>
        <v>#DIV/0!</v>
      </c>
      <c r="HM50" s="92">
        <f t="shared" si="61"/>
        <v>0.48068320455469704</v>
      </c>
      <c r="HN50" s="92" t="e">
        <f t="shared" ref="HN50:IU50" si="62">HN36/(SUM(HN36,HN37))</f>
        <v>#DIV/0!</v>
      </c>
      <c r="HO50" s="92" t="e">
        <f t="shared" si="62"/>
        <v>#DIV/0!</v>
      </c>
      <c r="HP50" s="92" t="e">
        <f t="shared" si="62"/>
        <v>#DIV/0!</v>
      </c>
      <c r="HQ50" s="92" t="e">
        <f t="shared" si="62"/>
        <v>#DIV/0!</v>
      </c>
      <c r="HR50" s="92" t="e">
        <f t="shared" si="62"/>
        <v>#DIV/0!</v>
      </c>
      <c r="HS50" s="92" t="e">
        <f t="shared" si="62"/>
        <v>#DIV/0!</v>
      </c>
      <c r="HT50" s="92" t="e">
        <f t="shared" si="62"/>
        <v>#DIV/0!</v>
      </c>
      <c r="HU50" s="92" t="e">
        <f t="shared" si="62"/>
        <v>#DIV/0!</v>
      </c>
      <c r="HV50" s="92" t="e">
        <f t="shared" si="62"/>
        <v>#DIV/0!</v>
      </c>
      <c r="HW50" s="92" t="e">
        <f t="shared" si="62"/>
        <v>#DIV/0!</v>
      </c>
      <c r="HX50" s="92" t="e">
        <f t="shared" si="62"/>
        <v>#DIV/0!</v>
      </c>
      <c r="HY50" s="92" t="e">
        <f t="shared" si="62"/>
        <v>#DIV/0!</v>
      </c>
      <c r="HZ50" s="92" t="e">
        <f t="shared" si="62"/>
        <v>#DIV/0!</v>
      </c>
      <c r="IA50" s="92" t="e">
        <f t="shared" si="62"/>
        <v>#DIV/0!</v>
      </c>
      <c r="IB50" s="92" t="e">
        <f t="shared" si="62"/>
        <v>#DIV/0!</v>
      </c>
      <c r="IC50" s="92" t="e">
        <f t="shared" si="62"/>
        <v>#DIV/0!</v>
      </c>
      <c r="ID50" s="92" t="e">
        <f t="shared" si="62"/>
        <v>#DIV/0!</v>
      </c>
      <c r="IE50" s="92" t="e">
        <f t="shared" si="62"/>
        <v>#DIV/0!</v>
      </c>
      <c r="IF50" s="92" t="e">
        <f t="shared" si="62"/>
        <v>#DIV/0!</v>
      </c>
      <c r="IG50" s="92" t="e">
        <f t="shared" si="62"/>
        <v>#DIV/0!</v>
      </c>
      <c r="IH50" s="92" t="e">
        <f t="shared" si="62"/>
        <v>#DIV/0!</v>
      </c>
      <c r="II50" s="92" t="e">
        <f t="shared" si="62"/>
        <v>#DIV/0!</v>
      </c>
      <c r="IJ50" s="92" t="e">
        <f t="shared" si="62"/>
        <v>#DIV/0!</v>
      </c>
      <c r="IK50" s="92" t="e">
        <f t="shared" si="62"/>
        <v>#DIV/0!</v>
      </c>
      <c r="IL50" s="92" t="e">
        <f t="shared" si="62"/>
        <v>#DIV/0!</v>
      </c>
      <c r="IM50" s="92" t="e">
        <f t="shared" si="62"/>
        <v>#DIV/0!</v>
      </c>
      <c r="IN50" s="92" t="e">
        <f t="shared" si="62"/>
        <v>#DIV/0!</v>
      </c>
      <c r="IO50" s="92" t="e">
        <f t="shared" si="62"/>
        <v>#DIV/0!</v>
      </c>
      <c r="IP50" s="92" t="e">
        <f t="shared" si="62"/>
        <v>#DIV/0!</v>
      </c>
      <c r="IQ50" s="92" t="e">
        <f t="shared" si="62"/>
        <v>#DIV/0!</v>
      </c>
      <c r="IR50" s="92" t="e">
        <f t="shared" si="62"/>
        <v>#DIV/0!</v>
      </c>
      <c r="IS50" s="92">
        <f t="shared" si="62"/>
        <v>0.47859396124380349</v>
      </c>
      <c r="IT50" s="92">
        <f t="shared" si="62"/>
        <v>0.42810026385224276</v>
      </c>
      <c r="IU50" s="92">
        <f t="shared" si="62"/>
        <v>0.43215339233038347</v>
      </c>
      <c r="IV50" s="92">
        <f t="shared" ref="IV50:IW50" si="63">IV36/(SUM(IV36,IV37))</f>
        <v>0.63827304550758457</v>
      </c>
      <c r="IW50" s="331">
        <f t="shared" si="63"/>
        <v>0.61137897782063644</v>
      </c>
      <c r="IX50" s="224">
        <f>IW50</f>
        <v>0.61137897782063644</v>
      </c>
    </row>
    <row r="51" spans="2:258">
      <c r="B51" s="75" t="s">
        <v>57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AH36/AH46</f>
        <v>0.49405850091407677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BK36/BK46</f>
        <v>0.52972972972972976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CQ36/CQ46</f>
        <v>0.52276785714285712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DV36/DV46</f>
        <v>0.51380973257343265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FB36/FB46</f>
        <v>0.50206440957886045</v>
      </c>
      <c r="FC51" s="76" t="e">
        <f t="shared" ref="FC51:GG51" si="64">FC36/FC46</f>
        <v>#DIV/0!</v>
      </c>
      <c r="FD51" s="76" t="e">
        <f t="shared" si="64"/>
        <v>#DIV/0!</v>
      </c>
      <c r="FE51" s="76" t="e">
        <f t="shared" si="64"/>
        <v>#DIV/0!</v>
      </c>
      <c r="FF51" s="76" t="e">
        <f t="shared" si="64"/>
        <v>#DIV/0!</v>
      </c>
      <c r="FG51" s="76" t="e">
        <f t="shared" si="64"/>
        <v>#DIV/0!</v>
      </c>
      <c r="FH51" s="76" t="e">
        <f t="shared" si="64"/>
        <v>#DIV/0!</v>
      </c>
      <c r="FI51" s="76" t="e">
        <f t="shared" si="64"/>
        <v>#DIV/0!</v>
      </c>
      <c r="FJ51" s="76" t="e">
        <f t="shared" si="64"/>
        <v>#DIV/0!</v>
      </c>
      <c r="FK51" s="76" t="e">
        <f t="shared" si="64"/>
        <v>#DIV/0!</v>
      </c>
      <c r="FL51" s="76" t="e">
        <f t="shared" si="64"/>
        <v>#DIV/0!</v>
      </c>
      <c r="FM51" s="76" t="e">
        <f t="shared" si="64"/>
        <v>#DIV/0!</v>
      </c>
      <c r="FN51" s="76" t="e">
        <f t="shared" si="64"/>
        <v>#DIV/0!</v>
      </c>
      <c r="FO51" s="76" t="e">
        <f t="shared" si="64"/>
        <v>#DIV/0!</v>
      </c>
      <c r="FP51" s="76" t="e">
        <f t="shared" si="64"/>
        <v>#DIV/0!</v>
      </c>
      <c r="FQ51" s="76" t="e">
        <f t="shared" si="64"/>
        <v>#DIV/0!</v>
      </c>
      <c r="FR51" s="76" t="e">
        <f t="shared" si="64"/>
        <v>#DIV/0!</v>
      </c>
      <c r="FS51" s="76" t="e">
        <f t="shared" si="64"/>
        <v>#DIV/0!</v>
      </c>
      <c r="FT51" s="76" t="e">
        <f t="shared" si="64"/>
        <v>#DIV/0!</v>
      </c>
      <c r="FU51" s="76" t="e">
        <f t="shared" si="64"/>
        <v>#DIV/0!</v>
      </c>
      <c r="FV51" s="76" t="e">
        <f t="shared" si="64"/>
        <v>#DIV/0!</v>
      </c>
      <c r="FW51" s="76" t="e">
        <f t="shared" si="64"/>
        <v>#DIV/0!</v>
      </c>
      <c r="FX51" s="76" t="e">
        <f t="shared" si="64"/>
        <v>#DIV/0!</v>
      </c>
      <c r="FY51" s="76" t="e">
        <f t="shared" si="64"/>
        <v>#DIV/0!</v>
      </c>
      <c r="FZ51" s="76" t="e">
        <f t="shared" si="64"/>
        <v>#DIV/0!</v>
      </c>
      <c r="GA51" s="76" t="e">
        <f t="shared" si="64"/>
        <v>#DIV/0!</v>
      </c>
      <c r="GB51" s="76" t="e">
        <f t="shared" si="64"/>
        <v>#DIV/0!</v>
      </c>
      <c r="GC51" s="76" t="e">
        <f t="shared" si="64"/>
        <v>#DIV/0!</v>
      </c>
      <c r="GD51" s="76" t="e">
        <f t="shared" si="64"/>
        <v>#DIV/0!</v>
      </c>
      <c r="GE51" s="76" t="e">
        <f t="shared" si="64"/>
        <v>#DIV/0!</v>
      </c>
      <c r="GF51" s="76" t="e">
        <f t="shared" si="64"/>
        <v>#DIV/0!</v>
      </c>
      <c r="GG51" s="76">
        <f t="shared" si="64"/>
        <v>0.50778443113772453</v>
      </c>
      <c r="GH51" s="76" t="e">
        <f t="shared" ref="GH51:HM51" si="65">GH36/GH46</f>
        <v>#DIV/0!</v>
      </c>
      <c r="GI51" s="76" t="e">
        <f t="shared" si="65"/>
        <v>#DIV/0!</v>
      </c>
      <c r="GJ51" s="76" t="e">
        <f t="shared" si="65"/>
        <v>#DIV/0!</v>
      </c>
      <c r="GK51" s="76" t="e">
        <f t="shared" si="65"/>
        <v>#DIV/0!</v>
      </c>
      <c r="GL51" s="76" t="e">
        <f t="shared" si="65"/>
        <v>#DIV/0!</v>
      </c>
      <c r="GM51" s="76" t="e">
        <f t="shared" si="65"/>
        <v>#DIV/0!</v>
      </c>
      <c r="GN51" s="76" t="e">
        <f t="shared" si="65"/>
        <v>#DIV/0!</v>
      </c>
      <c r="GO51" s="76" t="e">
        <f t="shared" si="65"/>
        <v>#DIV/0!</v>
      </c>
      <c r="GP51" s="76" t="e">
        <f t="shared" si="65"/>
        <v>#DIV/0!</v>
      </c>
      <c r="GQ51" s="76" t="e">
        <f t="shared" si="65"/>
        <v>#DIV/0!</v>
      </c>
      <c r="GR51" s="76" t="e">
        <f t="shared" si="65"/>
        <v>#DIV/0!</v>
      </c>
      <c r="GS51" s="76" t="e">
        <f t="shared" si="65"/>
        <v>#DIV/0!</v>
      </c>
      <c r="GT51" s="76" t="e">
        <f t="shared" si="65"/>
        <v>#DIV/0!</v>
      </c>
      <c r="GU51" s="76" t="e">
        <f t="shared" si="65"/>
        <v>#DIV/0!</v>
      </c>
      <c r="GV51" s="76" t="e">
        <f t="shared" si="65"/>
        <v>#DIV/0!</v>
      </c>
      <c r="GW51" s="76" t="e">
        <f t="shared" si="65"/>
        <v>#DIV/0!</v>
      </c>
      <c r="GX51" s="76" t="e">
        <f t="shared" si="65"/>
        <v>#DIV/0!</v>
      </c>
      <c r="GY51" s="76" t="e">
        <f t="shared" si="65"/>
        <v>#DIV/0!</v>
      </c>
      <c r="GZ51" s="76" t="e">
        <f t="shared" si="65"/>
        <v>#DIV/0!</v>
      </c>
      <c r="HA51" s="76" t="e">
        <f t="shared" si="65"/>
        <v>#DIV/0!</v>
      </c>
      <c r="HB51" s="76" t="e">
        <f t="shared" si="65"/>
        <v>#DIV/0!</v>
      </c>
      <c r="HC51" s="76" t="e">
        <f t="shared" si="65"/>
        <v>#DIV/0!</v>
      </c>
      <c r="HD51" s="76" t="e">
        <f t="shared" si="65"/>
        <v>#DIV/0!</v>
      </c>
      <c r="HE51" s="76" t="e">
        <f t="shared" si="65"/>
        <v>#DIV/0!</v>
      </c>
      <c r="HF51" s="76" t="e">
        <f t="shared" si="65"/>
        <v>#DIV/0!</v>
      </c>
      <c r="HG51" s="76" t="e">
        <f t="shared" si="65"/>
        <v>#DIV/0!</v>
      </c>
      <c r="HH51" s="76" t="e">
        <f t="shared" si="65"/>
        <v>#DIV/0!</v>
      </c>
      <c r="HI51" s="76" t="e">
        <f t="shared" si="65"/>
        <v>#DIV/0!</v>
      </c>
      <c r="HJ51" s="76" t="e">
        <f t="shared" si="65"/>
        <v>#DIV/0!</v>
      </c>
      <c r="HK51" s="76" t="e">
        <f t="shared" si="65"/>
        <v>#DIV/0!</v>
      </c>
      <c r="HL51" s="76" t="e">
        <f t="shared" si="65"/>
        <v>#DIV/0!</v>
      </c>
      <c r="HM51" s="76">
        <f t="shared" si="65"/>
        <v>0.46280344557556774</v>
      </c>
      <c r="HN51" s="76" t="e">
        <f t="shared" ref="HN51:IR51" si="66">HN36/HN46</f>
        <v>#DIV/0!</v>
      </c>
      <c r="HO51" s="76" t="e">
        <f t="shared" si="66"/>
        <v>#DIV/0!</v>
      </c>
      <c r="HP51" s="76" t="e">
        <f t="shared" si="66"/>
        <v>#DIV/0!</v>
      </c>
      <c r="HQ51" s="76" t="e">
        <f t="shared" si="66"/>
        <v>#DIV/0!</v>
      </c>
      <c r="HR51" s="76" t="e">
        <f t="shared" si="66"/>
        <v>#DIV/0!</v>
      </c>
      <c r="HS51" s="76" t="e">
        <f t="shared" si="66"/>
        <v>#DIV/0!</v>
      </c>
      <c r="HT51" s="76" t="e">
        <f t="shared" si="66"/>
        <v>#DIV/0!</v>
      </c>
      <c r="HU51" s="76" t="e">
        <f t="shared" si="66"/>
        <v>#DIV/0!</v>
      </c>
      <c r="HV51" s="76" t="e">
        <f t="shared" si="66"/>
        <v>#DIV/0!</v>
      </c>
      <c r="HW51" s="76" t="e">
        <f t="shared" si="66"/>
        <v>#DIV/0!</v>
      </c>
      <c r="HX51" s="76" t="e">
        <f t="shared" si="66"/>
        <v>#DIV/0!</v>
      </c>
      <c r="HY51" s="76" t="e">
        <f t="shared" si="66"/>
        <v>#DIV/0!</v>
      </c>
      <c r="HZ51" s="76" t="e">
        <f t="shared" si="66"/>
        <v>#DIV/0!</v>
      </c>
      <c r="IA51" s="76" t="e">
        <f t="shared" si="66"/>
        <v>#DIV/0!</v>
      </c>
      <c r="IB51" s="76" t="e">
        <f t="shared" si="66"/>
        <v>#DIV/0!</v>
      </c>
      <c r="IC51" s="76" t="e">
        <f t="shared" si="66"/>
        <v>#DIV/0!</v>
      </c>
      <c r="ID51" s="76" t="e">
        <f t="shared" si="66"/>
        <v>#DIV/0!</v>
      </c>
      <c r="IE51" s="76" t="e">
        <f t="shared" si="66"/>
        <v>#DIV/0!</v>
      </c>
      <c r="IF51" s="76" t="e">
        <f t="shared" si="66"/>
        <v>#DIV/0!</v>
      </c>
      <c r="IG51" s="76" t="e">
        <f t="shared" si="66"/>
        <v>#DIV/0!</v>
      </c>
      <c r="IH51" s="76" t="e">
        <f t="shared" si="66"/>
        <v>#DIV/0!</v>
      </c>
      <c r="II51" s="76" t="e">
        <f t="shared" si="66"/>
        <v>#DIV/0!</v>
      </c>
      <c r="IJ51" s="76" t="e">
        <f t="shared" si="66"/>
        <v>#DIV/0!</v>
      </c>
      <c r="IK51" s="76" t="e">
        <f t="shared" si="66"/>
        <v>#DIV/0!</v>
      </c>
      <c r="IL51" s="76" t="e">
        <f t="shared" si="66"/>
        <v>#DIV/0!</v>
      </c>
      <c r="IM51" s="76" t="e">
        <f t="shared" si="66"/>
        <v>#DIV/0!</v>
      </c>
      <c r="IN51" s="76" t="e">
        <f t="shared" si="66"/>
        <v>#DIV/0!</v>
      </c>
      <c r="IO51" s="76" t="e">
        <f t="shared" si="66"/>
        <v>#DIV/0!</v>
      </c>
      <c r="IP51" s="76" t="e">
        <f t="shared" si="66"/>
        <v>#DIV/0!</v>
      </c>
      <c r="IQ51" s="76" t="e">
        <f t="shared" si="66"/>
        <v>#DIV/0!</v>
      </c>
      <c r="IR51" s="76" t="e">
        <f t="shared" si="66"/>
        <v>#DIV/0!</v>
      </c>
      <c r="IS51" s="76">
        <f>IS36/IS46</f>
        <v>0.45974025974025973</v>
      </c>
      <c r="IT51" s="76">
        <f t="shared" ref="IT51:IV51" si="67">IT36/IT46</f>
        <v>0.40664160401002508</v>
      </c>
      <c r="IU51" s="76">
        <f t="shared" si="67"/>
        <v>0.41180604356992268</v>
      </c>
      <c r="IV51" s="76">
        <f t="shared" si="67"/>
        <v>0.63827304550758457</v>
      </c>
      <c r="IW51" s="317">
        <f t="shared" ref="IW51" si="68">IW36/IW46</f>
        <v>0.61137897782063644</v>
      </c>
      <c r="IX51" s="317">
        <f>IW51</f>
        <v>0.61137897782063644</v>
      </c>
    </row>
    <row r="52" spans="2:258">
      <c r="B52" s="48" t="s">
        <v>99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92">
        <f>AH44/(AH36+AH37)</f>
        <v>0.71322803553800596</v>
      </c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92">
        <f>BK44/(BK36+BK37)</f>
        <v>0.7409725565719788</v>
      </c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92">
        <f>CQ44/(CQ36+CQ37)</f>
        <v>0.73765867418899855</v>
      </c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92">
        <f>DV44/(DV36+DV37)</f>
        <v>0.73308619091751626</v>
      </c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92">
        <f>FB44/(FB36+FB37)</f>
        <v>0.71046962516156831</v>
      </c>
      <c r="FC52" s="92" t="e">
        <f t="shared" ref="FC52:GG52" si="69">FC44/(FC36+FC37)</f>
        <v>#DIV/0!</v>
      </c>
      <c r="FD52" s="92" t="e">
        <f t="shared" si="69"/>
        <v>#DIV/0!</v>
      </c>
      <c r="FE52" s="92" t="e">
        <f t="shared" si="69"/>
        <v>#DIV/0!</v>
      </c>
      <c r="FF52" s="92" t="e">
        <f t="shared" si="69"/>
        <v>#DIV/0!</v>
      </c>
      <c r="FG52" s="92" t="e">
        <f t="shared" si="69"/>
        <v>#DIV/0!</v>
      </c>
      <c r="FH52" s="92" t="e">
        <f t="shared" si="69"/>
        <v>#DIV/0!</v>
      </c>
      <c r="FI52" s="92" t="e">
        <f t="shared" si="69"/>
        <v>#DIV/0!</v>
      </c>
      <c r="FJ52" s="92" t="e">
        <f t="shared" si="69"/>
        <v>#DIV/0!</v>
      </c>
      <c r="FK52" s="92" t="e">
        <f t="shared" si="69"/>
        <v>#DIV/0!</v>
      </c>
      <c r="FL52" s="92" t="e">
        <f t="shared" si="69"/>
        <v>#DIV/0!</v>
      </c>
      <c r="FM52" s="92" t="e">
        <f t="shared" si="69"/>
        <v>#DIV/0!</v>
      </c>
      <c r="FN52" s="92" t="e">
        <f t="shared" si="69"/>
        <v>#DIV/0!</v>
      </c>
      <c r="FO52" s="92" t="e">
        <f t="shared" si="69"/>
        <v>#DIV/0!</v>
      </c>
      <c r="FP52" s="92" t="e">
        <f t="shared" si="69"/>
        <v>#DIV/0!</v>
      </c>
      <c r="FQ52" s="92" t="e">
        <f t="shared" si="69"/>
        <v>#DIV/0!</v>
      </c>
      <c r="FR52" s="92" t="e">
        <f t="shared" si="69"/>
        <v>#DIV/0!</v>
      </c>
      <c r="FS52" s="92" t="e">
        <f t="shared" si="69"/>
        <v>#DIV/0!</v>
      </c>
      <c r="FT52" s="92" t="e">
        <f t="shared" si="69"/>
        <v>#DIV/0!</v>
      </c>
      <c r="FU52" s="92" t="e">
        <f t="shared" si="69"/>
        <v>#DIV/0!</v>
      </c>
      <c r="FV52" s="92" t="e">
        <f t="shared" si="69"/>
        <v>#DIV/0!</v>
      </c>
      <c r="FW52" s="92" t="e">
        <f t="shared" si="69"/>
        <v>#DIV/0!</v>
      </c>
      <c r="FX52" s="92" t="e">
        <f t="shared" si="69"/>
        <v>#DIV/0!</v>
      </c>
      <c r="FY52" s="92" t="e">
        <f t="shared" si="69"/>
        <v>#DIV/0!</v>
      </c>
      <c r="FZ52" s="92" t="e">
        <f t="shared" si="69"/>
        <v>#DIV/0!</v>
      </c>
      <c r="GA52" s="92" t="e">
        <f t="shared" si="69"/>
        <v>#DIV/0!</v>
      </c>
      <c r="GB52" s="92" t="e">
        <f t="shared" si="69"/>
        <v>#DIV/0!</v>
      </c>
      <c r="GC52" s="92" t="e">
        <f t="shared" si="69"/>
        <v>#DIV/0!</v>
      </c>
      <c r="GD52" s="92" t="e">
        <f t="shared" si="69"/>
        <v>#DIV/0!</v>
      </c>
      <c r="GE52" s="92" t="e">
        <f t="shared" si="69"/>
        <v>#DIV/0!</v>
      </c>
      <c r="GF52" s="92" t="e">
        <f t="shared" si="69"/>
        <v>#DIV/0!</v>
      </c>
      <c r="GG52" s="92">
        <f t="shared" si="69"/>
        <v>0.72305140961857384</v>
      </c>
      <c r="GH52" s="92" t="e">
        <f t="shared" ref="GH52:HM52" si="70">GH44/(GH36+GH37)</f>
        <v>#DIV/0!</v>
      </c>
      <c r="GI52" s="92" t="e">
        <f t="shared" si="70"/>
        <v>#DIV/0!</v>
      </c>
      <c r="GJ52" s="92" t="e">
        <f t="shared" si="70"/>
        <v>#DIV/0!</v>
      </c>
      <c r="GK52" s="92" t="e">
        <f t="shared" si="70"/>
        <v>#DIV/0!</v>
      </c>
      <c r="GL52" s="92" t="e">
        <f t="shared" si="70"/>
        <v>#DIV/0!</v>
      </c>
      <c r="GM52" s="92" t="e">
        <f t="shared" si="70"/>
        <v>#DIV/0!</v>
      </c>
      <c r="GN52" s="92" t="e">
        <f t="shared" si="70"/>
        <v>#DIV/0!</v>
      </c>
      <c r="GO52" s="92" t="e">
        <f t="shared" si="70"/>
        <v>#DIV/0!</v>
      </c>
      <c r="GP52" s="92" t="e">
        <f t="shared" si="70"/>
        <v>#DIV/0!</v>
      </c>
      <c r="GQ52" s="92" t="e">
        <f t="shared" si="70"/>
        <v>#DIV/0!</v>
      </c>
      <c r="GR52" s="92" t="e">
        <f t="shared" si="70"/>
        <v>#DIV/0!</v>
      </c>
      <c r="GS52" s="92" t="e">
        <f t="shared" si="70"/>
        <v>#DIV/0!</v>
      </c>
      <c r="GT52" s="92" t="e">
        <f t="shared" si="70"/>
        <v>#DIV/0!</v>
      </c>
      <c r="GU52" s="92" t="e">
        <f t="shared" si="70"/>
        <v>#DIV/0!</v>
      </c>
      <c r="GV52" s="92" t="e">
        <f t="shared" si="70"/>
        <v>#DIV/0!</v>
      </c>
      <c r="GW52" s="92" t="e">
        <f t="shared" si="70"/>
        <v>#DIV/0!</v>
      </c>
      <c r="GX52" s="92" t="e">
        <f t="shared" si="70"/>
        <v>#DIV/0!</v>
      </c>
      <c r="GY52" s="92" t="e">
        <f t="shared" si="70"/>
        <v>#DIV/0!</v>
      </c>
      <c r="GZ52" s="92" t="e">
        <f t="shared" si="70"/>
        <v>#DIV/0!</v>
      </c>
      <c r="HA52" s="92" t="e">
        <f t="shared" si="70"/>
        <v>#DIV/0!</v>
      </c>
      <c r="HB52" s="92" t="e">
        <f t="shared" si="70"/>
        <v>#DIV/0!</v>
      </c>
      <c r="HC52" s="92" t="e">
        <f t="shared" si="70"/>
        <v>#DIV/0!</v>
      </c>
      <c r="HD52" s="92" t="e">
        <f t="shared" si="70"/>
        <v>#DIV/0!</v>
      </c>
      <c r="HE52" s="92" t="e">
        <f t="shared" si="70"/>
        <v>#DIV/0!</v>
      </c>
      <c r="HF52" s="92" t="e">
        <f t="shared" si="70"/>
        <v>#DIV/0!</v>
      </c>
      <c r="HG52" s="92" t="e">
        <f t="shared" si="70"/>
        <v>#DIV/0!</v>
      </c>
      <c r="HH52" s="92" t="e">
        <f t="shared" si="70"/>
        <v>#DIV/0!</v>
      </c>
      <c r="HI52" s="92" t="e">
        <f t="shared" si="70"/>
        <v>#DIV/0!</v>
      </c>
      <c r="HJ52" s="92" t="e">
        <f t="shared" si="70"/>
        <v>#DIV/0!</v>
      </c>
      <c r="HK52" s="92" t="e">
        <f t="shared" si="70"/>
        <v>#DIV/0!</v>
      </c>
      <c r="HL52" s="92" t="e">
        <f t="shared" si="70"/>
        <v>#DIV/0!</v>
      </c>
      <c r="HM52" s="92">
        <f t="shared" si="70"/>
        <v>0.71736478243188284</v>
      </c>
      <c r="HN52" s="92" t="e">
        <f t="shared" ref="HN52:IU52" si="71">HN44/(HN36+HN37)</f>
        <v>#DIV/0!</v>
      </c>
      <c r="HO52" s="92" t="e">
        <f t="shared" si="71"/>
        <v>#DIV/0!</v>
      </c>
      <c r="HP52" s="92" t="e">
        <f t="shared" si="71"/>
        <v>#DIV/0!</v>
      </c>
      <c r="HQ52" s="92" t="e">
        <f t="shared" si="71"/>
        <v>#DIV/0!</v>
      </c>
      <c r="HR52" s="92" t="e">
        <f t="shared" si="71"/>
        <v>#DIV/0!</v>
      </c>
      <c r="HS52" s="92" t="e">
        <f t="shared" si="71"/>
        <v>#DIV/0!</v>
      </c>
      <c r="HT52" s="92" t="e">
        <f t="shared" si="71"/>
        <v>#DIV/0!</v>
      </c>
      <c r="HU52" s="92" t="e">
        <f t="shared" si="71"/>
        <v>#DIV/0!</v>
      </c>
      <c r="HV52" s="92" t="e">
        <f t="shared" si="71"/>
        <v>#DIV/0!</v>
      </c>
      <c r="HW52" s="92" t="e">
        <f t="shared" si="71"/>
        <v>#DIV/0!</v>
      </c>
      <c r="HX52" s="92" t="e">
        <f t="shared" si="71"/>
        <v>#DIV/0!</v>
      </c>
      <c r="HY52" s="92" t="e">
        <f t="shared" si="71"/>
        <v>#DIV/0!</v>
      </c>
      <c r="HZ52" s="92" t="e">
        <f t="shared" si="71"/>
        <v>#DIV/0!</v>
      </c>
      <c r="IA52" s="92" t="e">
        <f t="shared" si="71"/>
        <v>#DIV/0!</v>
      </c>
      <c r="IB52" s="92" t="e">
        <f t="shared" si="71"/>
        <v>#DIV/0!</v>
      </c>
      <c r="IC52" s="92" t="e">
        <f t="shared" si="71"/>
        <v>#DIV/0!</v>
      </c>
      <c r="ID52" s="92" t="e">
        <f t="shared" si="71"/>
        <v>#DIV/0!</v>
      </c>
      <c r="IE52" s="92" t="e">
        <f t="shared" si="71"/>
        <v>#DIV/0!</v>
      </c>
      <c r="IF52" s="92" t="e">
        <f t="shared" si="71"/>
        <v>#DIV/0!</v>
      </c>
      <c r="IG52" s="92" t="e">
        <f t="shared" si="71"/>
        <v>#DIV/0!</v>
      </c>
      <c r="IH52" s="92" t="e">
        <f t="shared" si="71"/>
        <v>#DIV/0!</v>
      </c>
      <c r="II52" s="92" t="e">
        <f t="shared" si="71"/>
        <v>#DIV/0!</v>
      </c>
      <c r="IJ52" s="92" t="e">
        <f t="shared" si="71"/>
        <v>#DIV/0!</v>
      </c>
      <c r="IK52" s="92" t="e">
        <f t="shared" si="71"/>
        <v>#DIV/0!</v>
      </c>
      <c r="IL52" s="92" t="e">
        <f t="shared" si="71"/>
        <v>#DIV/0!</v>
      </c>
      <c r="IM52" s="92" t="e">
        <f t="shared" si="71"/>
        <v>#DIV/0!</v>
      </c>
      <c r="IN52" s="92" t="e">
        <f t="shared" si="71"/>
        <v>#DIV/0!</v>
      </c>
      <c r="IO52" s="92" t="e">
        <f t="shared" si="71"/>
        <v>#DIV/0!</v>
      </c>
      <c r="IP52" s="92" t="e">
        <f t="shared" si="71"/>
        <v>#DIV/0!</v>
      </c>
      <c r="IQ52" s="92" t="e">
        <f t="shared" si="71"/>
        <v>#DIV/0!</v>
      </c>
      <c r="IR52" s="92" t="e">
        <f t="shared" si="71"/>
        <v>#DIV/0!</v>
      </c>
      <c r="IS52" s="92">
        <f t="shared" si="71"/>
        <v>0.7174402884182064</v>
      </c>
      <c r="IT52" s="92">
        <f t="shared" si="71"/>
        <v>0.65699208443271773</v>
      </c>
      <c r="IU52" s="92">
        <f t="shared" si="71"/>
        <v>0.65412979351032452</v>
      </c>
      <c r="IV52" s="92">
        <f t="shared" ref="IV52:IW52" si="72">IV44/(IV36+IV37)</f>
        <v>0.86347724620770128</v>
      </c>
      <c r="IW52" s="331">
        <f t="shared" si="72"/>
        <v>0.80906460945033754</v>
      </c>
      <c r="IX52" s="224">
        <f>IW52</f>
        <v>0.80906460945033754</v>
      </c>
    </row>
    <row r="53" spans="2:258" hidden="1">
      <c r="B53" s="75" t="s">
        <v>62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6">
        <f>AH44/AH46</f>
        <v>0.66042047531992687</v>
      </c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6">
        <f>BK44/BK46</f>
        <v>0.69324324324324327</v>
      </c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6">
        <f>CQ44/CQ46</f>
        <v>0.70044642857142858</v>
      </c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6">
        <f>DV44/DV46</f>
        <v>0.69355545813239805</v>
      </c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6">
        <f>FB44/FB46</f>
        <v>0.68084227910817507</v>
      </c>
      <c r="FC53" s="76" t="e">
        <f t="shared" ref="FC53:GG53" si="73">FC44/FC46</f>
        <v>#DIV/0!</v>
      </c>
      <c r="FD53" s="76" t="e">
        <f t="shared" si="73"/>
        <v>#DIV/0!</v>
      </c>
      <c r="FE53" s="76" t="e">
        <f t="shared" si="73"/>
        <v>#DIV/0!</v>
      </c>
      <c r="FF53" s="76" t="e">
        <f t="shared" si="73"/>
        <v>#DIV/0!</v>
      </c>
      <c r="FG53" s="76" t="e">
        <f t="shared" si="73"/>
        <v>#DIV/0!</v>
      </c>
      <c r="FH53" s="76" t="e">
        <f t="shared" si="73"/>
        <v>#DIV/0!</v>
      </c>
      <c r="FI53" s="76" t="e">
        <f t="shared" si="73"/>
        <v>#DIV/0!</v>
      </c>
      <c r="FJ53" s="76" t="e">
        <f t="shared" si="73"/>
        <v>#DIV/0!</v>
      </c>
      <c r="FK53" s="76" t="e">
        <f t="shared" si="73"/>
        <v>#DIV/0!</v>
      </c>
      <c r="FL53" s="76" t="e">
        <f t="shared" si="73"/>
        <v>#DIV/0!</v>
      </c>
      <c r="FM53" s="76" t="e">
        <f t="shared" si="73"/>
        <v>#DIV/0!</v>
      </c>
      <c r="FN53" s="76" t="e">
        <f t="shared" si="73"/>
        <v>#DIV/0!</v>
      </c>
      <c r="FO53" s="76" t="e">
        <f t="shared" si="73"/>
        <v>#DIV/0!</v>
      </c>
      <c r="FP53" s="76" t="e">
        <f t="shared" si="73"/>
        <v>#DIV/0!</v>
      </c>
      <c r="FQ53" s="76" t="e">
        <f t="shared" si="73"/>
        <v>#DIV/0!</v>
      </c>
      <c r="FR53" s="76" t="e">
        <f t="shared" si="73"/>
        <v>#DIV/0!</v>
      </c>
      <c r="FS53" s="76" t="e">
        <f t="shared" si="73"/>
        <v>#DIV/0!</v>
      </c>
      <c r="FT53" s="76" t="e">
        <f t="shared" si="73"/>
        <v>#DIV/0!</v>
      </c>
      <c r="FU53" s="76" t="e">
        <f t="shared" si="73"/>
        <v>#DIV/0!</v>
      </c>
      <c r="FV53" s="76" t="e">
        <f t="shared" si="73"/>
        <v>#DIV/0!</v>
      </c>
      <c r="FW53" s="76" t="e">
        <f t="shared" si="73"/>
        <v>#DIV/0!</v>
      </c>
      <c r="FX53" s="76" t="e">
        <f t="shared" si="73"/>
        <v>#DIV/0!</v>
      </c>
      <c r="FY53" s="76" t="e">
        <f t="shared" si="73"/>
        <v>#DIV/0!</v>
      </c>
      <c r="FZ53" s="76" t="e">
        <f t="shared" si="73"/>
        <v>#DIV/0!</v>
      </c>
      <c r="GA53" s="76" t="e">
        <f t="shared" si="73"/>
        <v>#DIV/0!</v>
      </c>
      <c r="GB53" s="76" t="e">
        <f t="shared" si="73"/>
        <v>#DIV/0!</v>
      </c>
      <c r="GC53" s="76" t="e">
        <f t="shared" si="73"/>
        <v>#DIV/0!</v>
      </c>
      <c r="GD53" s="76" t="e">
        <f t="shared" si="73"/>
        <v>#DIV/0!</v>
      </c>
      <c r="GE53" s="76" t="e">
        <f t="shared" si="73"/>
        <v>#DIV/0!</v>
      </c>
      <c r="GF53" s="76" t="e">
        <f t="shared" si="73"/>
        <v>#DIV/0!</v>
      </c>
      <c r="GG53" s="76">
        <f t="shared" si="73"/>
        <v>0.69620758483033929</v>
      </c>
      <c r="GH53" s="76" t="e">
        <f t="shared" ref="GH53:HM53" si="74">GH44/GH46</f>
        <v>#DIV/0!</v>
      </c>
      <c r="GI53" s="76" t="e">
        <f t="shared" si="74"/>
        <v>#DIV/0!</v>
      </c>
      <c r="GJ53" s="76" t="e">
        <f t="shared" si="74"/>
        <v>#DIV/0!</v>
      </c>
      <c r="GK53" s="76" t="e">
        <f t="shared" si="74"/>
        <v>#DIV/0!</v>
      </c>
      <c r="GL53" s="76" t="e">
        <f t="shared" si="74"/>
        <v>#DIV/0!</v>
      </c>
      <c r="GM53" s="76" t="e">
        <f t="shared" si="74"/>
        <v>#DIV/0!</v>
      </c>
      <c r="GN53" s="76" t="e">
        <f t="shared" si="74"/>
        <v>#DIV/0!</v>
      </c>
      <c r="GO53" s="76" t="e">
        <f t="shared" si="74"/>
        <v>#DIV/0!</v>
      </c>
      <c r="GP53" s="76" t="e">
        <f t="shared" si="74"/>
        <v>#DIV/0!</v>
      </c>
      <c r="GQ53" s="76" t="e">
        <f t="shared" si="74"/>
        <v>#DIV/0!</v>
      </c>
      <c r="GR53" s="76" t="e">
        <f t="shared" si="74"/>
        <v>#DIV/0!</v>
      </c>
      <c r="GS53" s="76" t="e">
        <f t="shared" si="74"/>
        <v>#DIV/0!</v>
      </c>
      <c r="GT53" s="76" t="e">
        <f t="shared" si="74"/>
        <v>#DIV/0!</v>
      </c>
      <c r="GU53" s="76" t="e">
        <f t="shared" si="74"/>
        <v>#DIV/0!</v>
      </c>
      <c r="GV53" s="76" t="e">
        <f t="shared" si="74"/>
        <v>#DIV/0!</v>
      </c>
      <c r="GW53" s="76" t="e">
        <f t="shared" si="74"/>
        <v>#DIV/0!</v>
      </c>
      <c r="GX53" s="76" t="e">
        <f t="shared" si="74"/>
        <v>#DIV/0!</v>
      </c>
      <c r="GY53" s="76" t="e">
        <f t="shared" si="74"/>
        <v>#DIV/0!</v>
      </c>
      <c r="GZ53" s="76" t="e">
        <f t="shared" si="74"/>
        <v>#DIV/0!</v>
      </c>
      <c r="HA53" s="76" t="e">
        <f t="shared" si="74"/>
        <v>#DIV/0!</v>
      </c>
      <c r="HB53" s="76" t="e">
        <f t="shared" si="74"/>
        <v>#DIV/0!</v>
      </c>
      <c r="HC53" s="76" t="e">
        <f t="shared" si="74"/>
        <v>#DIV/0!</v>
      </c>
      <c r="HD53" s="76" t="e">
        <f t="shared" si="74"/>
        <v>#DIV/0!</v>
      </c>
      <c r="HE53" s="76" t="e">
        <f t="shared" si="74"/>
        <v>#DIV/0!</v>
      </c>
      <c r="HF53" s="76" t="e">
        <f t="shared" si="74"/>
        <v>#DIV/0!</v>
      </c>
      <c r="HG53" s="76" t="e">
        <f t="shared" si="74"/>
        <v>#DIV/0!</v>
      </c>
      <c r="HH53" s="76" t="e">
        <f t="shared" si="74"/>
        <v>#DIV/0!</v>
      </c>
      <c r="HI53" s="76" t="e">
        <f t="shared" si="74"/>
        <v>#DIV/0!</v>
      </c>
      <c r="HJ53" s="76" t="e">
        <f t="shared" si="74"/>
        <v>#DIV/0!</v>
      </c>
      <c r="HK53" s="76" t="e">
        <f t="shared" si="74"/>
        <v>#DIV/0!</v>
      </c>
      <c r="HL53" s="76" t="e">
        <f t="shared" si="74"/>
        <v>#DIV/0!</v>
      </c>
      <c r="HM53" s="76">
        <f t="shared" si="74"/>
        <v>0.69068128425998432</v>
      </c>
      <c r="HN53" s="76" t="e">
        <f t="shared" ref="HN53:IS53" si="75">HN44/HN46</f>
        <v>#DIV/0!</v>
      </c>
      <c r="HO53" s="76" t="e">
        <f t="shared" si="75"/>
        <v>#DIV/0!</v>
      </c>
      <c r="HP53" s="76" t="e">
        <f t="shared" si="75"/>
        <v>#DIV/0!</v>
      </c>
      <c r="HQ53" s="76" t="e">
        <f t="shared" si="75"/>
        <v>#DIV/0!</v>
      </c>
      <c r="HR53" s="76" t="e">
        <f t="shared" si="75"/>
        <v>#DIV/0!</v>
      </c>
      <c r="HS53" s="76" t="e">
        <f t="shared" si="75"/>
        <v>#DIV/0!</v>
      </c>
      <c r="HT53" s="76" t="e">
        <f t="shared" si="75"/>
        <v>#DIV/0!</v>
      </c>
      <c r="HU53" s="76" t="e">
        <f t="shared" si="75"/>
        <v>#DIV/0!</v>
      </c>
      <c r="HV53" s="76" t="e">
        <f t="shared" si="75"/>
        <v>#DIV/0!</v>
      </c>
      <c r="HW53" s="76" t="e">
        <f t="shared" si="75"/>
        <v>#DIV/0!</v>
      </c>
      <c r="HX53" s="76" t="e">
        <f t="shared" si="75"/>
        <v>#DIV/0!</v>
      </c>
      <c r="HY53" s="76" t="e">
        <f t="shared" si="75"/>
        <v>#DIV/0!</v>
      </c>
      <c r="HZ53" s="76" t="e">
        <f t="shared" si="75"/>
        <v>#DIV/0!</v>
      </c>
      <c r="IA53" s="76" t="e">
        <f t="shared" si="75"/>
        <v>#DIV/0!</v>
      </c>
      <c r="IB53" s="76" t="e">
        <f t="shared" si="75"/>
        <v>#DIV/0!</v>
      </c>
      <c r="IC53" s="76" t="e">
        <f t="shared" si="75"/>
        <v>#DIV/0!</v>
      </c>
      <c r="ID53" s="76" t="e">
        <f t="shared" si="75"/>
        <v>#DIV/0!</v>
      </c>
      <c r="IE53" s="76" t="e">
        <f t="shared" si="75"/>
        <v>#DIV/0!</v>
      </c>
      <c r="IF53" s="76" t="e">
        <f t="shared" si="75"/>
        <v>#DIV/0!</v>
      </c>
      <c r="IG53" s="76" t="e">
        <f t="shared" si="75"/>
        <v>#DIV/0!</v>
      </c>
      <c r="IH53" s="76" t="e">
        <f t="shared" si="75"/>
        <v>#DIV/0!</v>
      </c>
      <c r="II53" s="76" t="e">
        <f t="shared" si="75"/>
        <v>#DIV/0!</v>
      </c>
      <c r="IJ53" s="76" t="e">
        <f t="shared" si="75"/>
        <v>#DIV/0!</v>
      </c>
      <c r="IK53" s="76" t="e">
        <f t="shared" si="75"/>
        <v>#DIV/0!</v>
      </c>
      <c r="IL53" s="76" t="e">
        <f t="shared" si="75"/>
        <v>#DIV/0!</v>
      </c>
      <c r="IM53" s="76" t="e">
        <f t="shared" si="75"/>
        <v>#DIV/0!</v>
      </c>
      <c r="IN53" s="76" t="e">
        <f t="shared" si="75"/>
        <v>#DIV/0!</v>
      </c>
      <c r="IO53" s="76" t="e">
        <f t="shared" si="75"/>
        <v>#DIV/0!</v>
      </c>
      <c r="IP53" s="76" t="e">
        <f t="shared" si="75"/>
        <v>#DIV/0!</v>
      </c>
      <c r="IQ53" s="76" t="e">
        <f t="shared" si="75"/>
        <v>#DIV/0!</v>
      </c>
      <c r="IR53" s="76" t="e">
        <f t="shared" si="75"/>
        <v>#DIV/0!</v>
      </c>
      <c r="IS53" s="76">
        <f t="shared" si="75"/>
        <v>0.68917748917748922</v>
      </c>
      <c r="IT53" s="77"/>
      <c r="IU53" s="77"/>
      <c r="IV53" s="77"/>
      <c r="IW53" s="318"/>
      <c r="IX53" s="77"/>
    </row>
    <row r="54" spans="2:258" s="6" customFormat="1">
      <c r="B54" s="57" t="s">
        <v>63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44">
        <f>AH47/AH46</f>
        <v>5.8043875685557585E-2</v>
      </c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44">
        <f>BK47/BK46</f>
        <v>7.7927927927927923E-2</v>
      </c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44">
        <f>CQ47/BK46</f>
        <v>6.3963963963963963E-2</v>
      </c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9"/>
      <c r="DV54" s="44">
        <f>DV47/CQ46</f>
        <v>0.05</v>
      </c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44">
        <f>FB47/DV46</f>
        <v>5.9184568171854447E-2</v>
      </c>
      <c r="FC54" s="44" t="e">
        <f t="shared" ref="FC54:GF54" si="76">FC47/FC46</f>
        <v>#DIV/0!</v>
      </c>
      <c r="FD54" s="44" t="e">
        <f t="shared" si="76"/>
        <v>#DIV/0!</v>
      </c>
      <c r="FE54" s="44" t="e">
        <f t="shared" si="76"/>
        <v>#DIV/0!</v>
      </c>
      <c r="FF54" s="44" t="e">
        <f t="shared" si="76"/>
        <v>#DIV/0!</v>
      </c>
      <c r="FG54" s="44" t="e">
        <f t="shared" si="76"/>
        <v>#DIV/0!</v>
      </c>
      <c r="FH54" s="44" t="e">
        <f t="shared" si="76"/>
        <v>#DIV/0!</v>
      </c>
      <c r="FI54" s="44" t="e">
        <f t="shared" si="76"/>
        <v>#DIV/0!</v>
      </c>
      <c r="FJ54" s="44" t="e">
        <f t="shared" si="76"/>
        <v>#DIV/0!</v>
      </c>
      <c r="FK54" s="44" t="e">
        <f t="shared" si="76"/>
        <v>#DIV/0!</v>
      </c>
      <c r="FL54" s="44" t="e">
        <f t="shared" si="76"/>
        <v>#DIV/0!</v>
      </c>
      <c r="FM54" s="44" t="e">
        <f t="shared" si="76"/>
        <v>#DIV/0!</v>
      </c>
      <c r="FN54" s="44" t="e">
        <f t="shared" si="76"/>
        <v>#DIV/0!</v>
      </c>
      <c r="FO54" s="44" t="e">
        <f t="shared" si="76"/>
        <v>#DIV/0!</v>
      </c>
      <c r="FP54" s="44" t="e">
        <f t="shared" si="76"/>
        <v>#DIV/0!</v>
      </c>
      <c r="FQ54" s="44" t="e">
        <f t="shared" si="76"/>
        <v>#DIV/0!</v>
      </c>
      <c r="FR54" s="44" t="e">
        <f t="shared" si="76"/>
        <v>#DIV/0!</v>
      </c>
      <c r="FS54" s="44" t="e">
        <f t="shared" si="76"/>
        <v>#DIV/0!</v>
      </c>
      <c r="FT54" s="44" t="e">
        <f t="shared" si="76"/>
        <v>#DIV/0!</v>
      </c>
      <c r="FU54" s="44" t="e">
        <f t="shared" si="76"/>
        <v>#DIV/0!</v>
      </c>
      <c r="FV54" s="44" t="e">
        <f t="shared" si="76"/>
        <v>#DIV/0!</v>
      </c>
      <c r="FW54" s="44" t="e">
        <f t="shared" si="76"/>
        <v>#DIV/0!</v>
      </c>
      <c r="FX54" s="44" t="e">
        <f t="shared" si="76"/>
        <v>#DIV/0!</v>
      </c>
      <c r="FY54" s="44" t="e">
        <f t="shared" si="76"/>
        <v>#DIV/0!</v>
      </c>
      <c r="FZ54" s="44" t="e">
        <f t="shared" si="76"/>
        <v>#DIV/0!</v>
      </c>
      <c r="GA54" s="44" t="e">
        <f t="shared" si="76"/>
        <v>#DIV/0!</v>
      </c>
      <c r="GB54" s="44" t="e">
        <f t="shared" si="76"/>
        <v>#DIV/0!</v>
      </c>
      <c r="GC54" s="44" t="e">
        <f t="shared" si="76"/>
        <v>#DIV/0!</v>
      </c>
      <c r="GD54" s="44" t="e">
        <f t="shared" si="76"/>
        <v>#DIV/0!</v>
      </c>
      <c r="GE54" s="44" t="e">
        <f t="shared" si="76"/>
        <v>#DIV/0!</v>
      </c>
      <c r="GF54" s="44" t="e">
        <f t="shared" si="76"/>
        <v>#DIV/0!</v>
      </c>
      <c r="GG54" s="44">
        <f>GG47/FB46</f>
        <v>8.2163501238645742E-2</v>
      </c>
      <c r="GH54" s="44" t="e">
        <f t="shared" ref="GH54:HL54" si="77">GH47/GH46</f>
        <v>#DIV/0!</v>
      </c>
      <c r="GI54" s="44" t="e">
        <f t="shared" si="77"/>
        <v>#DIV/0!</v>
      </c>
      <c r="GJ54" s="44" t="e">
        <f t="shared" si="77"/>
        <v>#DIV/0!</v>
      </c>
      <c r="GK54" s="44" t="e">
        <f t="shared" si="77"/>
        <v>#DIV/0!</v>
      </c>
      <c r="GL54" s="44" t="e">
        <f t="shared" si="77"/>
        <v>#DIV/0!</v>
      </c>
      <c r="GM54" s="44" t="e">
        <f t="shared" si="77"/>
        <v>#DIV/0!</v>
      </c>
      <c r="GN54" s="44" t="e">
        <f t="shared" si="77"/>
        <v>#DIV/0!</v>
      </c>
      <c r="GO54" s="44" t="e">
        <f t="shared" si="77"/>
        <v>#DIV/0!</v>
      </c>
      <c r="GP54" s="44" t="e">
        <f t="shared" si="77"/>
        <v>#DIV/0!</v>
      </c>
      <c r="GQ54" s="44" t="e">
        <f t="shared" si="77"/>
        <v>#DIV/0!</v>
      </c>
      <c r="GR54" s="44" t="e">
        <f t="shared" si="77"/>
        <v>#DIV/0!</v>
      </c>
      <c r="GS54" s="44" t="e">
        <f t="shared" si="77"/>
        <v>#DIV/0!</v>
      </c>
      <c r="GT54" s="44" t="e">
        <f t="shared" si="77"/>
        <v>#DIV/0!</v>
      </c>
      <c r="GU54" s="44" t="e">
        <f t="shared" si="77"/>
        <v>#DIV/0!</v>
      </c>
      <c r="GV54" s="44" t="e">
        <f t="shared" si="77"/>
        <v>#DIV/0!</v>
      </c>
      <c r="GW54" s="44" t="e">
        <f t="shared" si="77"/>
        <v>#DIV/0!</v>
      </c>
      <c r="GX54" s="44" t="e">
        <f t="shared" si="77"/>
        <v>#DIV/0!</v>
      </c>
      <c r="GY54" s="44" t="e">
        <f t="shared" si="77"/>
        <v>#DIV/0!</v>
      </c>
      <c r="GZ54" s="44" t="e">
        <f t="shared" si="77"/>
        <v>#DIV/0!</v>
      </c>
      <c r="HA54" s="44" t="e">
        <f t="shared" si="77"/>
        <v>#DIV/0!</v>
      </c>
      <c r="HB54" s="44" t="e">
        <f t="shared" si="77"/>
        <v>#DIV/0!</v>
      </c>
      <c r="HC54" s="44" t="e">
        <f t="shared" si="77"/>
        <v>#DIV/0!</v>
      </c>
      <c r="HD54" s="44" t="e">
        <f t="shared" si="77"/>
        <v>#DIV/0!</v>
      </c>
      <c r="HE54" s="44" t="e">
        <f t="shared" si="77"/>
        <v>#DIV/0!</v>
      </c>
      <c r="HF54" s="44" t="e">
        <f t="shared" si="77"/>
        <v>#DIV/0!</v>
      </c>
      <c r="HG54" s="44" t="e">
        <f t="shared" si="77"/>
        <v>#DIV/0!</v>
      </c>
      <c r="HH54" s="44" t="e">
        <f t="shared" si="77"/>
        <v>#DIV/0!</v>
      </c>
      <c r="HI54" s="44" t="e">
        <f t="shared" si="77"/>
        <v>#DIV/0!</v>
      </c>
      <c r="HJ54" s="44" t="e">
        <f t="shared" si="77"/>
        <v>#DIV/0!</v>
      </c>
      <c r="HK54" s="44" t="e">
        <f t="shared" si="77"/>
        <v>#DIV/0!</v>
      </c>
      <c r="HL54" s="44" t="e">
        <f t="shared" si="77"/>
        <v>#DIV/0!</v>
      </c>
      <c r="HM54" s="44">
        <f>HM47/GG46</f>
        <v>2.9940119760479042E-2</v>
      </c>
      <c r="HN54" s="44" t="e">
        <f t="shared" ref="HN54:IR54" si="78">HN47/HN46</f>
        <v>#DIV/0!</v>
      </c>
      <c r="HO54" s="44" t="e">
        <f t="shared" si="78"/>
        <v>#DIV/0!</v>
      </c>
      <c r="HP54" s="44" t="e">
        <f t="shared" si="78"/>
        <v>#DIV/0!</v>
      </c>
      <c r="HQ54" s="44" t="e">
        <f t="shared" si="78"/>
        <v>#DIV/0!</v>
      </c>
      <c r="HR54" s="44" t="e">
        <f t="shared" si="78"/>
        <v>#DIV/0!</v>
      </c>
      <c r="HS54" s="44" t="e">
        <f t="shared" si="78"/>
        <v>#DIV/0!</v>
      </c>
      <c r="HT54" s="44" t="e">
        <f t="shared" si="78"/>
        <v>#DIV/0!</v>
      </c>
      <c r="HU54" s="44" t="e">
        <f t="shared" si="78"/>
        <v>#DIV/0!</v>
      </c>
      <c r="HV54" s="44" t="e">
        <f t="shared" si="78"/>
        <v>#DIV/0!</v>
      </c>
      <c r="HW54" s="44" t="e">
        <f t="shared" si="78"/>
        <v>#DIV/0!</v>
      </c>
      <c r="HX54" s="44" t="e">
        <f t="shared" si="78"/>
        <v>#DIV/0!</v>
      </c>
      <c r="HY54" s="44" t="e">
        <f t="shared" si="78"/>
        <v>#DIV/0!</v>
      </c>
      <c r="HZ54" s="44" t="e">
        <f t="shared" si="78"/>
        <v>#DIV/0!</v>
      </c>
      <c r="IA54" s="44" t="e">
        <f t="shared" si="78"/>
        <v>#DIV/0!</v>
      </c>
      <c r="IB54" s="44" t="e">
        <f t="shared" si="78"/>
        <v>#DIV/0!</v>
      </c>
      <c r="IC54" s="44" t="e">
        <f t="shared" si="78"/>
        <v>#DIV/0!</v>
      </c>
      <c r="ID54" s="44" t="e">
        <f t="shared" si="78"/>
        <v>#DIV/0!</v>
      </c>
      <c r="IE54" s="44" t="e">
        <f t="shared" si="78"/>
        <v>#DIV/0!</v>
      </c>
      <c r="IF54" s="44" t="e">
        <f t="shared" si="78"/>
        <v>#DIV/0!</v>
      </c>
      <c r="IG54" s="44" t="e">
        <f t="shared" si="78"/>
        <v>#DIV/0!</v>
      </c>
      <c r="IH54" s="44" t="e">
        <f t="shared" si="78"/>
        <v>#DIV/0!</v>
      </c>
      <c r="II54" s="44" t="e">
        <f t="shared" si="78"/>
        <v>#DIV/0!</v>
      </c>
      <c r="IJ54" s="44" t="e">
        <f t="shared" si="78"/>
        <v>#DIV/0!</v>
      </c>
      <c r="IK54" s="44" t="e">
        <f t="shared" si="78"/>
        <v>#DIV/0!</v>
      </c>
      <c r="IL54" s="44" t="e">
        <f t="shared" si="78"/>
        <v>#DIV/0!</v>
      </c>
      <c r="IM54" s="44" t="e">
        <f t="shared" si="78"/>
        <v>#DIV/0!</v>
      </c>
      <c r="IN54" s="44" t="e">
        <f t="shared" si="78"/>
        <v>#DIV/0!</v>
      </c>
      <c r="IO54" s="44" t="e">
        <f t="shared" si="78"/>
        <v>#DIV/0!</v>
      </c>
      <c r="IP54" s="44" t="e">
        <f t="shared" si="78"/>
        <v>#DIV/0!</v>
      </c>
      <c r="IQ54" s="44" t="e">
        <f t="shared" si="78"/>
        <v>#DIV/0!</v>
      </c>
      <c r="IR54" s="44" t="e">
        <f t="shared" si="78"/>
        <v>#DIV/0!</v>
      </c>
      <c r="IS54" s="44">
        <f>IS47/HM46</f>
        <v>0.11550509005481598</v>
      </c>
      <c r="IT54" s="44">
        <f>IT47/IS46</f>
        <v>0.2818181818181818</v>
      </c>
      <c r="IU54" s="44">
        <f>IU47/IT46</f>
        <v>0.14223057644110276</v>
      </c>
      <c r="IV54" s="44">
        <f>IV47/IU46</f>
        <v>0.75544624033731556</v>
      </c>
      <c r="IW54" s="287">
        <f>IW47/IV46</f>
        <v>3.5005834305717617E-2</v>
      </c>
      <c r="IX54" s="44">
        <f>IX47/SUM(HM46,GG46,FB46,DV46,CQ46,BK46,AH46,IS46,IT46,IU46,IV46,IW46)</f>
        <v>0.13713874666779502</v>
      </c>
    </row>
    <row r="55" spans="2:258">
      <c r="B55" s="43" t="s">
        <v>67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4">
        <f>AH54*12</f>
        <v>0.69652650822669104</v>
      </c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4">
        <f>BK54*12</f>
        <v>0.93513513513513513</v>
      </c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4">
        <f>CQ54*12</f>
        <v>0.7675675675675675</v>
      </c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4">
        <f>DV54*12</f>
        <v>0.60000000000000009</v>
      </c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4">
        <f>FB54*12</f>
        <v>0.71021481806225339</v>
      </c>
      <c r="FC55" s="44" t="e">
        <f t="shared" ref="FC55:GG55" si="79">FC54*12</f>
        <v>#DIV/0!</v>
      </c>
      <c r="FD55" s="44" t="e">
        <f t="shared" si="79"/>
        <v>#DIV/0!</v>
      </c>
      <c r="FE55" s="44" t="e">
        <f t="shared" si="79"/>
        <v>#DIV/0!</v>
      </c>
      <c r="FF55" s="44" t="e">
        <f t="shared" si="79"/>
        <v>#DIV/0!</v>
      </c>
      <c r="FG55" s="44" t="e">
        <f t="shared" si="79"/>
        <v>#DIV/0!</v>
      </c>
      <c r="FH55" s="44" t="e">
        <f t="shared" si="79"/>
        <v>#DIV/0!</v>
      </c>
      <c r="FI55" s="44" t="e">
        <f t="shared" si="79"/>
        <v>#DIV/0!</v>
      </c>
      <c r="FJ55" s="44" t="e">
        <f t="shared" si="79"/>
        <v>#DIV/0!</v>
      </c>
      <c r="FK55" s="44" t="e">
        <f t="shared" si="79"/>
        <v>#DIV/0!</v>
      </c>
      <c r="FL55" s="44" t="e">
        <f t="shared" si="79"/>
        <v>#DIV/0!</v>
      </c>
      <c r="FM55" s="44" t="e">
        <f t="shared" si="79"/>
        <v>#DIV/0!</v>
      </c>
      <c r="FN55" s="44" t="e">
        <f t="shared" si="79"/>
        <v>#DIV/0!</v>
      </c>
      <c r="FO55" s="44" t="e">
        <f t="shared" si="79"/>
        <v>#DIV/0!</v>
      </c>
      <c r="FP55" s="44" t="e">
        <f t="shared" si="79"/>
        <v>#DIV/0!</v>
      </c>
      <c r="FQ55" s="44" t="e">
        <f t="shared" si="79"/>
        <v>#DIV/0!</v>
      </c>
      <c r="FR55" s="44" t="e">
        <f t="shared" si="79"/>
        <v>#DIV/0!</v>
      </c>
      <c r="FS55" s="44" t="e">
        <f t="shared" si="79"/>
        <v>#DIV/0!</v>
      </c>
      <c r="FT55" s="44" t="e">
        <f t="shared" si="79"/>
        <v>#DIV/0!</v>
      </c>
      <c r="FU55" s="44" t="e">
        <f t="shared" si="79"/>
        <v>#DIV/0!</v>
      </c>
      <c r="FV55" s="44" t="e">
        <f t="shared" si="79"/>
        <v>#DIV/0!</v>
      </c>
      <c r="FW55" s="44" t="e">
        <f t="shared" si="79"/>
        <v>#DIV/0!</v>
      </c>
      <c r="FX55" s="44" t="e">
        <f t="shared" si="79"/>
        <v>#DIV/0!</v>
      </c>
      <c r="FY55" s="44" t="e">
        <f t="shared" si="79"/>
        <v>#DIV/0!</v>
      </c>
      <c r="FZ55" s="44" t="e">
        <f t="shared" si="79"/>
        <v>#DIV/0!</v>
      </c>
      <c r="GA55" s="44" t="e">
        <f t="shared" si="79"/>
        <v>#DIV/0!</v>
      </c>
      <c r="GB55" s="44" t="e">
        <f t="shared" si="79"/>
        <v>#DIV/0!</v>
      </c>
      <c r="GC55" s="44" t="e">
        <f t="shared" si="79"/>
        <v>#DIV/0!</v>
      </c>
      <c r="GD55" s="44" t="e">
        <f t="shared" si="79"/>
        <v>#DIV/0!</v>
      </c>
      <c r="GE55" s="44" t="e">
        <f t="shared" si="79"/>
        <v>#DIV/0!</v>
      </c>
      <c r="GF55" s="44" t="e">
        <f t="shared" si="79"/>
        <v>#DIV/0!</v>
      </c>
      <c r="GG55" s="44">
        <f t="shared" si="79"/>
        <v>0.9859620148637489</v>
      </c>
      <c r="GH55" s="44" t="e">
        <f t="shared" ref="GH55:HM55" si="80">GH54*12</f>
        <v>#DIV/0!</v>
      </c>
      <c r="GI55" s="44" t="e">
        <f t="shared" si="80"/>
        <v>#DIV/0!</v>
      </c>
      <c r="GJ55" s="44" t="e">
        <f t="shared" si="80"/>
        <v>#DIV/0!</v>
      </c>
      <c r="GK55" s="44" t="e">
        <f t="shared" si="80"/>
        <v>#DIV/0!</v>
      </c>
      <c r="GL55" s="44" t="e">
        <f t="shared" si="80"/>
        <v>#DIV/0!</v>
      </c>
      <c r="GM55" s="44" t="e">
        <f t="shared" si="80"/>
        <v>#DIV/0!</v>
      </c>
      <c r="GN55" s="44" t="e">
        <f t="shared" si="80"/>
        <v>#DIV/0!</v>
      </c>
      <c r="GO55" s="44" t="e">
        <f t="shared" si="80"/>
        <v>#DIV/0!</v>
      </c>
      <c r="GP55" s="44" t="e">
        <f t="shared" si="80"/>
        <v>#DIV/0!</v>
      </c>
      <c r="GQ55" s="44" t="e">
        <f t="shared" si="80"/>
        <v>#DIV/0!</v>
      </c>
      <c r="GR55" s="44" t="e">
        <f t="shared" si="80"/>
        <v>#DIV/0!</v>
      </c>
      <c r="GS55" s="44" t="e">
        <f t="shared" si="80"/>
        <v>#DIV/0!</v>
      </c>
      <c r="GT55" s="44" t="e">
        <f t="shared" si="80"/>
        <v>#DIV/0!</v>
      </c>
      <c r="GU55" s="44" t="e">
        <f t="shared" si="80"/>
        <v>#DIV/0!</v>
      </c>
      <c r="GV55" s="44" t="e">
        <f t="shared" si="80"/>
        <v>#DIV/0!</v>
      </c>
      <c r="GW55" s="44" t="e">
        <f t="shared" si="80"/>
        <v>#DIV/0!</v>
      </c>
      <c r="GX55" s="44" t="e">
        <f t="shared" si="80"/>
        <v>#DIV/0!</v>
      </c>
      <c r="GY55" s="44" t="e">
        <f t="shared" si="80"/>
        <v>#DIV/0!</v>
      </c>
      <c r="GZ55" s="44" t="e">
        <f t="shared" si="80"/>
        <v>#DIV/0!</v>
      </c>
      <c r="HA55" s="44" t="e">
        <f t="shared" si="80"/>
        <v>#DIV/0!</v>
      </c>
      <c r="HB55" s="44" t="e">
        <f t="shared" si="80"/>
        <v>#DIV/0!</v>
      </c>
      <c r="HC55" s="44" t="e">
        <f t="shared" si="80"/>
        <v>#DIV/0!</v>
      </c>
      <c r="HD55" s="44" t="e">
        <f t="shared" si="80"/>
        <v>#DIV/0!</v>
      </c>
      <c r="HE55" s="44" t="e">
        <f t="shared" si="80"/>
        <v>#DIV/0!</v>
      </c>
      <c r="HF55" s="44" t="e">
        <f t="shared" si="80"/>
        <v>#DIV/0!</v>
      </c>
      <c r="HG55" s="44" t="e">
        <f t="shared" si="80"/>
        <v>#DIV/0!</v>
      </c>
      <c r="HH55" s="44" t="e">
        <f t="shared" si="80"/>
        <v>#DIV/0!</v>
      </c>
      <c r="HI55" s="44" t="e">
        <f t="shared" si="80"/>
        <v>#DIV/0!</v>
      </c>
      <c r="HJ55" s="44" t="e">
        <f t="shared" si="80"/>
        <v>#DIV/0!</v>
      </c>
      <c r="HK55" s="44" t="e">
        <f t="shared" si="80"/>
        <v>#DIV/0!</v>
      </c>
      <c r="HL55" s="44" t="e">
        <f t="shared" si="80"/>
        <v>#DIV/0!</v>
      </c>
      <c r="HM55" s="44">
        <f t="shared" si="80"/>
        <v>0.3592814371257485</v>
      </c>
      <c r="HN55" s="44" t="e">
        <f t="shared" ref="HN55:IU55" si="81">HN54*12</f>
        <v>#DIV/0!</v>
      </c>
      <c r="HO55" s="44" t="e">
        <f t="shared" si="81"/>
        <v>#DIV/0!</v>
      </c>
      <c r="HP55" s="44" t="e">
        <f t="shared" si="81"/>
        <v>#DIV/0!</v>
      </c>
      <c r="HQ55" s="44" t="e">
        <f t="shared" si="81"/>
        <v>#DIV/0!</v>
      </c>
      <c r="HR55" s="44" t="e">
        <f t="shared" si="81"/>
        <v>#DIV/0!</v>
      </c>
      <c r="HS55" s="44" t="e">
        <f t="shared" si="81"/>
        <v>#DIV/0!</v>
      </c>
      <c r="HT55" s="44" t="e">
        <f t="shared" si="81"/>
        <v>#DIV/0!</v>
      </c>
      <c r="HU55" s="44" t="e">
        <f t="shared" si="81"/>
        <v>#DIV/0!</v>
      </c>
      <c r="HV55" s="44" t="e">
        <f t="shared" si="81"/>
        <v>#DIV/0!</v>
      </c>
      <c r="HW55" s="44" t="e">
        <f t="shared" si="81"/>
        <v>#DIV/0!</v>
      </c>
      <c r="HX55" s="44" t="e">
        <f t="shared" si="81"/>
        <v>#DIV/0!</v>
      </c>
      <c r="HY55" s="44" t="e">
        <f t="shared" si="81"/>
        <v>#DIV/0!</v>
      </c>
      <c r="HZ55" s="44" t="e">
        <f t="shared" si="81"/>
        <v>#DIV/0!</v>
      </c>
      <c r="IA55" s="44" t="e">
        <f t="shared" si="81"/>
        <v>#DIV/0!</v>
      </c>
      <c r="IB55" s="44" t="e">
        <f t="shared" si="81"/>
        <v>#DIV/0!</v>
      </c>
      <c r="IC55" s="44" t="e">
        <f t="shared" si="81"/>
        <v>#DIV/0!</v>
      </c>
      <c r="ID55" s="44" t="e">
        <f t="shared" si="81"/>
        <v>#DIV/0!</v>
      </c>
      <c r="IE55" s="44" t="e">
        <f t="shared" si="81"/>
        <v>#DIV/0!</v>
      </c>
      <c r="IF55" s="44" t="e">
        <f t="shared" si="81"/>
        <v>#DIV/0!</v>
      </c>
      <c r="IG55" s="44" t="e">
        <f t="shared" si="81"/>
        <v>#DIV/0!</v>
      </c>
      <c r="IH55" s="44" t="e">
        <f t="shared" si="81"/>
        <v>#DIV/0!</v>
      </c>
      <c r="II55" s="44" t="e">
        <f t="shared" si="81"/>
        <v>#DIV/0!</v>
      </c>
      <c r="IJ55" s="44" t="e">
        <f t="shared" si="81"/>
        <v>#DIV/0!</v>
      </c>
      <c r="IK55" s="44" t="e">
        <f t="shared" si="81"/>
        <v>#DIV/0!</v>
      </c>
      <c r="IL55" s="44" t="e">
        <f t="shared" si="81"/>
        <v>#DIV/0!</v>
      </c>
      <c r="IM55" s="44" t="e">
        <f t="shared" si="81"/>
        <v>#DIV/0!</v>
      </c>
      <c r="IN55" s="44" t="e">
        <f t="shared" si="81"/>
        <v>#DIV/0!</v>
      </c>
      <c r="IO55" s="44" t="e">
        <f t="shared" si="81"/>
        <v>#DIV/0!</v>
      </c>
      <c r="IP55" s="44" t="e">
        <f t="shared" si="81"/>
        <v>#DIV/0!</v>
      </c>
      <c r="IQ55" s="44" t="e">
        <f t="shared" si="81"/>
        <v>#DIV/0!</v>
      </c>
      <c r="IR55" s="44" t="e">
        <f t="shared" si="81"/>
        <v>#DIV/0!</v>
      </c>
      <c r="IS55" s="44">
        <f t="shared" si="81"/>
        <v>1.3860610806577918</v>
      </c>
      <c r="IT55" s="44">
        <f t="shared" si="81"/>
        <v>3.3818181818181818</v>
      </c>
      <c r="IU55" s="44">
        <f t="shared" si="81"/>
        <v>1.7067669172932332</v>
      </c>
      <c r="IV55" s="44">
        <f t="shared" ref="IV55:IW55" si="82">IV54*12</f>
        <v>9.0653548840477871</v>
      </c>
      <c r="IW55" s="287">
        <f t="shared" si="82"/>
        <v>0.42007001166861141</v>
      </c>
      <c r="IX55" s="44">
        <f>IX54*12</f>
        <v>1.6456649600135402</v>
      </c>
    </row>
    <row r="56" spans="2:258">
      <c r="B56" s="43" t="s">
        <v>66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4">
        <f>1-AH30</f>
        <v>4.7567214542288072E-2</v>
      </c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4">
        <f>1-BK30</f>
        <v>5.6703658680051672E-2</v>
      </c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4">
        <f>1-CQ30</f>
        <v>5.2710736782504042E-2</v>
      </c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4">
        <f>1-DV30</f>
        <v>5.5618817960569E-2</v>
      </c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4">
        <f>1-FB30</f>
        <v>5.016313957091556E-2</v>
      </c>
      <c r="FC56" s="44">
        <f t="shared" ref="FC56:GG56" si="83">1-FC30</f>
        <v>6.9306930693069257E-2</v>
      </c>
      <c r="FD56" s="44">
        <f t="shared" si="83"/>
        <v>5.1082958724969374E-2</v>
      </c>
      <c r="FE56" s="44">
        <f t="shared" si="83"/>
        <v>4.3145161290322531E-2</v>
      </c>
      <c r="FF56" s="44">
        <f t="shared" si="83"/>
        <v>4.3513295729250556E-2</v>
      </c>
      <c r="FG56" s="44">
        <f t="shared" si="83"/>
        <v>3.1587365053978411E-2</v>
      </c>
      <c r="FH56" s="44">
        <f t="shared" si="83"/>
        <v>6.7393058918482684E-2</v>
      </c>
      <c r="FI56" s="44">
        <f t="shared" si="83"/>
        <v>0.99513381995133821</v>
      </c>
      <c r="FJ56" s="44">
        <f t="shared" si="83"/>
        <v>0.97485806974858069</v>
      </c>
      <c r="FK56" s="44">
        <f t="shared" si="83"/>
        <v>6.8979266347687362E-2</v>
      </c>
      <c r="FL56" s="44">
        <f t="shared" si="83"/>
        <v>5.2149681528662395E-2</v>
      </c>
      <c r="FM56" s="44">
        <f t="shared" si="83"/>
        <v>4.984051036682613E-2</v>
      </c>
      <c r="FN56" s="44">
        <f t="shared" si="83"/>
        <v>5.0577459179609763E-2</v>
      </c>
      <c r="FO56" s="44">
        <f t="shared" si="83"/>
        <v>5.4226475279106845E-2</v>
      </c>
      <c r="FP56" s="44">
        <f t="shared" si="83"/>
        <v>0.42063174730107955</v>
      </c>
      <c r="FQ56" s="44">
        <f t="shared" si="83"/>
        <v>6.0618066561014317E-2</v>
      </c>
      <c r="FR56" s="44">
        <f t="shared" si="83"/>
        <v>4.9980166600555376E-2</v>
      </c>
      <c r="FS56" s="44">
        <f t="shared" si="83"/>
        <v>4.0239043824701226E-2</v>
      </c>
      <c r="FT56" s="44">
        <f t="shared" si="83"/>
        <v>0.95483613109512389</v>
      </c>
      <c r="FU56" s="44">
        <f t="shared" si="83"/>
        <v>5.4761904761904789E-2</v>
      </c>
      <c r="FV56" s="44">
        <f t="shared" si="83"/>
        <v>5.555555555555558E-2</v>
      </c>
      <c r="FW56" s="44">
        <f t="shared" si="83"/>
        <v>0.36239453595821614</v>
      </c>
      <c r="FX56" s="44">
        <f t="shared" si="83"/>
        <v>5.8379666401906283E-2</v>
      </c>
      <c r="FY56" s="44">
        <f t="shared" si="83"/>
        <v>3.844629409433209E-2</v>
      </c>
      <c r="FZ56" s="44">
        <f t="shared" si="83"/>
        <v>3.3386327503974522E-2</v>
      </c>
      <c r="GA56" s="44">
        <f t="shared" si="83"/>
        <v>4.3512658227848111E-2</v>
      </c>
      <c r="GB56" s="44">
        <f t="shared" si="83"/>
        <v>4.1980198019802017E-2</v>
      </c>
      <c r="GC56" s="44">
        <f t="shared" si="83"/>
        <v>5.1129607609988081E-2</v>
      </c>
      <c r="GD56" s="44">
        <f t="shared" si="83"/>
        <v>0.60760517799352753</v>
      </c>
      <c r="GE56" s="44">
        <f t="shared" si="83"/>
        <v>4.9603174603174649E-2</v>
      </c>
      <c r="GF56" s="44">
        <f t="shared" si="83"/>
        <v>3.730158730158728E-2</v>
      </c>
      <c r="GG56" s="44">
        <f t="shared" si="83"/>
        <v>4.9826149162354949E-2</v>
      </c>
      <c r="GH56" s="44">
        <f t="shared" ref="GH56:HM56" si="84">1-GH30</f>
        <v>4.8103245991396149E-2</v>
      </c>
      <c r="GI56" s="44">
        <f t="shared" si="84"/>
        <v>4.6593578700078297E-2</v>
      </c>
      <c r="GJ56" s="44">
        <f t="shared" si="84"/>
        <v>4.4479126024190352E-2</v>
      </c>
      <c r="GK56" s="44">
        <f t="shared" si="84"/>
        <v>4.3767096522078885E-2</v>
      </c>
      <c r="GL56" s="44">
        <f t="shared" si="84"/>
        <v>0.50978856695379804</v>
      </c>
      <c r="GM56" s="44">
        <f t="shared" si="84"/>
        <v>2.7184466019417486E-2</v>
      </c>
      <c r="GN56" s="44">
        <f t="shared" si="84"/>
        <v>4.66849744998038E-2</v>
      </c>
      <c r="GO56" s="44">
        <f t="shared" si="84"/>
        <v>5.2839116719242907E-2</v>
      </c>
      <c r="GP56" s="44">
        <f t="shared" si="84"/>
        <v>5.100830367734277E-2</v>
      </c>
      <c r="GQ56" s="44">
        <f t="shared" si="84"/>
        <v>4.5849802371541459E-2</v>
      </c>
      <c r="GR56" s="44">
        <f t="shared" si="84"/>
        <v>6.1410459587955657E-2</v>
      </c>
      <c r="GS56" s="44">
        <f t="shared" si="84"/>
        <v>0.93087008343265798</v>
      </c>
      <c r="GT56" s="44">
        <f t="shared" si="84"/>
        <v>7.4573581911939746E-2</v>
      </c>
      <c r="GU56" s="44">
        <f t="shared" si="84"/>
        <v>4.8809523809523858E-2</v>
      </c>
      <c r="GV56" s="44">
        <f t="shared" si="84"/>
        <v>4.5813586097946279E-2</v>
      </c>
      <c r="GW56" s="44">
        <f t="shared" si="84"/>
        <v>3.8339920948616601E-2</v>
      </c>
      <c r="GX56" s="44">
        <f t="shared" si="84"/>
        <v>4.5275590551181133E-2</v>
      </c>
      <c r="GY56" s="44">
        <f t="shared" si="84"/>
        <v>5.1322542439794727E-2</v>
      </c>
      <c r="GZ56" s="44">
        <f t="shared" si="84"/>
        <v>0.45793650793650797</v>
      </c>
      <c r="HA56" s="44">
        <f t="shared" si="84"/>
        <v>4.8742138364779919E-2</v>
      </c>
      <c r="HB56" s="44">
        <f t="shared" si="84"/>
        <v>3.9354584809130233E-2</v>
      </c>
      <c r="HC56" s="44">
        <f t="shared" si="84"/>
        <v>3.899172902717607E-2</v>
      </c>
      <c r="HD56" s="44">
        <f t="shared" si="84"/>
        <v>3.6949685534591215E-2</v>
      </c>
      <c r="HE56" s="44">
        <f t="shared" si="84"/>
        <v>3.8804811796662841E-2</v>
      </c>
      <c r="HF56" s="44">
        <f t="shared" si="84"/>
        <v>4.9205734211545948E-2</v>
      </c>
      <c r="HG56" s="44">
        <f t="shared" si="84"/>
        <v>0.52268321054672351</v>
      </c>
      <c r="HH56" s="44">
        <f t="shared" si="84"/>
        <v>4.2264443582784028E-2</v>
      </c>
      <c r="HI56" s="44">
        <f t="shared" si="84"/>
        <v>3.8819875776397561E-2</v>
      </c>
      <c r="HJ56" s="44">
        <f t="shared" si="84"/>
        <v>4.1165048543689298E-2</v>
      </c>
      <c r="HK56" s="44">
        <f t="shared" si="84"/>
        <v>3.4254573764110563E-2</v>
      </c>
      <c r="HL56" s="44">
        <f t="shared" si="84"/>
        <v>3.3086804203970366E-2</v>
      </c>
      <c r="HM56" s="44">
        <f t="shared" si="84"/>
        <v>4.4911832205211666E-2</v>
      </c>
      <c r="HN56" s="44">
        <f t="shared" ref="HN56:IS56" si="85">1-HN30</f>
        <v>8.1218274111675148E-2</v>
      </c>
      <c r="HO56" s="44">
        <f t="shared" si="85"/>
        <v>0.94751273012142578</v>
      </c>
      <c r="HP56" s="44">
        <f t="shared" si="85"/>
        <v>4.633204633204635E-2</v>
      </c>
      <c r="HQ56" s="44">
        <f t="shared" si="85"/>
        <v>3.2058709926612639E-2</v>
      </c>
      <c r="HR56" s="44">
        <f t="shared" si="85"/>
        <v>2.0116054158607399E-2</v>
      </c>
      <c r="HS56" s="44">
        <f t="shared" si="85"/>
        <v>3.7426900584795364E-2</v>
      </c>
      <c r="HT56" s="44">
        <f t="shared" si="85"/>
        <v>3.7470725995316201E-2</v>
      </c>
      <c r="HU56" s="44">
        <f t="shared" si="85"/>
        <v>5.946791862284817E-2</v>
      </c>
      <c r="HV56" s="44">
        <f t="shared" si="85"/>
        <v>0.87239890066745196</v>
      </c>
      <c r="HW56" s="44">
        <f t="shared" si="85"/>
        <v>6.5149136577708044E-2</v>
      </c>
      <c r="HX56" s="44">
        <f t="shared" si="85"/>
        <v>4.0015692428403304E-2</v>
      </c>
      <c r="HY56" s="44">
        <f t="shared" si="85"/>
        <v>3.5363457760314354E-2</v>
      </c>
      <c r="HZ56" s="44">
        <f t="shared" si="85"/>
        <v>3.5011801730920555E-2</v>
      </c>
      <c r="IA56" s="44">
        <f t="shared" si="85"/>
        <v>3.2321639731966889E-2</v>
      </c>
      <c r="IB56" s="44">
        <f t="shared" si="85"/>
        <v>3.4360189573459765E-2</v>
      </c>
      <c r="IC56" s="44">
        <f t="shared" si="85"/>
        <v>0.88510301109350242</v>
      </c>
      <c r="ID56" s="44">
        <f t="shared" si="85"/>
        <v>4.277227722772281E-2</v>
      </c>
      <c r="IE56" s="44">
        <f t="shared" si="85"/>
        <v>2.8945281522601118E-2</v>
      </c>
      <c r="IF56" s="44">
        <f t="shared" si="85"/>
        <v>3.0266825965750699E-2</v>
      </c>
      <c r="IG56" s="44">
        <f t="shared" si="85"/>
        <v>3.3599999999999963E-2</v>
      </c>
      <c r="IH56" s="44">
        <f t="shared" si="85"/>
        <v>2.7644230769230727E-2</v>
      </c>
      <c r="II56" s="44">
        <f t="shared" si="85"/>
        <v>3.2944957814383335E-2</v>
      </c>
      <c r="IJ56" s="44">
        <f t="shared" si="85"/>
        <v>0.74736842105263157</v>
      </c>
      <c r="IK56" s="44">
        <f t="shared" si="85"/>
        <v>4.3337383556095621E-2</v>
      </c>
      <c r="IL56" s="44">
        <f t="shared" si="85"/>
        <v>3.3781033781033809E-2</v>
      </c>
      <c r="IM56" s="44">
        <f t="shared" si="85"/>
        <v>3.0599755201958345E-2</v>
      </c>
      <c r="IN56" s="44">
        <f t="shared" si="85"/>
        <v>2.6584867075664653E-2</v>
      </c>
      <c r="IO56" s="44">
        <f t="shared" si="85"/>
        <v>4.0131040131040185E-2</v>
      </c>
      <c r="IP56" s="44">
        <f t="shared" si="85"/>
        <v>3.0762920426579132E-2</v>
      </c>
      <c r="IQ56" s="44">
        <f t="shared" si="85"/>
        <v>0.68603213844252164</v>
      </c>
      <c r="IR56" s="44">
        <f t="shared" si="85"/>
        <v>3.1327287716405583E-2</v>
      </c>
      <c r="IS56" s="44">
        <f t="shared" si="85"/>
        <v>3.811590659004771E-2</v>
      </c>
      <c r="IT56" s="45"/>
      <c r="IU56" s="45"/>
      <c r="IV56" s="45"/>
      <c r="IW56" s="45"/>
      <c r="IX56" s="173">
        <f>AVERAGE(AH56,BK56,CQ56,DV56,FB56,GG56,HM56,IS56)</f>
        <v>4.9452181936742834E-2</v>
      </c>
    </row>
    <row r="57" spans="2:258" s="42" customFormat="1">
      <c r="B57" s="60" t="s">
        <v>92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>
        <v>1.5736986301369862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1.4547945205479451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0</v>
      </c>
      <c r="BW57" s="61">
        <v>0</v>
      </c>
      <c r="BX57" s="61">
        <v>0</v>
      </c>
      <c r="BY57" s="61">
        <v>0</v>
      </c>
      <c r="BZ57" s="61">
        <v>0</v>
      </c>
      <c r="CA57" s="61">
        <v>0</v>
      </c>
      <c r="CB57" s="61">
        <v>0</v>
      </c>
      <c r="CC57" s="61">
        <v>0</v>
      </c>
      <c r="CD57" s="61">
        <v>0</v>
      </c>
      <c r="CE57" s="61">
        <v>0</v>
      </c>
      <c r="CF57" s="61">
        <v>0</v>
      </c>
      <c r="CG57" s="61">
        <v>0</v>
      </c>
      <c r="CH57" s="61">
        <v>0</v>
      </c>
      <c r="CI57" s="61">
        <v>0</v>
      </c>
      <c r="CJ57" s="61">
        <v>0</v>
      </c>
      <c r="CK57" s="61">
        <v>0</v>
      </c>
      <c r="CL57" s="61">
        <v>0</v>
      </c>
      <c r="CM57" s="61">
        <v>0</v>
      </c>
      <c r="CN57" s="61">
        <v>0</v>
      </c>
      <c r="CO57" s="61">
        <v>0</v>
      </c>
      <c r="CP57" s="61">
        <v>0</v>
      </c>
      <c r="CQ57" s="191">
        <v>1.5041095890410958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0</v>
      </c>
      <c r="CY57" s="61">
        <v>0</v>
      </c>
      <c r="CZ57" s="61">
        <v>0</v>
      </c>
      <c r="DA57" s="61">
        <v>0</v>
      </c>
      <c r="DB57" s="61">
        <v>0</v>
      </c>
      <c r="DC57" s="61">
        <v>0</v>
      </c>
      <c r="DD57" s="61">
        <v>0</v>
      </c>
      <c r="DE57" s="61">
        <v>0</v>
      </c>
      <c r="DF57" s="61">
        <v>0</v>
      </c>
      <c r="DG57" s="61">
        <v>0</v>
      </c>
      <c r="DH57" s="61">
        <v>0</v>
      </c>
      <c r="DI57" s="61">
        <v>0</v>
      </c>
      <c r="DJ57" s="61">
        <v>0</v>
      </c>
      <c r="DK57" s="61">
        <v>0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0</v>
      </c>
      <c r="DS57" s="61">
        <v>0</v>
      </c>
      <c r="DT57" s="61">
        <v>0</v>
      </c>
      <c r="DU57" s="61">
        <v>0</v>
      </c>
      <c r="DV57" s="61">
        <v>1.5026575342465753</v>
      </c>
      <c r="DW57" s="61">
        <v>0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0</v>
      </c>
      <c r="EE57" s="61">
        <v>0</v>
      </c>
      <c r="EF57" s="61">
        <v>0</v>
      </c>
      <c r="EG57" s="61">
        <v>0</v>
      </c>
      <c r="EH57" s="61">
        <v>0</v>
      </c>
      <c r="EI57" s="61">
        <v>0</v>
      </c>
      <c r="EJ57" s="61">
        <v>0</v>
      </c>
      <c r="EK57" s="61">
        <v>0</v>
      </c>
      <c r="EL57" s="61">
        <v>0</v>
      </c>
      <c r="EM57" s="61">
        <v>0</v>
      </c>
      <c r="EN57" s="61">
        <v>0</v>
      </c>
      <c r="EO57" s="61">
        <v>0</v>
      </c>
      <c r="EP57" s="61">
        <v>0</v>
      </c>
      <c r="EQ57" s="61">
        <v>0</v>
      </c>
      <c r="ER57" s="61">
        <v>0</v>
      </c>
      <c r="ES57" s="61">
        <v>0</v>
      </c>
      <c r="ET57" s="61">
        <v>0</v>
      </c>
      <c r="EU57" s="61">
        <v>0</v>
      </c>
      <c r="EV57" s="61">
        <v>0</v>
      </c>
      <c r="EW57" s="61">
        <v>0</v>
      </c>
      <c r="EX57" s="61">
        <v>0</v>
      </c>
      <c r="EY57" s="61">
        <v>0</v>
      </c>
      <c r="EZ57" s="61">
        <v>0</v>
      </c>
      <c r="FA57" s="61">
        <v>0</v>
      </c>
      <c r="FB57" s="191">
        <v>1.5327397260273974</v>
      </c>
      <c r="FC57" s="61">
        <v>0</v>
      </c>
      <c r="FD57" s="61">
        <v>0</v>
      </c>
      <c r="FE57" s="61">
        <v>0</v>
      </c>
      <c r="FF57" s="61">
        <v>0</v>
      </c>
      <c r="FG57" s="61">
        <v>0</v>
      </c>
      <c r="FH57" s="61">
        <v>0</v>
      </c>
      <c r="FI57" s="61">
        <v>0</v>
      </c>
      <c r="FJ57" s="61">
        <v>0</v>
      </c>
      <c r="FK57" s="61">
        <v>0</v>
      </c>
      <c r="FL57" s="61">
        <v>0</v>
      </c>
      <c r="FM57" s="61">
        <v>0</v>
      </c>
      <c r="FN57" s="61">
        <v>0</v>
      </c>
      <c r="FO57" s="61">
        <v>0</v>
      </c>
      <c r="FP57" s="61">
        <v>0</v>
      </c>
      <c r="FQ57" s="61">
        <v>0</v>
      </c>
      <c r="FR57" s="61">
        <v>0</v>
      </c>
      <c r="FS57" s="61">
        <v>0</v>
      </c>
      <c r="FT57" s="61">
        <v>0</v>
      </c>
      <c r="FU57" s="61">
        <v>0</v>
      </c>
      <c r="FV57" s="61">
        <v>0</v>
      </c>
      <c r="FW57" s="61">
        <v>0</v>
      </c>
      <c r="FX57" s="61">
        <v>0</v>
      </c>
      <c r="FY57" s="61">
        <v>0</v>
      </c>
      <c r="FZ57" s="61">
        <v>0</v>
      </c>
      <c r="GA57" s="61">
        <v>0</v>
      </c>
      <c r="GB57" s="61">
        <v>0</v>
      </c>
      <c r="GC57" s="61">
        <v>0</v>
      </c>
      <c r="GD57" s="61">
        <v>0</v>
      </c>
      <c r="GE57" s="61">
        <v>0</v>
      </c>
      <c r="GF57" s="61">
        <v>0</v>
      </c>
      <c r="GG57" s="191">
        <v>1.530958904109589</v>
      </c>
      <c r="GH57" s="191"/>
      <c r="GI57" s="191"/>
      <c r="GJ57" s="191"/>
      <c r="GK57" s="191"/>
      <c r="GL57" s="191"/>
      <c r="GM57" s="191"/>
      <c r="GN57" s="191"/>
      <c r="GO57" s="191"/>
      <c r="GP57" s="191"/>
      <c r="GQ57" s="191"/>
      <c r="GR57" s="191"/>
      <c r="GS57" s="191"/>
      <c r="GT57" s="191"/>
      <c r="GU57" s="191"/>
      <c r="GV57" s="191"/>
      <c r="GW57" s="191"/>
      <c r="GX57" s="191"/>
      <c r="GY57" s="191"/>
      <c r="GZ57" s="191"/>
      <c r="HA57" s="191"/>
      <c r="HB57" s="191"/>
      <c r="HC57" s="191"/>
      <c r="HD57" s="191"/>
      <c r="HE57" s="191"/>
      <c r="HF57" s="191"/>
      <c r="HG57" s="191"/>
      <c r="HH57" s="191"/>
      <c r="HI57" s="191"/>
      <c r="HJ57" s="191"/>
      <c r="HK57" s="191"/>
      <c r="HL57" s="191"/>
      <c r="HM57" s="61">
        <v>1.49</v>
      </c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231">
        <v>1.76</v>
      </c>
      <c r="IT57" s="61">
        <v>2.3199999999999998</v>
      </c>
      <c r="IU57" s="61">
        <v>3.09</v>
      </c>
      <c r="IV57" s="61">
        <v>3.34</v>
      </c>
      <c r="IW57" s="255">
        <v>2.73</v>
      </c>
      <c r="IX57" s="61">
        <f>IW57</f>
        <v>2.73</v>
      </c>
    </row>
    <row r="58" spans="2:258" s="42" customFormat="1">
      <c r="B58" s="60" t="s">
        <v>93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>
        <v>1.6846575342465753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61">
        <v>0</v>
      </c>
      <c r="AR58" s="61">
        <v>0</v>
      </c>
      <c r="AS58" s="61">
        <v>0</v>
      </c>
      <c r="AT58" s="61">
        <v>0</v>
      </c>
      <c r="AU58" s="61">
        <v>0</v>
      </c>
      <c r="AV58" s="61">
        <v>0</v>
      </c>
      <c r="AW58" s="61">
        <v>0</v>
      </c>
      <c r="AX58" s="61">
        <v>0</v>
      </c>
      <c r="AY58" s="61">
        <v>0</v>
      </c>
      <c r="AZ58" s="61">
        <v>0</v>
      </c>
      <c r="BA58" s="61">
        <v>0</v>
      </c>
      <c r="BB58" s="61">
        <v>0</v>
      </c>
      <c r="BC58" s="61">
        <v>0</v>
      </c>
      <c r="BD58" s="61">
        <v>0</v>
      </c>
      <c r="BE58" s="61">
        <v>0</v>
      </c>
      <c r="BF58" s="61">
        <v>0</v>
      </c>
      <c r="BG58" s="61">
        <v>0</v>
      </c>
      <c r="BH58" s="61">
        <v>0</v>
      </c>
      <c r="BI58" s="61">
        <v>0</v>
      </c>
      <c r="BJ58" s="61">
        <v>0</v>
      </c>
      <c r="BK58" s="61">
        <v>1.6273972602739726</v>
      </c>
      <c r="BL58" s="61">
        <v>0</v>
      </c>
      <c r="BM58" s="61">
        <v>0</v>
      </c>
      <c r="BN58" s="61">
        <v>0</v>
      </c>
      <c r="BO58" s="61">
        <v>0</v>
      </c>
      <c r="BP58" s="61">
        <v>0</v>
      </c>
      <c r="BQ58" s="61">
        <v>0</v>
      </c>
      <c r="BR58" s="61">
        <v>0</v>
      </c>
      <c r="BS58" s="61">
        <v>0</v>
      </c>
      <c r="BT58" s="61">
        <v>0</v>
      </c>
      <c r="BU58" s="61">
        <v>0</v>
      </c>
      <c r="BV58" s="61">
        <v>0</v>
      </c>
      <c r="BW58" s="61">
        <v>0</v>
      </c>
      <c r="BX58" s="61">
        <v>0</v>
      </c>
      <c r="BY58" s="61">
        <v>0</v>
      </c>
      <c r="BZ58" s="61">
        <v>0</v>
      </c>
      <c r="CA58" s="61">
        <v>0</v>
      </c>
      <c r="CB58" s="61">
        <v>0</v>
      </c>
      <c r="CC58" s="61">
        <v>0</v>
      </c>
      <c r="CD58" s="61">
        <v>0</v>
      </c>
      <c r="CE58" s="61">
        <v>0</v>
      </c>
      <c r="CF58" s="61">
        <v>0</v>
      </c>
      <c r="CG58" s="61">
        <v>0</v>
      </c>
      <c r="CH58" s="61">
        <v>0</v>
      </c>
      <c r="CI58" s="61">
        <v>0</v>
      </c>
      <c r="CJ58" s="61">
        <v>0</v>
      </c>
      <c r="CK58" s="61">
        <v>0</v>
      </c>
      <c r="CL58" s="61">
        <v>0</v>
      </c>
      <c r="CM58" s="61">
        <v>0</v>
      </c>
      <c r="CN58" s="61">
        <v>0</v>
      </c>
      <c r="CO58" s="61">
        <v>0</v>
      </c>
      <c r="CP58" s="61">
        <v>0</v>
      </c>
      <c r="CQ58" s="191">
        <v>1.6383561643835616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0</v>
      </c>
      <c r="CY58" s="61">
        <v>0</v>
      </c>
      <c r="CZ58" s="61">
        <v>0</v>
      </c>
      <c r="DA58" s="61">
        <v>0</v>
      </c>
      <c r="DB58" s="61">
        <v>0</v>
      </c>
      <c r="DC58" s="61">
        <v>0</v>
      </c>
      <c r="DD58" s="61">
        <v>0</v>
      </c>
      <c r="DE58" s="61">
        <v>0</v>
      </c>
      <c r="DF58" s="61">
        <v>0</v>
      </c>
      <c r="DG58" s="61">
        <v>0</v>
      </c>
      <c r="DH58" s="61">
        <v>0</v>
      </c>
      <c r="DI58" s="61">
        <v>0</v>
      </c>
      <c r="DJ58" s="61">
        <v>0</v>
      </c>
      <c r="DK58" s="61">
        <v>0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0</v>
      </c>
      <c r="DU58" s="61">
        <v>0</v>
      </c>
      <c r="DV58" s="61">
        <v>1.6175342465753424</v>
      </c>
      <c r="DW58" s="61">
        <v>0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0</v>
      </c>
      <c r="EE58" s="61">
        <v>0</v>
      </c>
      <c r="EF58" s="61">
        <v>0</v>
      </c>
      <c r="EG58" s="61">
        <v>0</v>
      </c>
      <c r="EH58" s="61">
        <v>0</v>
      </c>
      <c r="EI58" s="61">
        <v>0</v>
      </c>
      <c r="EJ58" s="61">
        <v>0</v>
      </c>
      <c r="EK58" s="61">
        <v>0</v>
      </c>
      <c r="EL58" s="61">
        <v>0</v>
      </c>
      <c r="EM58" s="61">
        <v>0</v>
      </c>
      <c r="EN58" s="61">
        <v>0</v>
      </c>
      <c r="EO58" s="61">
        <v>0</v>
      </c>
      <c r="EP58" s="61">
        <v>0</v>
      </c>
      <c r="EQ58" s="61">
        <v>0</v>
      </c>
      <c r="ER58" s="61">
        <v>0</v>
      </c>
      <c r="ES58" s="61">
        <v>0</v>
      </c>
      <c r="ET58" s="61">
        <v>0</v>
      </c>
      <c r="EU58" s="61">
        <v>0</v>
      </c>
      <c r="EV58" s="61">
        <v>0</v>
      </c>
      <c r="EW58" s="61">
        <v>0</v>
      </c>
      <c r="EX58" s="61">
        <v>0</v>
      </c>
      <c r="EY58" s="61">
        <v>0</v>
      </c>
      <c r="EZ58" s="61">
        <v>0</v>
      </c>
      <c r="FA58" s="61">
        <v>0</v>
      </c>
      <c r="FB58" s="191">
        <v>1.5961643835616439</v>
      </c>
      <c r="FC58" s="61">
        <v>0</v>
      </c>
      <c r="FD58" s="61">
        <v>0</v>
      </c>
      <c r="FE58" s="61">
        <v>0</v>
      </c>
      <c r="FF58" s="61">
        <v>0</v>
      </c>
      <c r="FG58" s="61">
        <v>0</v>
      </c>
      <c r="FH58" s="61">
        <v>0</v>
      </c>
      <c r="FI58" s="61">
        <v>0</v>
      </c>
      <c r="FJ58" s="61">
        <v>0</v>
      </c>
      <c r="FK58" s="61">
        <v>0</v>
      </c>
      <c r="FL58" s="61">
        <v>0</v>
      </c>
      <c r="FM58" s="61">
        <v>0</v>
      </c>
      <c r="FN58" s="61">
        <v>0</v>
      </c>
      <c r="FO58" s="61">
        <v>0</v>
      </c>
      <c r="FP58" s="61">
        <v>0</v>
      </c>
      <c r="FQ58" s="61">
        <v>0</v>
      </c>
      <c r="FR58" s="61">
        <v>0</v>
      </c>
      <c r="FS58" s="61">
        <v>0</v>
      </c>
      <c r="FT58" s="61">
        <v>0</v>
      </c>
      <c r="FU58" s="61">
        <v>0</v>
      </c>
      <c r="FV58" s="61">
        <v>0</v>
      </c>
      <c r="FW58" s="61">
        <v>0</v>
      </c>
      <c r="FX58" s="61">
        <v>0</v>
      </c>
      <c r="FY58" s="61">
        <v>0</v>
      </c>
      <c r="FZ58" s="61">
        <v>0</v>
      </c>
      <c r="GA58" s="61">
        <v>0</v>
      </c>
      <c r="GB58" s="61">
        <v>0</v>
      </c>
      <c r="GC58" s="61">
        <v>0</v>
      </c>
      <c r="GD58" s="61">
        <v>0</v>
      </c>
      <c r="GE58" s="61">
        <v>0</v>
      </c>
      <c r="GF58" s="61">
        <v>0</v>
      </c>
      <c r="GG58" s="191">
        <v>1.5857534246575342</v>
      </c>
      <c r="GH58" s="191"/>
      <c r="GI58" s="191"/>
      <c r="GJ58" s="191"/>
      <c r="GK58" s="191"/>
      <c r="GL58" s="191"/>
      <c r="GM58" s="191"/>
      <c r="GN58" s="191"/>
      <c r="GO58" s="191"/>
      <c r="GP58" s="191"/>
      <c r="GQ58" s="191"/>
      <c r="GR58" s="191"/>
      <c r="GS58" s="191"/>
      <c r="GT58" s="191"/>
      <c r="GU58" s="191"/>
      <c r="GV58" s="191"/>
      <c r="GW58" s="191"/>
      <c r="GX58" s="191"/>
      <c r="GY58" s="191"/>
      <c r="GZ58" s="191"/>
      <c r="HA58" s="191"/>
      <c r="HB58" s="191"/>
      <c r="HC58" s="191"/>
      <c r="HD58" s="191"/>
      <c r="HE58" s="191"/>
      <c r="HF58" s="191"/>
      <c r="HG58" s="191"/>
      <c r="HH58" s="191"/>
      <c r="HI58" s="191"/>
      <c r="HJ58" s="191"/>
      <c r="HK58" s="191"/>
      <c r="HL58" s="191"/>
      <c r="HM58" s="61">
        <v>1.53</v>
      </c>
      <c r="HN58" s="61"/>
      <c r="HO58" s="61"/>
      <c r="HP58" s="61"/>
      <c r="HQ58" s="61"/>
      <c r="HR58" s="61"/>
      <c r="HS58" s="61"/>
      <c r="HT58" s="61"/>
      <c r="HU58" s="61"/>
      <c r="HV58" s="61"/>
      <c r="HW58" s="61"/>
      <c r="HX58" s="61"/>
      <c r="HY58" s="61"/>
      <c r="HZ58" s="61"/>
      <c r="IA58" s="61"/>
      <c r="IB58" s="61"/>
      <c r="IC58" s="61"/>
      <c r="ID58" s="61"/>
      <c r="IE58" s="61"/>
      <c r="IF58" s="61"/>
      <c r="IG58" s="61"/>
      <c r="IH58" s="61"/>
      <c r="II58" s="61"/>
      <c r="IJ58" s="61"/>
      <c r="IK58" s="61"/>
      <c r="IL58" s="61"/>
      <c r="IM58" s="61"/>
      <c r="IN58" s="61"/>
      <c r="IO58" s="61"/>
      <c r="IP58" s="61"/>
      <c r="IQ58" s="61"/>
      <c r="IR58" s="61"/>
      <c r="IS58" s="231">
        <v>1.8</v>
      </c>
      <c r="IT58" s="61">
        <v>2.17</v>
      </c>
      <c r="IU58" s="61">
        <v>2.97</v>
      </c>
      <c r="IV58" s="61">
        <v>3.28</v>
      </c>
      <c r="IW58" s="255">
        <v>2.87</v>
      </c>
      <c r="IX58" s="61">
        <f>IW58</f>
        <v>2.87</v>
      </c>
    </row>
    <row r="59" spans="2:258" s="42" customFormat="1">
      <c r="B59" s="60" t="s">
        <v>71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3">
        <f>AH13/AH46</f>
        <v>1.108264370429616</v>
      </c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>
        <f>BK13/BK46</f>
        <v>0.96740057418918934</v>
      </c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>
        <f>CQ13/CQ46</f>
        <v>1.1117196609821427</v>
      </c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>
        <f>DV13/DV46</f>
        <v>0.88655064050854882</v>
      </c>
      <c r="DW59" s="63">
        <f t="shared" ref="DW59:FA59" si="86">DW46/DW13</f>
        <v>0</v>
      </c>
      <c r="DX59" s="63">
        <f t="shared" si="86"/>
        <v>0</v>
      </c>
      <c r="DY59" s="63" t="e">
        <f t="shared" si="86"/>
        <v>#DIV/0!</v>
      </c>
      <c r="DZ59" s="63">
        <f t="shared" si="86"/>
        <v>0</v>
      </c>
      <c r="EA59" s="63">
        <f t="shared" si="86"/>
        <v>0</v>
      </c>
      <c r="EB59" s="63">
        <f t="shared" si="86"/>
        <v>0</v>
      </c>
      <c r="EC59" s="63">
        <f t="shared" si="86"/>
        <v>0</v>
      </c>
      <c r="ED59" s="63">
        <f t="shared" si="86"/>
        <v>0</v>
      </c>
      <c r="EE59" s="63">
        <f t="shared" si="86"/>
        <v>0</v>
      </c>
      <c r="EF59" s="63" t="e">
        <f t="shared" si="86"/>
        <v>#DIV/0!</v>
      </c>
      <c r="EG59" s="63">
        <f t="shared" si="86"/>
        <v>0</v>
      </c>
      <c r="EH59" s="63">
        <f t="shared" si="86"/>
        <v>0</v>
      </c>
      <c r="EI59" s="63" t="e">
        <f t="shared" si="86"/>
        <v>#DIV/0!</v>
      </c>
      <c r="EJ59" s="63" t="e">
        <f t="shared" si="86"/>
        <v>#DIV/0!</v>
      </c>
      <c r="EK59" s="63" t="e">
        <f t="shared" si="86"/>
        <v>#DIV/0!</v>
      </c>
      <c r="EL59" s="63">
        <f t="shared" si="86"/>
        <v>0</v>
      </c>
      <c r="EM59" s="63" t="e">
        <f t="shared" si="86"/>
        <v>#DIV/0!</v>
      </c>
      <c r="EN59" s="63">
        <f t="shared" si="86"/>
        <v>0</v>
      </c>
      <c r="EO59" s="63">
        <f t="shared" si="86"/>
        <v>0</v>
      </c>
      <c r="EP59" s="63">
        <f t="shared" si="86"/>
        <v>0</v>
      </c>
      <c r="EQ59" s="63">
        <f t="shared" si="86"/>
        <v>0</v>
      </c>
      <c r="ER59" s="63">
        <f t="shared" si="86"/>
        <v>0</v>
      </c>
      <c r="ES59" s="63">
        <f t="shared" si="86"/>
        <v>0</v>
      </c>
      <c r="ET59" s="63" t="e">
        <f t="shared" si="86"/>
        <v>#DIV/0!</v>
      </c>
      <c r="EU59" s="63">
        <f t="shared" si="86"/>
        <v>0</v>
      </c>
      <c r="EV59" s="63">
        <f t="shared" si="86"/>
        <v>0</v>
      </c>
      <c r="EW59" s="63">
        <f t="shared" si="86"/>
        <v>0</v>
      </c>
      <c r="EX59" s="63">
        <f t="shared" si="86"/>
        <v>0</v>
      </c>
      <c r="EY59" s="63">
        <f t="shared" si="86"/>
        <v>0</v>
      </c>
      <c r="EZ59" s="63">
        <f t="shared" si="86"/>
        <v>0</v>
      </c>
      <c r="FA59" s="63">
        <f t="shared" si="86"/>
        <v>0</v>
      </c>
      <c r="FB59" s="63">
        <f>FB13/FB46</f>
        <v>1.2307514645747317</v>
      </c>
      <c r="FC59" s="63">
        <f t="shared" ref="FC59:GF59" si="87">FC46/FC13</f>
        <v>0</v>
      </c>
      <c r="FD59" s="63">
        <f t="shared" si="87"/>
        <v>0</v>
      </c>
      <c r="FE59" s="63">
        <f t="shared" si="87"/>
        <v>0</v>
      </c>
      <c r="FF59" s="63">
        <f t="shared" si="87"/>
        <v>0</v>
      </c>
      <c r="FG59" s="63">
        <f t="shared" si="87"/>
        <v>0</v>
      </c>
      <c r="FH59" s="63">
        <f t="shared" si="87"/>
        <v>0</v>
      </c>
      <c r="FI59" s="63" t="e">
        <f t="shared" si="87"/>
        <v>#DIV/0!</v>
      </c>
      <c r="FJ59" s="63" t="e">
        <f t="shared" si="87"/>
        <v>#DIV/0!</v>
      </c>
      <c r="FK59" s="63">
        <f t="shared" si="87"/>
        <v>0</v>
      </c>
      <c r="FL59" s="63">
        <f t="shared" si="87"/>
        <v>0</v>
      </c>
      <c r="FM59" s="63">
        <f t="shared" si="87"/>
        <v>0</v>
      </c>
      <c r="FN59" s="63">
        <f t="shared" si="87"/>
        <v>0</v>
      </c>
      <c r="FO59" s="63">
        <f t="shared" si="87"/>
        <v>0</v>
      </c>
      <c r="FP59" s="63">
        <f t="shared" si="87"/>
        <v>0</v>
      </c>
      <c r="FQ59" s="63">
        <f t="shared" si="87"/>
        <v>0</v>
      </c>
      <c r="FR59" s="63">
        <f t="shared" si="87"/>
        <v>0</v>
      </c>
      <c r="FS59" s="63">
        <f t="shared" si="87"/>
        <v>0</v>
      </c>
      <c r="FT59" s="63" t="e">
        <f t="shared" si="87"/>
        <v>#DIV/0!</v>
      </c>
      <c r="FU59" s="63">
        <f t="shared" si="87"/>
        <v>0</v>
      </c>
      <c r="FV59" s="63">
        <f t="shared" si="87"/>
        <v>0</v>
      </c>
      <c r="FW59" s="63">
        <f t="shared" si="87"/>
        <v>0</v>
      </c>
      <c r="FX59" s="63">
        <f t="shared" si="87"/>
        <v>0</v>
      </c>
      <c r="FY59" s="63">
        <f t="shared" si="87"/>
        <v>0</v>
      </c>
      <c r="FZ59" s="63">
        <f t="shared" si="87"/>
        <v>0</v>
      </c>
      <c r="GA59" s="63">
        <f t="shared" si="87"/>
        <v>0</v>
      </c>
      <c r="GB59" s="63">
        <f t="shared" si="87"/>
        <v>0</v>
      </c>
      <c r="GC59" s="63">
        <f t="shared" si="87"/>
        <v>0</v>
      </c>
      <c r="GD59" s="63" t="e">
        <f t="shared" si="87"/>
        <v>#DIV/0!</v>
      </c>
      <c r="GE59" s="63">
        <f t="shared" si="87"/>
        <v>0</v>
      </c>
      <c r="GF59" s="63">
        <f t="shared" si="87"/>
        <v>0</v>
      </c>
      <c r="GG59" s="63">
        <f>GG13/GG46</f>
        <v>1.100969601996008</v>
      </c>
      <c r="GH59" s="63" t="e">
        <f t="shared" ref="GH59:IS59" si="88">GH13/GH46</f>
        <v>#DIV/0!</v>
      </c>
      <c r="GI59" s="63" t="e">
        <f t="shared" si="88"/>
        <v>#DIV/0!</v>
      </c>
      <c r="GJ59" s="63" t="e">
        <f t="shared" si="88"/>
        <v>#DIV/0!</v>
      </c>
      <c r="GK59" s="63" t="e">
        <f t="shared" si="88"/>
        <v>#DIV/0!</v>
      </c>
      <c r="GL59" s="63" t="e">
        <f t="shared" si="88"/>
        <v>#DIV/0!</v>
      </c>
      <c r="GM59" s="63" t="e">
        <f t="shared" si="88"/>
        <v>#DIV/0!</v>
      </c>
      <c r="GN59" s="63" t="e">
        <f t="shared" si="88"/>
        <v>#DIV/0!</v>
      </c>
      <c r="GO59" s="63" t="e">
        <f t="shared" si="88"/>
        <v>#DIV/0!</v>
      </c>
      <c r="GP59" s="63" t="e">
        <f t="shared" si="88"/>
        <v>#DIV/0!</v>
      </c>
      <c r="GQ59" s="63" t="e">
        <f t="shared" si="88"/>
        <v>#DIV/0!</v>
      </c>
      <c r="GR59" s="63" t="e">
        <f t="shared" si="88"/>
        <v>#DIV/0!</v>
      </c>
      <c r="GS59" s="63" t="e">
        <f t="shared" si="88"/>
        <v>#DIV/0!</v>
      </c>
      <c r="GT59" s="63" t="e">
        <f t="shared" si="88"/>
        <v>#DIV/0!</v>
      </c>
      <c r="GU59" s="63" t="e">
        <f t="shared" si="88"/>
        <v>#DIV/0!</v>
      </c>
      <c r="GV59" s="63" t="e">
        <f t="shared" si="88"/>
        <v>#DIV/0!</v>
      </c>
      <c r="GW59" s="63" t="e">
        <f t="shared" si="88"/>
        <v>#DIV/0!</v>
      </c>
      <c r="GX59" s="63" t="e">
        <f t="shared" si="88"/>
        <v>#DIV/0!</v>
      </c>
      <c r="GY59" s="63" t="e">
        <f t="shared" si="88"/>
        <v>#DIV/0!</v>
      </c>
      <c r="GZ59" s="63" t="e">
        <f t="shared" si="88"/>
        <v>#DIV/0!</v>
      </c>
      <c r="HA59" s="63" t="e">
        <f t="shared" si="88"/>
        <v>#DIV/0!</v>
      </c>
      <c r="HB59" s="63" t="e">
        <f t="shared" si="88"/>
        <v>#DIV/0!</v>
      </c>
      <c r="HC59" s="63" t="e">
        <f t="shared" si="88"/>
        <v>#DIV/0!</v>
      </c>
      <c r="HD59" s="63" t="e">
        <f t="shared" si="88"/>
        <v>#DIV/0!</v>
      </c>
      <c r="HE59" s="63" t="e">
        <f t="shared" si="88"/>
        <v>#DIV/0!</v>
      </c>
      <c r="HF59" s="63" t="e">
        <f t="shared" si="88"/>
        <v>#DIV/0!</v>
      </c>
      <c r="HG59" s="63" t="e">
        <f t="shared" si="88"/>
        <v>#DIV/0!</v>
      </c>
      <c r="HH59" s="63" t="e">
        <f t="shared" si="88"/>
        <v>#DIV/0!</v>
      </c>
      <c r="HI59" s="63" t="e">
        <f t="shared" si="88"/>
        <v>#DIV/0!</v>
      </c>
      <c r="HJ59" s="63" t="e">
        <f t="shared" si="88"/>
        <v>#DIV/0!</v>
      </c>
      <c r="HK59" s="63" t="e">
        <f t="shared" si="88"/>
        <v>#DIV/0!</v>
      </c>
      <c r="HL59" s="63" t="e">
        <f t="shared" si="88"/>
        <v>#DIV/0!</v>
      </c>
      <c r="HM59" s="63">
        <f t="shared" si="88"/>
        <v>1.2655552597885671</v>
      </c>
      <c r="HN59" s="63" t="e">
        <f t="shared" si="88"/>
        <v>#DIV/0!</v>
      </c>
      <c r="HO59" s="63" t="e">
        <f t="shared" si="88"/>
        <v>#DIV/0!</v>
      </c>
      <c r="HP59" s="63" t="e">
        <f t="shared" si="88"/>
        <v>#DIV/0!</v>
      </c>
      <c r="HQ59" s="63" t="e">
        <f t="shared" si="88"/>
        <v>#DIV/0!</v>
      </c>
      <c r="HR59" s="63" t="e">
        <f t="shared" si="88"/>
        <v>#DIV/0!</v>
      </c>
      <c r="HS59" s="63" t="e">
        <f t="shared" si="88"/>
        <v>#DIV/0!</v>
      </c>
      <c r="HT59" s="63" t="e">
        <f t="shared" si="88"/>
        <v>#DIV/0!</v>
      </c>
      <c r="HU59" s="63" t="e">
        <f t="shared" si="88"/>
        <v>#DIV/0!</v>
      </c>
      <c r="HV59" s="63" t="e">
        <f t="shared" si="88"/>
        <v>#DIV/0!</v>
      </c>
      <c r="HW59" s="63" t="e">
        <f t="shared" si="88"/>
        <v>#DIV/0!</v>
      </c>
      <c r="HX59" s="63" t="e">
        <f t="shared" si="88"/>
        <v>#DIV/0!</v>
      </c>
      <c r="HY59" s="63" t="e">
        <f t="shared" si="88"/>
        <v>#DIV/0!</v>
      </c>
      <c r="HZ59" s="63" t="e">
        <f t="shared" si="88"/>
        <v>#DIV/0!</v>
      </c>
      <c r="IA59" s="63" t="e">
        <f t="shared" si="88"/>
        <v>#DIV/0!</v>
      </c>
      <c r="IB59" s="63" t="e">
        <f t="shared" si="88"/>
        <v>#DIV/0!</v>
      </c>
      <c r="IC59" s="63" t="e">
        <f t="shared" si="88"/>
        <v>#DIV/0!</v>
      </c>
      <c r="ID59" s="63" t="e">
        <f t="shared" si="88"/>
        <v>#DIV/0!</v>
      </c>
      <c r="IE59" s="63" t="e">
        <f t="shared" si="88"/>
        <v>#DIV/0!</v>
      </c>
      <c r="IF59" s="63" t="e">
        <f t="shared" si="88"/>
        <v>#DIV/0!</v>
      </c>
      <c r="IG59" s="63" t="e">
        <f t="shared" si="88"/>
        <v>#DIV/0!</v>
      </c>
      <c r="IH59" s="63" t="e">
        <f t="shared" si="88"/>
        <v>#DIV/0!</v>
      </c>
      <c r="II59" s="63" t="e">
        <f t="shared" si="88"/>
        <v>#DIV/0!</v>
      </c>
      <c r="IJ59" s="63" t="e">
        <f t="shared" si="88"/>
        <v>#DIV/0!</v>
      </c>
      <c r="IK59" s="63" t="e">
        <f t="shared" si="88"/>
        <v>#DIV/0!</v>
      </c>
      <c r="IL59" s="63" t="e">
        <f t="shared" si="88"/>
        <v>#DIV/0!</v>
      </c>
      <c r="IM59" s="63" t="e">
        <f t="shared" si="88"/>
        <v>#DIV/0!</v>
      </c>
      <c r="IN59" s="63" t="e">
        <f t="shared" si="88"/>
        <v>#DIV/0!</v>
      </c>
      <c r="IO59" s="63" t="e">
        <f t="shared" si="88"/>
        <v>#DIV/0!</v>
      </c>
      <c r="IP59" s="63" t="e">
        <f t="shared" si="88"/>
        <v>#DIV/0!</v>
      </c>
      <c r="IQ59" s="63" t="e">
        <f t="shared" si="88"/>
        <v>#DIV/0!</v>
      </c>
      <c r="IR59" s="63" t="e">
        <f t="shared" si="88"/>
        <v>#DIV/0!</v>
      </c>
      <c r="IS59" s="63">
        <f t="shared" si="88"/>
        <v>1.5383182723809525</v>
      </c>
      <c r="IT59" s="80"/>
      <c r="IU59" s="80"/>
      <c r="IV59" s="80"/>
      <c r="IW59" s="80"/>
      <c r="IX59" s="63"/>
    </row>
    <row r="60" spans="2:258">
      <c r="B60" s="78" t="s">
        <v>77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128">
        <v>0.1447</v>
      </c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8">
        <v>0.13200000000000001</v>
      </c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8">
        <v>0.13270000000000001</v>
      </c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  <c r="DO60" s="127"/>
      <c r="DP60" s="127"/>
      <c r="DQ60" s="127"/>
      <c r="DR60" s="127"/>
      <c r="DS60" s="127"/>
      <c r="DT60" s="127"/>
      <c r="DU60" s="127"/>
      <c r="DV60" s="128">
        <v>0.17849999999999999</v>
      </c>
      <c r="DW60" s="127"/>
      <c r="DX60" s="127"/>
      <c r="DY60" s="127"/>
      <c r="DZ60" s="127"/>
      <c r="EA60" s="127"/>
      <c r="EB60" s="127"/>
      <c r="EC60" s="127"/>
      <c r="ED60" s="127"/>
      <c r="EE60" s="127"/>
      <c r="EF60" s="127"/>
      <c r="EG60" s="127"/>
      <c r="EH60" s="127"/>
      <c r="EI60" s="127"/>
      <c r="EJ60" s="127"/>
      <c r="EK60" s="127"/>
      <c r="EL60" s="127"/>
      <c r="EM60" s="127"/>
      <c r="EN60" s="127"/>
      <c r="EO60" s="127"/>
      <c r="EP60" s="127"/>
      <c r="EQ60" s="127"/>
      <c r="ER60" s="127"/>
      <c r="ES60" s="127"/>
      <c r="ET60" s="127"/>
      <c r="EU60" s="127"/>
      <c r="EV60" s="127"/>
      <c r="EW60" s="127"/>
      <c r="EX60" s="127"/>
      <c r="EY60" s="127"/>
      <c r="EZ60" s="127"/>
      <c r="FA60" s="127"/>
      <c r="FB60" s="128">
        <v>0.1578</v>
      </c>
      <c r="FC60" s="127"/>
      <c r="FD60" s="127"/>
      <c r="FE60" s="127"/>
      <c r="FF60" s="127"/>
      <c r="FG60" s="127"/>
      <c r="FH60" s="127"/>
      <c r="FI60" s="127"/>
      <c r="FJ60" s="127"/>
      <c r="FK60" s="127"/>
      <c r="FL60" s="127"/>
      <c r="FM60" s="127"/>
      <c r="FN60" s="127"/>
      <c r="FO60" s="127"/>
      <c r="FP60" s="127"/>
      <c r="FQ60" s="127"/>
      <c r="FR60" s="127"/>
      <c r="FS60" s="127"/>
      <c r="FT60" s="127"/>
      <c r="FU60" s="127"/>
      <c r="FV60" s="127"/>
      <c r="FW60" s="127"/>
      <c r="FX60" s="127"/>
      <c r="FY60" s="127"/>
      <c r="FZ60" s="127"/>
      <c r="GA60" s="127"/>
      <c r="GB60" s="127"/>
      <c r="GC60" s="127"/>
      <c r="GD60" s="127"/>
      <c r="GE60" s="127"/>
      <c r="GF60" s="127"/>
      <c r="GG60" s="127">
        <v>0.17019999999999999</v>
      </c>
      <c r="GH60" s="127"/>
      <c r="GI60" s="127"/>
      <c r="GJ60" s="127"/>
      <c r="GK60" s="127"/>
      <c r="GL60" s="127"/>
      <c r="GM60" s="127"/>
      <c r="GN60" s="127"/>
      <c r="GO60" s="127"/>
      <c r="GP60" s="127"/>
      <c r="GQ60" s="127"/>
      <c r="GR60" s="127"/>
      <c r="GS60" s="127"/>
      <c r="GT60" s="127"/>
      <c r="GU60" s="127"/>
      <c r="GV60" s="127"/>
      <c r="GW60" s="127"/>
      <c r="GX60" s="127"/>
      <c r="GY60" s="127"/>
      <c r="GZ60" s="127"/>
      <c r="HA60" s="127"/>
      <c r="HB60" s="127"/>
      <c r="HC60" s="127"/>
      <c r="HD60" s="127"/>
      <c r="HE60" s="127"/>
      <c r="HF60" s="127"/>
      <c r="HG60" s="127"/>
      <c r="HH60" s="127"/>
      <c r="HI60" s="127"/>
      <c r="HJ60" s="127"/>
      <c r="HK60" s="127"/>
      <c r="HL60" s="127"/>
      <c r="HM60" s="128">
        <v>0.15160000000000001</v>
      </c>
      <c r="HN60" s="128"/>
      <c r="HO60" s="128"/>
      <c r="HP60" s="128"/>
      <c r="HQ60" s="128"/>
      <c r="HR60" s="128"/>
      <c r="HS60" s="128"/>
      <c r="HT60" s="128"/>
      <c r="HU60" s="128"/>
      <c r="HV60" s="128"/>
      <c r="HW60" s="128"/>
      <c r="HX60" s="128"/>
      <c r="HY60" s="128"/>
      <c r="HZ60" s="128"/>
      <c r="IA60" s="128"/>
      <c r="IB60" s="128"/>
      <c r="IC60" s="128"/>
      <c r="ID60" s="128"/>
      <c r="IE60" s="128"/>
      <c r="IF60" s="128"/>
      <c r="IG60" s="128"/>
      <c r="IH60" s="128"/>
      <c r="II60" s="128"/>
      <c r="IJ60" s="128"/>
      <c r="IK60" s="128"/>
      <c r="IL60" s="128"/>
      <c r="IM60" s="128"/>
      <c r="IN60" s="128"/>
      <c r="IO60" s="128"/>
      <c r="IP60" s="128"/>
      <c r="IQ60" s="128"/>
      <c r="IR60" s="128"/>
      <c r="IS60" s="128"/>
      <c r="IT60" s="79"/>
      <c r="IU60" s="79"/>
      <c r="IV60" s="79"/>
      <c r="IW60" s="79"/>
      <c r="IX60" s="128"/>
    </row>
    <row r="61" spans="2:258">
      <c r="B61" s="186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8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8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8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8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8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8"/>
      <c r="HN61" s="188"/>
      <c r="HO61" s="188"/>
      <c r="HP61" s="188"/>
      <c r="HQ61" s="188"/>
      <c r="HR61" s="188"/>
      <c r="HS61" s="188"/>
      <c r="HT61" s="188"/>
      <c r="HU61" s="188"/>
      <c r="HV61" s="188"/>
      <c r="HW61" s="188"/>
      <c r="HX61" s="188"/>
      <c r="HY61" s="188"/>
      <c r="HZ61" s="188"/>
      <c r="IA61" s="188"/>
      <c r="IB61" s="188"/>
      <c r="IC61" s="188"/>
      <c r="ID61" s="188"/>
      <c r="IE61" s="188"/>
      <c r="IF61" s="188"/>
      <c r="IG61" s="188"/>
      <c r="IH61" s="188"/>
      <c r="II61" s="188"/>
      <c r="IJ61" s="188"/>
      <c r="IK61" s="188"/>
      <c r="IL61" s="188"/>
      <c r="IM61" s="188"/>
      <c r="IN61" s="188"/>
      <c r="IO61" s="188"/>
      <c r="IP61" s="188"/>
      <c r="IQ61" s="188"/>
      <c r="IR61" s="188"/>
      <c r="IS61" s="188"/>
      <c r="IT61" s="187"/>
      <c r="IU61" s="187"/>
      <c r="IV61" s="187"/>
      <c r="IW61" s="187"/>
      <c r="IX61" s="239"/>
    </row>
    <row r="62" spans="2:258">
      <c r="B62" s="16" t="s">
        <v>201</v>
      </c>
      <c r="IS62" s="34"/>
      <c r="IW62" s="3"/>
      <c r="IX62" s="233"/>
    </row>
    <row r="63" spans="2:258" hidden="1">
      <c r="B63" s="43" t="s">
        <v>106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>
        <v>408.68599999999998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0</v>
      </c>
      <c r="AP63" s="47">
        <v>0</v>
      </c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425.24900000000002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>
        <v>0</v>
      </c>
      <c r="BW63" s="47">
        <v>0</v>
      </c>
      <c r="BX63" s="47">
        <v>0</v>
      </c>
      <c r="BY63" s="47">
        <v>0</v>
      </c>
      <c r="BZ63" s="47">
        <v>0</v>
      </c>
      <c r="CA63" s="47">
        <v>0</v>
      </c>
      <c r="CB63" s="47">
        <v>0</v>
      </c>
      <c r="CC63" s="47">
        <v>0</v>
      </c>
      <c r="CD63" s="47">
        <v>0</v>
      </c>
      <c r="CE63" s="47">
        <v>0</v>
      </c>
      <c r="CF63" s="47">
        <v>0</v>
      </c>
      <c r="CG63" s="47">
        <v>0</v>
      </c>
      <c r="CH63" s="47">
        <v>0</v>
      </c>
      <c r="CI63" s="47">
        <v>0</v>
      </c>
      <c r="CJ63" s="47">
        <v>0</v>
      </c>
      <c r="CK63" s="47">
        <v>0</v>
      </c>
      <c r="CL63" s="47">
        <v>0</v>
      </c>
      <c r="CM63" s="47">
        <v>0</v>
      </c>
      <c r="CN63" s="47">
        <v>0</v>
      </c>
      <c r="CO63" s="47">
        <v>0</v>
      </c>
      <c r="CP63" s="47">
        <v>0</v>
      </c>
      <c r="CQ63" s="47">
        <v>825.71299999999997</v>
      </c>
      <c r="CR63" s="47">
        <v>0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0</v>
      </c>
      <c r="CY63" s="47">
        <v>0</v>
      </c>
      <c r="CZ63" s="47">
        <v>0</v>
      </c>
      <c r="DA63" s="47">
        <v>0</v>
      </c>
      <c r="DB63" s="47">
        <v>0</v>
      </c>
      <c r="DC63" s="47">
        <v>0</v>
      </c>
      <c r="DD63" s="47">
        <v>0</v>
      </c>
      <c r="DE63" s="47">
        <v>0</v>
      </c>
      <c r="DF63" s="47">
        <v>0</v>
      </c>
      <c r="DG63" s="47">
        <v>0</v>
      </c>
      <c r="DH63" s="47">
        <v>0</v>
      </c>
      <c r="DI63" s="47">
        <v>0</v>
      </c>
      <c r="DJ63" s="47">
        <v>0</v>
      </c>
      <c r="DK63" s="47">
        <v>0</v>
      </c>
      <c r="DL63" s="47">
        <v>0</v>
      </c>
      <c r="DM63" s="47">
        <v>0</v>
      </c>
      <c r="DN63" s="47">
        <v>0</v>
      </c>
      <c r="DO63" s="47">
        <v>0</v>
      </c>
      <c r="DP63" s="47">
        <v>0</v>
      </c>
      <c r="DQ63" s="47">
        <v>0</v>
      </c>
      <c r="DR63" s="47">
        <v>0</v>
      </c>
      <c r="DS63" s="47">
        <v>0</v>
      </c>
      <c r="DT63" s="47">
        <v>0</v>
      </c>
      <c r="DU63" s="47">
        <v>0</v>
      </c>
      <c r="DV63" s="47">
        <v>387.99900000000002</v>
      </c>
      <c r="DW63" s="47">
        <v>0</v>
      </c>
      <c r="DX63" s="47">
        <v>0</v>
      </c>
      <c r="DY63" s="47">
        <v>0</v>
      </c>
      <c r="DZ63" s="47">
        <v>0</v>
      </c>
      <c r="EA63" s="47">
        <v>0</v>
      </c>
      <c r="EB63" s="47">
        <v>0</v>
      </c>
      <c r="EC63" s="47">
        <v>0</v>
      </c>
      <c r="ED63" s="47">
        <v>0</v>
      </c>
      <c r="EE63" s="47">
        <v>0</v>
      </c>
      <c r="EF63" s="47">
        <v>0</v>
      </c>
      <c r="EG63" s="47">
        <v>0</v>
      </c>
      <c r="EH63" s="47">
        <v>0</v>
      </c>
      <c r="EI63" s="47">
        <v>0</v>
      </c>
      <c r="EJ63" s="47">
        <v>0</v>
      </c>
      <c r="EK63" s="47">
        <v>0</v>
      </c>
      <c r="EL63" s="47">
        <v>0</v>
      </c>
      <c r="EM63" s="47">
        <v>0</v>
      </c>
      <c r="EN63" s="47">
        <v>0</v>
      </c>
      <c r="EO63" s="47">
        <v>0</v>
      </c>
      <c r="EP63" s="47">
        <v>0</v>
      </c>
      <c r="EQ63" s="47">
        <v>0</v>
      </c>
      <c r="ER63" s="47">
        <v>0</v>
      </c>
      <c r="ES63" s="47">
        <v>0</v>
      </c>
      <c r="ET63" s="47">
        <v>0</v>
      </c>
      <c r="EU63" s="47">
        <v>0</v>
      </c>
      <c r="EV63" s="47">
        <v>0</v>
      </c>
      <c r="EW63" s="47">
        <v>0</v>
      </c>
      <c r="EX63" s="47">
        <v>0</v>
      </c>
      <c r="EY63" s="47">
        <v>0</v>
      </c>
      <c r="EZ63" s="47">
        <v>0</v>
      </c>
      <c r="FA63" s="47">
        <v>0</v>
      </c>
      <c r="FB63" s="47">
        <v>655.03700000000003</v>
      </c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62">
        <v>605.53099999999995</v>
      </c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>
        <v>508.81799999999998</v>
      </c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4">
        <v>654.13499999999999</v>
      </c>
      <c r="IT63" s="45"/>
      <c r="IU63" s="45"/>
      <c r="IV63" s="45"/>
      <c r="IW63" s="45"/>
      <c r="IX63" s="50">
        <f>SUM(AH63,BK63,CQ63,DV63,FB63,GG63,HM63,IS63)</f>
        <v>4471.1680000000006</v>
      </c>
    </row>
    <row r="64" spans="2:258" hidden="1">
      <c r="B64" s="43" t="s">
        <v>107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>
        <v>414.851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435.58600000000001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>
        <v>0</v>
      </c>
      <c r="BX64" s="47">
        <v>0</v>
      </c>
      <c r="BY64" s="47">
        <v>0</v>
      </c>
      <c r="BZ64" s="47">
        <v>0</v>
      </c>
      <c r="CA64" s="47">
        <v>0</v>
      </c>
      <c r="CB64" s="47">
        <v>0</v>
      </c>
      <c r="CC64" s="47">
        <v>0</v>
      </c>
      <c r="CD64" s="47">
        <v>0</v>
      </c>
      <c r="CE64" s="47">
        <v>0</v>
      </c>
      <c r="CF64" s="47">
        <v>0</v>
      </c>
      <c r="CG64" s="47">
        <v>0</v>
      </c>
      <c r="CH64" s="47">
        <v>0</v>
      </c>
      <c r="CI64" s="47">
        <v>0</v>
      </c>
      <c r="CJ64" s="47">
        <v>0</v>
      </c>
      <c r="CK64" s="47">
        <v>0</v>
      </c>
      <c r="CL64" s="47">
        <v>0</v>
      </c>
      <c r="CM64" s="47">
        <v>0</v>
      </c>
      <c r="CN64" s="47">
        <v>0</v>
      </c>
      <c r="CO64" s="47">
        <v>0</v>
      </c>
      <c r="CP64" s="47">
        <v>0</v>
      </c>
      <c r="CQ64" s="47">
        <v>841.66499999999996</v>
      </c>
      <c r="CR64" s="47">
        <v>0</v>
      </c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0</v>
      </c>
      <c r="CY64" s="47">
        <v>0</v>
      </c>
      <c r="CZ64" s="47">
        <v>0</v>
      </c>
      <c r="DA64" s="47">
        <v>0</v>
      </c>
      <c r="DB64" s="47">
        <v>0</v>
      </c>
      <c r="DC64" s="47">
        <v>0</v>
      </c>
      <c r="DD64" s="47">
        <v>0</v>
      </c>
      <c r="DE64" s="47">
        <v>0</v>
      </c>
      <c r="DF64" s="47">
        <v>0</v>
      </c>
      <c r="DG64" s="47">
        <v>0</v>
      </c>
      <c r="DH64" s="47">
        <v>0</v>
      </c>
      <c r="DI64" s="47">
        <v>0</v>
      </c>
      <c r="DJ64" s="47">
        <v>0</v>
      </c>
      <c r="DK64" s="47">
        <v>0</v>
      </c>
      <c r="DL64" s="47">
        <v>0</v>
      </c>
      <c r="DM64" s="47">
        <v>0</v>
      </c>
      <c r="DN64" s="47">
        <v>0</v>
      </c>
      <c r="DO64" s="47">
        <v>0</v>
      </c>
      <c r="DP64" s="47">
        <v>0</v>
      </c>
      <c r="DQ64" s="47">
        <v>0</v>
      </c>
      <c r="DR64" s="47">
        <v>0</v>
      </c>
      <c r="DS64" s="47">
        <v>0</v>
      </c>
      <c r="DT64" s="47">
        <v>0</v>
      </c>
      <c r="DU64" s="47">
        <v>0</v>
      </c>
      <c r="DV64" s="47">
        <v>394.28199999999998</v>
      </c>
      <c r="DW64" s="47">
        <v>0</v>
      </c>
      <c r="DX64" s="47">
        <v>0</v>
      </c>
      <c r="DY64" s="47">
        <v>0</v>
      </c>
      <c r="DZ64" s="47">
        <v>0</v>
      </c>
      <c r="EA64" s="47">
        <v>0</v>
      </c>
      <c r="EB64" s="47">
        <v>0</v>
      </c>
      <c r="EC64" s="47">
        <v>0</v>
      </c>
      <c r="ED64" s="47">
        <v>0</v>
      </c>
      <c r="EE64" s="47">
        <v>0</v>
      </c>
      <c r="EF64" s="47">
        <v>0</v>
      </c>
      <c r="EG64" s="47">
        <v>0</v>
      </c>
      <c r="EH64" s="47">
        <v>0</v>
      </c>
      <c r="EI64" s="47">
        <v>0</v>
      </c>
      <c r="EJ64" s="47">
        <v>0</v>
      </c>
      <c r="EK64" s="47">
        <v>0</v>
      </c>
      <c r="EL64" s="47">
        <v>0</v>
      </c>
      <c r="EM64" s="47">
        <v>0</v>
      </c>
      <c r="EN64" s="47">
        <v>0</v>
      </c>
      <c r="EO64" s="47">
        <v>0</v>
      </c>
      <c r="EP64" s="47">
        <v>0</v>
      </c>
      <c r="EQ64" s="47">
        <v>0</v>
      </c>
      <c r="ER64" s="47">
        <v>0</v>
      </c>
      <c r="ES64" s="47">
        <v>0</v>
      </c>
      <c r="ET64" s="47">
        <v>0</v>
      </c>
      <c r="EU64" s="47">
        <v>0</v>
      </c>
      <c r="EV64" s="47">
        <v>0</v>
      </c>
      <c r="EW64" s="47">
        <v>0</v>
      </c>
      <c r="EX64" s="47">
        <v>0</v>
      </c>
      <c r="EY64" s="47">
        <v>0</v>
      </c>
      <c r="EZ64" s="47">
        <v>0</v>
      </c>
      <c r="FA64" s="47">
        <v>0</v>
      </c>
      <c r="FB64" s="47">
        <v>658.97699999999998</v>
      </c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62">
        <v>604.54300000000001</v>
      </c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>
        <v>487.64400000000001</v>
      </c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4">
        <v>648.899</v>
      </c>
      <c r="IT64" s="45"/>
      <c r="IU64" s="45"/>
      <c r="IV64" s="45"/>
      <c r="IW64" s="45"/>
      <c r="IX64" s="50">
        <f>SUM(AH64,BK64,CQ64,DV64,FB64,GG64,HM64,IS64)</f>
        <v>4486.4470000000001</v>
      </c>
    </row>
    <row r="65" spans="2:258">
      <c r="B65" s="43" t="s">
        <v>108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>
        <v>407.774</v>
      </c>
      <c r="AI65" s="47">
        <v>0</v>
      </c>
      <c r="AJ65" s="47">
        <v>0</v>
      </c>
      <c r="AK65" s="47">
        <v>0</v>
      </c>
      <c r="AL65" s="47">
        <v>0</v>
      </c>
      <c r="AM65" s="47">
        <v>0</v>
      </c>
      <c r="AN65" s="47">
        <v>0</v>
      </c>
      <c r="AO65" s="47">
        <v>0</v>
      </c>
      <c r="AP65" s="47">
        <v>0</v>
      </c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431.44400000000002</v>
      </c>
      <c r="BL65" s="47">
        <v>0</v>
      </c>
      <c r="BM65" s="47">
        <v>0</v>
      </c>
      <c r="BN65" s="47">
        <v>0</v>
      </c>
      <c r="BO65" s="47">
        <v>0</v>
      </c>
      <c r="BP65" s="47">
        <v>0</v>
      </c>
      <c r="BQ65" s="47">
        <v>0</v>
      </c>
      <c r="BR65" s="47">
        <v>0</v>
      </c>
      <c r="BS65" s="47">
        <v>0</v>
      </c>
      <c r="BT65" s="47">
        <v>0</v>
      </c>
      <c r="BU65" s="47">
        <v>0</v>
      </c>
      <c r="BV65" s="47">
        <v>0</v>
      </c>
      <c r="BW65" s="47">
        <v>0</v>
      </c>
      <c r="BX65" s="47">
        <v>0</v>
      </c>
      <c r="BY65" s="47">
        <v>0</v>
      </c>
      <c r="BZ65" s="47">
        <v>0</v>
      </c>
      <c r="CA65" s="47">
        <v>0</v>
      </c>
      <c r="CB65" s="47">
        <v>0</v>
      </c>
      <c r="CC65" s="47">
        <v>0</v>
      </c>
      <c r="CD65" s="47">
        <v>0</v>
      </c>
      <c r="CE65" s="47">
        <v>0</v>
      </c>
      <c r="CF65" s="47">
        <v>0</v>
      </c>
      <c r="CG65" s="47">
        <v>0</v>
      </c>
      <c r="CH65" s="47">
        <v>0</v>
      </c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  <c r="CQ65" s="47">
        <v>840.82899999999995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0</v>
      </c>
      <c r="DB65" s="47">
        <v>0</v>
      </c>
      <c r="DC65" s="47">
        <v>0</v>
      </c>
      <c r="DD65" s="47">
        <v>0</v>
      </c>
      <c r="DE65" s="47">
        <v>0</v>
      </c>
      <c r="DF65" s="47">
        <v>0</v>
      </c>
      <c r="DG65" s="47">
        <v>0</v>
      </c>
      <c r="DH65" s="47">
        <v>0</v>
      </c>
      <c r="DI65" s="47">
        <v>0</v>
      </c>
      <c r="DJ65" s="47">
        <v>0</v>
      </c>
      <c r="DK65" s="47">
        <v>0</v>
      </c>
      <c r="DL65" s="47">
        <v>0</v>
      </c>
      <c r="DM65" s="47">
        <v>0</v>
      </c>
      <c r="DN65" s="47">
        <v>0</v>
      </c>
      <c r="DO65" s="47">
        <v>0</v>
      </c>
      <c r="DP65" s="47">
        <v>0</v>
      </c>
      <c r="DQ65" s="47">
        <v>0</v>
      </c>
      <c r="DR65" s="47">
        <v>0</v>
      </c>
      <c r="DS65" s="47">
        <v>0</v>
      </c>
      <c r="DT65" s="47">
        <v>0</v>
      </c>
      <c r="DU65" s="47">
        <v>0</v>
      </c>
      <c r="DV65" s="47">
        <v>393.92599999999999</v>
      </c>
      <c r="DW65" s="47">
        <v>0</v>
      </c>
      <c r="DX65" s="47">
        <v>0</v>
      </c>
      <c r="DY65" s="47">
        <v>0</v>
      </c>
      <c r="DZ65" s="47">
        <v>0</v>
      </c>
      <c r="EA65" s="47">
        <v>0</v>
      </c>
      <c r="EB65" s="47">
        <v>0</v>
      </c>
      <c r="EC65" s="47">
        <v>0</v>
      </c>
      <c r="ED65" s="47">
        <v>0</v>
      </c>
      <c r="EE65" s="47">
        <v>0</v>
      </c>
      <c r="EF65" s="47">
        <v>0</v>
      </c>
      <c r="EG65" s="47">
        <v>0</v>
      </c>
      <c r="EH65" s="47">
        <v>0</v>
      </c>
      <c r="EI65" s="47">
        <v>0</v>
      </c>
      <c r="EJ65" s="47">
        <v>0</v>
      </c>
      <c r="EK65" s="47">
        <v>0</v>
      </c>
      <c r="EL65" s="47">
        <v>0</v>
      </c>
      <c r="EM65" s="47">
        <v>0</v>
      </c>
      <c r="EN65" s="47">
        <v>0</v>
      </c>
      <c r="EO65" s="47">
        <v>0</v>
      </c>
      <c r="EP65" s="47">
        <v>0</v>
      </c>
      <c r="EQ65" s="47">
        <v>0</v>
      </c>
      <c r="ER65" s="47">
        <v>0</v>
      </c>
      <c r="ES65" s="47">
        <v>0</v>
      </c>
      <c r="ET65" s="47">
        <v>0</v>
      </c>
      <c r="EU65" s="47">
        <v>0</v>
      </c>
      <c r="EV65" s="47">
        <v>0</v>
      </c>
      <c r="EW65" s="47">
        <v>0</v>
      </c>
      <c r="EX65" s="47">
        <v>0</v>
      </c>
      <c r="EY65" s="47">
        <v>0</v>
      </c>
      <c r="EZ65" s="47">
        <v>0</v>
      </c>
      <c r="FA65" s="47">
        <v>0</v>
      </c>
      <c r="FB65" s="47">
        <v>658.23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62">
        <v>596.89599999999996</v>
      </c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>
        <v>479.911</v>
      </c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>
        <v>645.55100000000004</v>
      </c>
      <c r="IT65" s="45"/>
      <c r="IU65" s="45"/>
      <c r="IV65" s="45"/>
      <c r="IW65" s="45"/>
      <c r="IX65" s="50">
        <f>SUM(AH65,BK65,CQ65,DV65,FB65,GG65,HM65,IS65)</f>
        <v>4454.5610000000006</v>
      </c>
    </row>
    <row r="66" spans="2:258">
      <c r="B66" s="43" t="s">
        <v>109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>
        <v>5369.2243933999989</v>
      </c>
      <c r="AI66" s="47">
        <v>0</v>
      </c>
      <c r="AJ66" s="47">
        <v>0</v>
      </c>
      <c r="AK66" s="47">
        <v>0</v>
      </c>
      <c r="AL66" s="47">
        <v>0</v>
      </c>
      <c r="AM66" s="47">
        <v>0</v>
      </c>
      <c r="AN66" s="47">
        <v>0</v>
      </c>
      <c r="AO66" s="47">
        <v>0</v>
      </c>
      <c r="AP66" s="47">
        <v>0</v>
      </c>
      <c r="AQ66" s="47">
        <v>0</v>
      </c>
      <c r="AR66" s="47">
        <v>0</v>
      </c>
      <c r="AS66" s="47">
        <v>0</v>
      </c>
      <c r="AT66" s="47">
        <v>0</v>
      </c>
      <c r="AU66" s="47">
        <v>0</v>
      </c>
      <c r="AV66" s="47">
        <v>0</v>
      </c>
      <c r="AW66" s="47">
        <v>0</v>
      </c>
      <c r="AX66" s="47">
        <v>0</v>
      </c>
      <c r="AY66" s="47">
        <v>0</v>
      </c>
      <c r="AZ66" s="47">
        <v>0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47">
        <v>6150.1512752999988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0</v>
      </c>
      <c r="BR66" s="47">
        <v>0</v>
      </c>
      <c r="BS66" s="47">
        <v>0</v>
      </c>
      <c r="BT66" s="47">
        <v>0</v>
      </c>
      <c r="BU66" s="47">
        <v>0</v>
      </c>
      <c r="BV66" s="47">
        <v>0</v>
      </c>
      <c r="BW66" s="47">
        <v>0</v>
      </c>
      <c r="BX66" s="47">
        <v>0</v>
      </c>
      <c r="BY66" s="47">
        <v>0</v>
      </c>
      <c r="BZ66" s="47">
        <v>0</v>
      </c>
      <c r="CA66" s="47">
        <v>0</v>
      </c>
      <c r="CB66" s="47">
        <v>0</v>
      </c>
      <c r="CC66" s="47">
        <v>0</v>
      </c>
      <c r="CD66" s="47">
        <v>0</v>
      </c>
      <c r="CE66" s="47">
        <v>0</v>
      </c>
      <c r="CF66" s="47">
        <v>0</v>
      </c>
      <c r="CG66" s="47">
        <v>0</v>
      </c>
      <c r="CH66" s="47">
        <v>0</v>
      </c>
      <c r="CI66" s="47">
        <v>0</v>
      </c>
      <c r="CJ66" s="47">
        <v>0</v>
      </c>
      <c r="CK66" s="47">
        <v>0</v>
      </c>
      <c r="CL66" s="47">
        <v>0</v>
      </c>
      <c r="CM66" s="47">
        <v>0</v>
      </c>
      <c r="CN66" s="47">
        <v>0</v>
      </c>
      <c r="CO66" s="47">
        <v>0</v>
      </c>
      <c r="CP66" s="47">
        <v>0</v>
      </c>
      <c r="CQ66" s="47">
        <v>11413.0873624</v>
      </c>
      <c r="CR66" s="47">
        <v>0</v>
      </c>
      <c r="CS66" s="47">
        <v>0</v>
      </c>
      <c r="CT66" s="47">
        <v>0</v>
      </c>
      <c r="CU66" s="47">
        <v>0</v>
      </c>
      <c r="CV66" s="47">
        <v>0</v>
      </c>
      <c r="CW66" s="47">
        <v>0</v>
      </c>
      <c r="CX66" s="47">
        <v>0</v>
      </c>
      <c r="CY66" s="47">
        <v>0</v>
      </c>
      <c r="CZ66" s="47">
        <v>0</v>
      </c>
      <c r="DA66" s="47">
        <v>0</v>
      </c>
      <c r="DB66" s="47">
        <v>0</v>
      </c>
      <c r="DC66" s="47">
        <v>0</v>
      </c>
      <c r="DD66" s="47">
        <v>0</v>
      </c>
      <c r="DE66" s="47">
        <v>0</v>
      </c>
      <c r="DF66" s="47">
        <v>0</v>
      </c>
      <c r="DG66" s="47">
        <v>0</v>
      </c>
      <c r="DH66" s="47">
        <v>0</v>
      </c>
      <c r="DI66" s="47">
        <v>0</v>
      </c>
      <c r="DJ66" s="47">
        <v>0</v>
      </c>
      <c r="DK66" s="47">
        <v>0</v>
      </c>
      <c r="DL66" s="47">
        <v>0</v>
      </c>
      <c r="DM66" s="47">
        <v>0</v>
      </c>
      <c r="DN66" s="47">
        <v>0</v>
      </c>
      <c r="DO66" s="47">
        <v>0</v>
      </c>
      <c r="DP66" s="47">
        <v>0</v>
      </c>
      <c r="DQ66" s="47">
        <v>0</v>
      </c>
      <c r="DR66" s="47">
        <v>0</v>
      </c>
      <c r="DS66" s="47">
        <v>0</v>
      </c>
      <c r="DT66" s="47">
        <v>0</v>
      </c>
      <c r="DU66" s="47">
        <v>0</v>
      </c>
      <c r="DV66" s="47">
        <v>5318.084073</v>
      </c>
      <c r="DW66" s="47">
        <v>0</v>
      </c>
      <c r="DX66" s="47">
        <v>0</v>
      </c>
      <c r="DY66" s="47">
        <v>0</v>
      </c>
      <c r="DZ66" s="47">
        <v>0</v>
      </c>
      <c r="EA66" s="47">
        <v>0</v>
      </c>
      <c r="EB66" s="47">
        <v>0</v>
      </c>
      <c r="EC66" s="47">
        <v>0</v>
      </c>
      <c r="ED66" s="47">
        <v>0</v>
      </c>
      <c r="EE66" s="47">
        <v>0</v>
      </c>
      <c r="EF66" s="47">
        <v>0</v>
      </c>
      <c r="EG66" s="47">
        <v>0</v>
      </c>
      <c r="EH66" s="47">
        <v>0</v>
      </c>
      <c r="EI66" s="47">
        <v>0</v>
      </c>
      <c r="EJ66" s="47">
        <v>0</v>
      </c>
      <c r="EK66" s="47">
        <v>0</v>
      </c>
      <c r="EL66" s="47">
        <v>0</v>
      </c>
      <c r="EM66" s="47">
        <v>0</v>
      </c>
      <c r="EN66" s="47">
        <v>0</v>
      </c>
      <c r="EO66" s="47">
        <v>0</v>
      </c>
      <c r="EP66" s="47">
        <v>0</v>
      </c>
      <c r="EQ66" s="47">
        <v>0</v>
      </c>
      <c r="ER66" s="47">
        <v>0</v>
      </c>
      <c r="ES66" s="47">
        <v>0</v>
      </c>
      <c r="ET66" s="47">
        <v>0</v>
      </c>
      <c r="EU66" s="47">
        <v>0</v>
      </c>
      <c r="EV66" s="47">
        <v>0</v>
      </c>
      <c r="EW66" s="47">
        <v>0</v>
      </c>
      <c r="EX66" s="47">
        <v>0</v>
      </c>
      <c r="EY66" s="47">
        <v>0</v>
      </c>
      <c r="EZ66" s="47">
        <v>0</v>
      </c>
      <c r="FA66" s="47">
        <v>0</v>
      </c>
      <c r="FB66" s="47">
        <v>9141.8919519999999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62">
        <v>8912.1603973999972</v>
      </c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>
        <v>7809.6746661999996</v>
      </c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>
        <v>9954.8519168999974</v>
      </c>
      <c r="IT66" s="45"/>
      <c r="IU66" s="45"/>
      <c r="IV66" s="45"/>
      <c r="IW66" s="45"/>
      <c r="IX66" s="50">
        <f>SUM(AH66,BK66,CQ66,DV66,FB66,GG66,HM66,IS66)</f>
        <v>64069.126036599991</v>
      </c>
    </row>
    <row r="67" spans="2:258">
      <c r="B67" s="43" t="s">
        <v>65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4">
        <f>IFERROR(AH65/AH63,"-")</f>
        <v>0.9977684579359215</v>
      </c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4">
        <f>IFERROR(BK65/BK63,"-")</f>
        <v>1.0145679354919117</v>
      </c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4">
        <f>IFERROR(CQ65/CQ63,"-")</f>
        <v>1.0183066028995547</v>
      </c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4">
        <f>IFERROR(DV65/DV63,"-")</f>
        <v>1.0152758125665271</v>
      </c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4">
        <f>IFERROR(FB65/FB63,"-")</f>
        <v>1.0048745338049605</v>
      </c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4">
        <f>IFERROR(GG65/GG63,"-")</f>
        <v>0.98573978871436807</v>
      </c>
      <c r="GH67" s="44" t="str">
        <f t="shared" ref="GH67:HM67" si="89">IFERROR(GH65/GH63,"-")</f>
        <v>-</v>
      </c>
      <c r="GI67" s="44" t="str">
        <f t="shared" si="89"/>
        <v>-</v>
      </c>
      <c r="GJ67" s="44" t="str">
        <f t="shared" si="89"/>
        <v>-</v>
      </c>
      <c r="GK67" s="44" t="str">
        <f t="shared" si="89"/>
        <v>-</v>
      </c>
      <c r="GL67" s="44" t="str">
        <f t="shared" si="89"/>
        <v>-</v>
      </c>
      <c r="GM67" s="44" t="str">
        <f t="shared" si="89"/>
        <v>-</v>
      </c>
      <c r="GN67" s="44" t="str">
        <f t="shared" si="89"/>
        <v>-</v>
      </c>
      <c r="GO67" s="44" t="str">
        <f t="shared" si="89"/>
        <v>-</v>
      </c>
      <c r="GP67" s="44" t="str">
        <f t="shared" si="89"/>
        <v>-</v>
      </c>
      <c r="GQ67" s="44" t="str">
        <f t="shared" si="89"/>
        <v>-</v>
      </c>
      <c r="GR67" s="44" t="str">
        <f t="shared" si="89"/>
        <v>-</v>
      </c>
      <c r="GS67" s="44" t="str">
        <f t="shared" si="89"/>
        <v>-</v>
      </c>
      <c r="GT67" s="44" t="str">
        <f t="shared" si="89"/>
        <v>-</v>
      </c>
      <c r="GU67" s="44" t="str">
        <f t="shared" si="89"/>
        <v>-</v>
      </c>
      <c r="GV67" s="44" t="str">
        <f t="shared" si="89"/>
        <v>-</v>
      </c>
      <c r="GW67" s="44" t="str">
        <f t="shared" si="89"/>
        <v>-</v>
      </c>
      <c r="GX67" s="44" t="str">
        <f t="shared" si="89"/>
        <v>-</v>
      </c>
      <c r="GY67" s="44" t="str">
        <f t="shared" si="89"/>
        <v>-</v>
      </c>
      <c r="GZ67" s="44" t="str">
        <f t="shared" si="89"/>
        <v>-</v>
      </c>
      <c r="HA67" s="44" t="str">
        <f t="shared" si="89"/>
        <v>-</v>
      </c>
      <c r="HB67" s="44" t="str">
        <f t="shared" si="89"/>
        <v>-</v>
      </c>
      <c r="HC67" s="44" t="str">
        <f t="shared" si="89"/>
        <v>-</v>
      </c>
      <c r="HD67" s="44" t="str">
        <f t="shared" si="89"/>
        <v>-</v>
      </c>
      <c r="HE67" s="44" t="str">
        <f t="shared" si="89"/>
        <v>-</v>
      </c>
      <c r="HF67" s="44" t="str">
        <f t="shared" si="89"/>
        <v>-</v>
      </c>
      <c r="HG67" s="44" t="str">
        <f t="shared" si="89"/>
        <v>-</v>
      </c>
      <c r="HH67" s="44" t="str">
        <f t="shared" si="89"/>
        <v>-</v>
      </c>
      <c r="HI67" s="44" t="str">
        <f t="shared" si="89"/>
        <v>-</v>
      </c>
      <c r="HJ67" s="44" t="str">
        <f t="shared" si="89"/>
        <v>-</v>
      </c>
      <c r="HK67" s="44" t="str">
        <f t="shared" si="89"/>
        <v>-</v>
      </c>
      <c r="HL67" s="44" t="str">
        <f t="shared" si="89"/>
        <v>-</v>
      </c>
      <c r="HM67" s="44">
        <f t="shared" si="89"/>
        <v>0.94318793753365648</v>
      </c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>
        <f t="shared" ref="IS67" si="90">IFERROR(IS65/IS63,"-")</f>
        <v>0.98687732654574367</v>
      </c>
      <c r="IT67" s="45"/>
      <c r="IU67" s="45"/>
      <c r="IV67" s="45"/>
      <c r="IW67" s="45"/>
      <c r="IX67" s="44">
        <f>IFERROR(IX65/IX63,"-")</f>
        <v>0.99628575799433172</v>
      </c>
    </row>
    <row r="68" spans="2:258">
      <c r="B68" s="43" t="s">
        <v>64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4">
        <f>IFERROR(AH64/AH63,"-")</f>
        <v>1.0150849307292151</v>
      </c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4">
        <f>IFERROR(BK64/BK63,"-")</f>
        <v>1.024308111247763</v>
      </c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4">
        <f>IFERROR(CQ64/CQ63,"-")</f>
        <v>1.0193190612234517</v>
      </c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4">
        <f>IFERROR(DV64/DV63,"-")</f>
        <v>1.0161933407044863</v>
      </c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4">
        <f>IFERROR(FB64/FB63,"-")</f>
        <v>1.0060149274010475</v>
      </c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4">
        <f>IFERROR(GG64/GG63,"-")</f>
        <v>0.99836837420379809</v>
      </c>
      <c r="GH68" s="44" t="str">
        <f t="shared" ref="GH68:HM68" si="91">IFERROR(GH64/GH63,"-")</f>
        <v>-</v>
      </c>
      <c r="GI68" s="44" t="str">
        <f t="shared" si="91"/>
        <v>-</v>
      </c>
      <c r="GJ68" s="44" t="str">
        <f t="shared" si="91"/>
        <v>-</v>
      </c>
      <c r="GK68" s="44" t="str">
        <f t="shared" si="91"/>
        <v>-</v>
      </c>
      <c r="GL68" s="44" t="str">
        <f t="shared" si="91"/>
        <v>-</v>
      </c>
      <c r="GM68" s="44" t="str">
        <f t="shared" si="91"/>
        <v>-</v>
      </c>
      <c r="GN68" s="44" t="str">
        <f t="shared" si="91"/>
        <v>-</v>
      </c>
      <c r="GO68" s="44" t="str">
        <f t="shared" si="91"/>
        <v>-</v>
      </c>
      <c r="GP68" s="44" t="str">
        <f t="shared" si="91"/>
        <v>-</v>
      </c>
      <c r="GQ68" s="44" t="str">
        <f t="shared" si="91"/>
        <v>-</v>
      </c>
      <c r="GR68" s="44" t="str">
        <f t="shared" si="91"/>
        <v>-</v>
      </c>
      <c r="GS68" s="44" t="str">
        <f t="shared" si="91"/>
        <v>-</v>
      </c>
      <c r="GT68" s="44" t="str">
        <f t="shared" si="91"/>
        <v>-</v>
      </c>
      <c r="GU68" s="44" t="str">
        <f t="shared" si="91"/>
        <v>-</v>
      </c>
      <c r="GV68" s="44" t="str">
        <f t="shared" si="91"/>
        <v>-</v>
      </c>
      <c r="GW68" s="44" t="str">
        <f t="shared" si="91"/>
        <v>-</v>
      </c>
      <c r="GX68" s="44" t="str">
        <f t="shared" si="91"/>
        <v>-</v>
      </c>
      <c r="GY68" s="44" t="str">
        <f t="shared" si="91"/>
        <v>-</v>
      </c>
      <c r="GZ68" s="44" t="str">
        <f t="shared" si="91"/>
        <v>-</v>
      </c>
      <c r="HA68" s="44" t="str">
        <f t="shared" si="91"/>
        <v>-</v>
      </c>
      <c r="HB68" s="44" t="str">
        <f t="shared" si="91"/>
        <v>-</v>
      </c>
      <c r="HC68" s="44" t="str">
        <f t="shared" si="91"/>
        <v>-</v>
      </c>
      <c r="HD68" s="44" t="str">
        <f t="shared" si="91"/>
        <v>-</v>
      </c>
      <c r="HE68" s="44" t="str">
        <f t="shared" si="91"/>
        <v>-</v>
      </c>
      <c r="HF68" s="44" t="str">
        <f t="shared" si="91"/>
        <v>-</v>
      </c>
      <c r="HG68" s="44" t="str">
        <f t="shared" si="91"/>
        <v>-</v>
      </c>
      <c r="HH68" s="44" t="str">
        <f t="shared" si="91"/>
        <v>-</v>
      </c>
      <c r="HI68" s="44" t="str">
        <f t="shared" si="91"/>
        <v>-</v>
      </c>
      <c r="HJ68" s="44" t="str">
        <f t="shared" si="91"/>
        <v>-</v>
      </c>
      <c r="HK68" s="44" t="str">
        <f t="shared" si="91"/>
        <v>-</v>
      </c>
      <c r="HL68" s="44" t="str">
        <f t="shared" si="91"/>
        <v>-</v>
      </c>
      <c r="HM68" s="44">
        <f t="shared" si="91"/>
        <v>0.95838590615898023</v>
      </c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>
        <f t="shared" ref="IS68" si="92">IFERROR(IS64/IS63,"-")</f>
        <v>0.99199553608964508</v>
      </c>
      <c r="IT68" s="45"/>
      <c r="IU68" s="45"/>
      <c r="IV68" s="45"/>
      <c r="IW68" s="45"/>
      <c r="IX68" s="44">
        <f>IFERROR(IX64/IX63,"-")</f>
        <v>1.0034172278921301</v>
      </c>
    </row>
    <row r="69" spans="2:258">
      <c r="B69" s="88" t="s">
        <v>85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0">
        <f>IFERROR(AH65/AH64,"-")</f>
        <v>0.98294086310506668</v>
      </c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90">
        <f>IFERROR(BK65/BK64,"-")</f>
        <v>0.99049097078418502</v>
      </c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90">
        <f>IFERROR(CQ65/CQ64,"-")</f>
        <v>0.99900673070639745</v>
      </c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90">
        <f>IFERROR(DV65/DV64,"-")</f>
        <v>0.99909709294362914</v>
      </c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90">
        <f>IFERROR(FB65/FB64,"-")</f>
        <v>0.9988664247765856</v>
      </c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90">
        <f>IFERROR(GG65/GG64,"-")</f>
        <v>0.98735077570991636</v>
      </c>
      <c r="GH69" s="90" t="str">
        <f t="shared" ref="GH69:HM69" si="93">IFERROR(GH65/GH64,"-")</f>
        <v>-</v>
      </c>
      <c r="GI69" s="90" t="str">
        <f t="shared" si="93"/>
        <v>-</v>
      </c>
      <c r="GJ69" s="90" t="str">
        <f t="shared" si="93"/>
        <v>-</v>
      </c>
      <c r="GK69" s="90" t="str">
        <f t="shared" si="93"/>
        <v>-</v>
      </c>
      <c r="GL69" s="90" t="str">
        <f t="shared" si="93"/>
        <v>-</v>
      </c>
      <c r="GM69" s="90" t="str">
        <f t="shared" si="93"/>
        <v>-</v>
      </c>
      <c r="GN69" s="90" t="str">
        <f t="shared" si="93"/>
        <v>-</v>
      </c>
      <c r="GO69" s="90" t="str">
        <f t="shared" si="93"/>
        <v>-</v>
      </c>
      <c r="GP69" s="90" t="str">
        <f t="shared" si="93"/>
        <v>-</v>
      </c>
      <c r="GQ69" s="90" t="str">
        <f t="shared" si="93"/>
        <v>-</v>
      </c>
      <c r="GR69" s="90" t="str">
        <f t="shared" si="93"/>
        <v>-</v>
      </c>
      <c r="GS69" s="90" t="str">
        <f t="shared" si="93"/>
        <v>-</v>
      </c>
      <c r="GT69" s="90" t="str">
        <f t="shared" si="93"/>
        <v>-</v>
      </c>
      <c r="GU69" s="90" t="str">
        <f t="shared" si="93"/>
        <v>-</v>
      </c>
      <c r="GV69" s="90" t="str">
        <f t="shared" si="93"/>
        <v>-</v>
      </c>
      <c r="GW69" s="90" t="str">
        <f t="shared" si="93"/>
        <v>-</v>
      </c>
      <c r="GX69" s="90" t="str">
        <f t="shared" si="93"/>
        <v>-</v>
      </c>
      <c r="GY69" s="90" t="str">
        <f t="shared" si="93"/>
        <v>-</v>
      </c>
      <c r="GZ69" s="90" t="str">
        <f t="shared" si="93"/>
        <v>-</v>
      </c>
      <c r="HA69" s="90" t="str">
        <f t="shared" si="93"/>
        <v>-</v>
      </c>
      <c r="HB69" s="90" t="str">
        <f t="shared" si="93"/>
        <v>-</v>
      </c>
      <c r="HC69" s="90" t="str">
        <f t="shared" si="93"/>
        <v>-</v>
      </c>
      <c r="HD69" s="90" t="str">
        <f t="shared" si="93"/>
        <v>-</v>
      </c>
      <c r="HE69" s="90" t="str">
        <f t="shared" si="93"/>
        <v>-</v>
      </c>
      <c r="HF69" s="90" t="str">
        <f t="shared" si="93"/>
        <v>-</v>
      </c>
      <c r="HG69" s="90" t="str">
        <f t="shared" si="93"/>
        <v>-</v>
      </c>
      <c r="HH69" s="90" t="str">
        <f t="shared" si="93"/>
        <v>-</v>
      </c>
      <c r="HI69" s="90" t="str">
        <f t="shared" si="93"/>
        <v>-</v>
      </c>
      <c r="HJ69" s="90" t="str">
        <f t="shared" si="93"/>
        <v>-</v>
      </c>
      <c r="HK69" s="90" t="str">
        <f t="shared" si="93"/>
        <v>-</v>
      </c>
      <c r="HL69" s="90" t="str">
        <f t="shared" si="93"/>
        <v>-</v>
      </c>
      <c r="HM69" s="90">
        <f t="shared" si="93"/>
        <v>0.9841421200711995</v>
      </c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>
        <f t="shared" ref="IS69" si="94">IFERROR(IS65/IS64,"-")</f>
        <v>0.99484049135535735</v>
      </c>
      <c r="IT69" s="89"/>
      <c r="IU69" s="89"/>
      <c r="IV69" s="89"/>
      <c r="IW69" s="89"/>
      <c r="IX69" s="90">
        <f>IFERROR(IX65/IX64,"-")</f>
        <v>0.99289281696629883</v>
      </c>
    </row>
    <row r="70" spans="2:258">
      <c r="B70" s="78" t="s">
        <v>87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91">
        <f t="shared" ref="AH70:CP70" si="95">1-AH69</f>
        <v>1.7059136894933324E-2</v>
      </c>
      <c r="AI70" s="91">
        <f t="shared" si="95"/>
        <v>1</v>
      </c>
      <c r="AJ70" s="91">
        <f t="shared" si="95"/>
        <v>1</v>
      </c>
      <c r="AK70" s="91">
        <f t="shared" si="95"/>
        <v>1</v>
      </c>
      <c r="AL70" s="91">
        <f t="shared" si="95"/>
        <v>1</v>
      </c>
      <c r="AM70" s="91">
        <f t="shared" si="95"/>
        <v>1</v>
      </c>
      <c r="AN70" s="91">
        <f t="shared" si="95"/>
        <v>1</v>
      </c>
      <c r="AO70" s="91">
        <f t="shared" si="95"/>
        <v>1</v>
      </c>
      <c r="AP70" s="91">
        <f t="shared" si="95"/>
        <v>1</v>
      </c>
      <c r="AQ70" s="91">
        <f t="shared" si="95"/>
        <v>1</v>
      </c>
      <c r="AR70" s="91">
        <f t="shared" si="95"/>
        <v>1</v>
      </c>
      <c r="AS70" s="91">
        <f t="shared" si="95"/>
        <v>1</v>
      </c>
      <c r="AT70" s="91">
        <f t="shared" si="95"/>
        <v>1</v>
      </c>
      <c r="AU70" s="91">
        <f t="shared" si="95"/>
        <v>1</v>
      </c>
      <c r="AV70" s="91">
        <f t="shared" si="95"/>
        <v>1</v>
      </c>
      <c r="AW70" s="91">
        <f t="shared" si="95"/>
        <v>1</v>
      </c>
      <c r="AX70" s="91">
        <f t="shared" si="95"/>
        <v>1</v>
      </c>
      <c r="AY70" s="91">
        <f t="shared" si="95"/>
        <v>1</v>
      </c>
      <c r="AZ70" s="91">
        <f t="shared" si="95"/>
        <v>1</v>
      </c>
      <c r="BA70" s="91">
        <f t="shared" si="95"/>
        <v>1</v>
      </c>
      <c r="BB70" s="91">
        <f t="shared" si="95"/>
        <v>1</v>
      </c>
      <c r="BC70" s="91">
        <f t="shared" si="95"/>
        <v>1</v>
      </c>
      <c r="BD70" s="91">
        <f t="shared" si="95"/>
        <v>1</v>
      </c>
      <c r="BE70" s="91">
        <f t="shared" si="95"/>
        <v>1</v>
      </c>
      <c r="BF70" s="91">
        <f t="shared" si="95"/>
        <v>1</v>
      </c>
      <c r="BG70" s="91">
        <f t="shared" si="95"/>
        <v>1</v>
      </c>
      <c r="BH70" s="91">
        <f t="shared" si="95"/>
        <v>1</v>
      </c>
      <c r="BI70" s="91">
        <f t="shared" si="95"/>
        <v>1</v>
      </c>
      <c r="BJ70" s="91">
        <f t="shared" si="95"/>
        <v>1</v>
      </c>
      <c r="BK70" s="91">
        <f t="shared" si="95"/>
        <v>9.5090292158149792E-3</v>
      </c>
      <c r="BL70" s="91">
        <f t="shared" si="95"/>
        <v>1</v>
      </c>
      <c r="BM70" s="91">
        <f t="shared" si="95"/>
        <v>1</v>
      </c>
      <c r="BN70" s="91">
        <f t="shared" si="95"/>
        <v>1</v>
      </c>
      <c r="BO70" s="91">
        <f t="shared" si="95"/>
        <v>1</v>
      </c>
      <c r="BP70" s="91">
        <f t="shared" si="95"/>
        <v>1</v>
      </c>
      <c r="BQ70" s="91">
        <f t="shared" si="95"/>
        <v>1</v>
      </c>
      <c r="BR70" s="91">
        <f t="shared" si="95"/>
        <v>1</v>
      </c>
      <c r="BS70" s="91">
        <f t="shared" si="95"/>
        <v>1</v>
      </c>
      <c r="BT70" s="91">
        <f t="shared" si="95"/>
        <v>1</v>
      </c>
      <c r="BU70" s="91">
        <f t="shared" si="95"/>
        <v>1</v>
      </c>
      <c r="BV70" s="91">
        <f t="shared" si="95"/>
        <v>1</v>
      </c>
      <c r="BW70" s="91">
        <f t="shared" si="95"/>
        <v>1</v>
      </c>
      <c r="BX70" s="91">
        <f t="shared" si="95"/>
        <v>1</v>
      </c>
      <c r="BY70" s="91">
        <f t="shared" si="95"/>
        <v>1</v>
      </c>
      <c r="BZ70" s="91">
        <f t="shared" si="95"/>
        <v>1</v>
      </c>
      <c r="CA70" s="91">
        <f t="shared" si="95"/>
        <v>1</v>
      </c>
      <c r="CB70" s="91">
        <f t="shared" si="95"/>
        <v>1</v>
      </c>
      <c r="CC70" s="91">
        <f t="shared" si="95"/>
        <v>1</v>
      </c>
      <c r="CD70" s="91">
        <f t="shared" si="95"/>
        <v>1</v>
      </c>
      <c r="CE70" s="91">
        <f t="shared" si="95"/>
        <v>1</v>
      </c>
      <c r="CF70" s="91">
        <f t="shared" si="95"/>
        <v>1</v>
      </c>
      <c r="CG70" s="91">
        <f t="shared" si="95"/>
        <v>1</v>
      </c>
      <c r="CH70" s="91">
        <f t="shared" si="95"/>
        <v>1</v>
      </c>
      <c r="CI70" s="91">
        <f t="shared" si="95"/>
        <v>1</v>
      </c>
      <c r="CJ70" s="91">
        <f t="shared" si="95"/>
        <v>1</v>
      </c>
      <c r="CK70" s="91">
        <f t="shared" si="95"/>
        <v>1</v>
      </c>
      <c r="CL70" s="91">
        <f t="shared" si="95"/>
        <v>1</v>
      </c>
      <c r="CM70" s="91">
        <f t="shared" si="95"/>
        <v>1</v>
      </c>
      <c r="CN70" s="91">
        <f t="shared" si="95"/>
        <v>1</v>
      </c>
      <c r="CO70" s="91">
        <f t="shared" si="95"/>
        <v>1</v>
      </c>
      <c r="CP70" s="91">
        <f t="shared" si="95"/>
        <v>1</v>
      </c>
      <c r="CQ70" s="91">
        <f>1-CQ69</f>
        <v>9.9326929360255001E-4</v>
      </c>
      <c r="CR70" s="91">
        <f t="shared" ref="CR70:FB70" si="96">1-CR69</f>
        <v>1</v>
      </c>
      <c r="CS70" s="91">
        <f t="shared" si="96"/>
        <v>1</v>
      </c>
      <c r="CT70" s="91">
        <f t="shared" si="96"/>
        <v>1</v>
      </c>
      <c r="CU70" s="91">
        <f t="shared" si="96"/>
        <v>1</v>
      </c>
      <c r="CV70" s="91">
        <f t="shared" si="96"/>
        <v>1</v>
      </c>
      <c r="CW70" s="91">
        <f t="shared" si="96"/>
        <v>1</v>
      </c>
      <c r="CX70" s="91">
        <f t="shared" si="96"/>
        <v>1</v>
      </c>
      <c r="CY70" s="91">
        <f t="shared" si="96"/>
        <v>1</v>
      </c>
      <c r="CZ70" s="91">
        <f t="shared" si="96"/>
        <v>1</v>
      </c>
      <c r="DA70" s="91">
        <f t="shared" si="96"/>
        <v>1</v>
      </c>
      <c r="DB70" s="91">
        <f t="shared" si="96"/>
        <v>1</v>
      </c>
      <c r="DC70" s="91">
        <f t="shared" si="96"/>
        <v>1</v>
      </c>
      <c r="DD70" s="91">
        <f t="shared" si="96"/>
        <v>1</v>
      </c>
      <c r="DE70" s="91">
        <f t="shared" si="96"/>
        <v>1</v>
      </c>
      <c r="DF70" s="91">
        <f t="shared" si="96"/>
        <v>1</v>
      </c>
      <c r="DG70" s="91">
        <f t="shared" si="96"/>
        <v>1</v>
      </c>
      <c r="DH70" s="91">
        <f t="shared" si="96"/>
        <v>1</v>
      </c>
      <c r="DI70" s="91">
        <f t="shared" si="96"/>
        <v>1</v>
      </c>
      <c r="DJ70" s="91">
        <f t="shared" si="96"/>
        <v>1</v>
      </c>
      <c r="DK70" s="91">
        <f t="shared" si="96"/>
        <v>1</v>
      </c>
      <c r="DL70" s="91">
        <f t="shared" si="96"/>
        <v>1</v>
      </c>
      <c r="DM70" s="91">
        <f t="shared" si="96"/>
        <v>1</v>
      </c>
      <c r="DN70" s="91">
        <f t="shared" si="96"/>
        <v>1</v>
      </c>
      <c r="DO70" s="91">
        <f t="shared" si="96"/>
        <v>1</v>
      </c>
      <c r="DP70" s="91">
        <f t="shared" si="96"/>
        <v>1</v>
      </c>
      <c r="DQ70" s="91">
        <f t="shared" si="96"/>
        <v>1</v>
      </c>
      <c r="DR70" s="91">
        <f t="shared" si="96"/>
        <v>1</v>
      </c>
      <c r="DS70" s="91">
        <f t="shared" si="96"/>
        <v>1</v>
      </c>
      <c r="DT70" s="91">
        <f t="shared" si="96"/>
        <v>1</v>
      </c>
      <c r="DU70" s="91">
        <f t="shared" si="96"/>
        <v>1</v>
      </c>
      <c r="DV70" s="91">
        <f t="shared" si="96"/>
        <v>9.0290705637086077E-4</v>
      </c>
      <c r="DW70" s="91">
        <f t="shared" si="96"/>
        <v>1</v>
      </c>
      <c r="DX70" s="91">
        <f t="shared" si="96"/>
        <v>1</v>
      </c>
      <c r="DY70" s="91">
        <f t="shared" si="96"/>
        <v>1</v>
      </c>
      <c r="DZ70" s="91">
        <f t="shared" si="96"/>
        <v>1</v>
      </c>
      <c r="EA70" s="91">
        <f t="shared" si="96"/>
        <v>1</v>
      </c>
      <c r="EB70" s="91">
        <f t="shared" si="96"/>
        <v>1</v>
      </c>
      <c r="EC70" s="91">
        <f t="shared" si="96"/>
        <v>1</v>
      </c>
      <c r="ED70" s="91">
        <f t="shared" si="96"/>
        <v>1</v>
      </c>
      <c r="EE70" s="91">
        <f t="shared" si="96"/>
        <v>1</v>
      </c>
      <c r="EF70" s="91">
        <f t="shared" si="96"/>
        <v>1</v>
      </c>
      <c r="EG70" s="91">
        <f t="shared" si="96"/>
        <v>1</v>
      </c>
      <c r="EH70" s="91">
        <f t="shared" si="96"/>
        <v>1</v>
      </c>
      <c r="EI70" s="91">
        <f t="shared" si="96"/>
        <v>1</v>
      </c>
      <c r="EJ70" s="91">
        <f t="shared" si="96"/>
        <v>1</v>
      </c>
      <c r="EK70" s="91">
        <f t="shared" si="96"/>
        <v>1</v>
      </c>
      <c r="EL70" s="91">
        <f t="shared" si="96"/>
        <v>1</v>
      </c>
      <c r="EM70" s="91">
        <f t="shared" si="96"/>
        <v>1</v>
      </c>
      <c r="EN70" s="91">
        <f t="shared" si="96"/>
        <v>1</v>
      </c>
      <c r="EO70" s="91">
        <f t="shared" si="96"/>
        <v>1</v>
      </c>
      <c r="EP70" s="91">
        <f t="shared" si="96"/>
        <v>1</v>
      </c>
      <c r="EQ70" s="91">
        <f t="shared" si="96"/>
        <v>1</v>
      </c>
      <c r="ER70" s="91">
        <f t="shared" si="96"/>
        <v>1</v>
      </c>
      <c r="ES70" s="91">
        <f t="shared" si="96"/>
        <v>1</v>
      </c>
      <c r="ET70" s="91">
        <f t="shared" si="96"/>
        <v>1</v>
      </c>
      <c r="EU70" s="91">
        <f t="shared" si="96"/>
        <v>1</v>
      </c>
      <c r="EV70" s="91">
        <f t="shared" si="96"/>
        <v>1</v>
      </c>
      <c r="EW70" s="91">
        <f t="shared" si="96"/>
        <v>1</v>
      </c>
      <c r="EX70" s="91">
        <f t="shared" si="96"/>
        <v>1</v>
      </c>
      <c r="EY70" s="91">
        <f t="shared" si="96"/>
        <v>1</v>
      </c>
      <c r="EZ70" s="91">
        <f t="shared" si="96"/>
        <v>1</v>
      </c>
      <c r="FA70" s="91">
        <f t="shared" si="96"/>
        <v>1</v>
      </c>
      <c r="FB70" s="91">
        <f t="shared" si="96"/>
        <v>1.1335752234143959E-3</v>
      </c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O70" s="79"/>
      <c r="FP70" s="79"/>
      <c r="FQ70" s="79"/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91">
        <f>1-GG69</f>
        <v>1.2649224290083638E-2</v>
      </c>
      <c r="GH70" s="91" t="e">
        <f t="shared" ref="GH70:HM70" si="97">1-GH69</f>
        <v>#VALUE!</v>
      </c>
      <c r="GI70" s="91" t="e">
        <f t="shared" si="97"/>
        <v>#VALUE!</v>
      </c>
      <c r="GJ70" s="91" t="e">
        <f t="shared" si="97"/>
        <v>#VALUE!</v>
      </c>
      <c r="GK70" s="91" t="e">
        <f t="shared" si="97"/>
        <v>#VALUE!</v>
      </c>
      <c r="GL70" s="91" t="e">
        <f t="shared" si="97"/>
        <v>#VALUE!</v>
      </c>
      <c r="GM70" s="91" t="e">
        <f t="shared" si="97"/>
        <v>#VALUE!</v>
      </c>
      <c r="GN70" s="91" t="e">
        <f t="shared" si="97"/>
        <v>#VALUE!</v>
      </c>
      <c r="GO70" s="91" t="e">
        <f t="shared" si="97"/>
        <v>#VALUE!</v>
      </c>
      <c r="GP70" s="91" t="e">
        <f t="shared" si="97"/>
        <v>#VALUE!</v>
      </c>
      <c r="GQ70" s="91" t="e">
        <f t="shared" si="97"/>
        <v>#VALUE!</v>
      </c>
      <c r="GR70" s="91" t="e">
        <f t="shared" si="97"/>
        <v>#VALUE!</v>
      </c>
      <c r="GS70" s="91" t="e">
        <f t="shared" si="97"/>
        <v>#VALUE!</v>
      </c>
      <c r="GT70" s="91" t="e">
        <f t="shared" si="97"/>
        <v>#VALUE!</v>
      </c>
      <c r="GU70" s="91" t="e">
        <f t="shared" si="97"/>
        <v>#VALUE!</v>
      </c>
      <c r="GV70" s="91" t="e">
        <f t="shared" si="97"/>
        <v>#VALUE!</v>
      </c>
      <c r="GW70" s="91" t="e">
        <f t="shared" si="97"/>
        <v>#VALUE!</v>
      </c>
      <c r="GX70" s="91" t="e">
        <f t="shared" si="97"/>
        <v>#VALUE!</v>
      </c>
      <c r="GY70" s="91" t="e">
        <f t="shared" si="97"/>
        <v>#VALUE!</v>
      </c>
      <c r="GZ70" s="91" t="e">
        <f t="shared" si="97"/>
        <v>#VALUE!</v>
      </c>
      <c r="HA70" s="91" t="e">
        <f t="shared" si="97"/>
        <v>#VALUE!</v>
      </c>
      <c r="HB70" s="91" t="e">
        <f t="shared" si="97"/>
        <v>#VALUE!</v>
      </c>
      <c r="HC70" s="91" t="e">
        <f t="shared" si="97"/>
        <v>#VALUE!</v>
      </c>
      <c r="HD70" s="91" t="e">
        <f t="shared" si="97"/>
        <v>#VALUE!</v>
      </c>
      <c r="HE70" s="91" t="e">
        <f t="shared" si="97"/>
        <v>#VALUE!</v>
      </c>
      <c r="HF70" s="91" t="e">
        <f t="shared" si="97"/>
        <v>#VALUE!</v>
      </c>
      <c r="HG70" s="91" t="e">
        <f t="shared" si="97"/>
        <v>#VALUE!</v>
      </c>
      <c r="HH70" s="91" t="e">
        <f t="shared" si="97"/>
        <v>#VALUE!</v>
      </c>
      <c r="HI70" s="91" t="e">
        <f t="shared" si="97"/>
        <v>#VALUE!</v>
      </c>
      <c r="HJ70" s="91" t="e">
        <f t="shared" si="97"/>
        <v>#VALUE!</v>
      </c>
      <c r="HK70" s="91" t="e">
        <f t="shared" si="97"/>
        <v>#VALUE!</v>
      </c>
      <c r="HL70" s="91" t="e">
        <f t="shared" si="97"/>
        <v>#VALUE!</v>
      </c>
      <c r="HM70" s="91">
        <f t="shared" si="97"/>
        <v>1.58578799288005E-2</v>
      </c>
      <c r="HN70" s="91"/>
      <c r="HO70" s="91"/>
      <c r="HP70" s="91"/>
      <c r="HQ70" s="91"/>
      <c r="HR70" s="91"/>
      <c r="HS70" s="91"/>
      <c r="HT70" s="91"/>
      <c r="HU70" s="91"/>
      <c r="HV70" s="91"/>
      <c r="HW70" s="91"/>
      <c r="HX70" s="91"/>
      <c r="HY70" s="91"/>
      <c r="HZ70" s="91"/>
      <c r="IA70" s="91"/>
      <c r="IB70" s="91"/>
      <c r="IC70" s="91"/>
      <c r="ID70" s="91"/>
      <c r="IE70" s="91"/>
      <c r="IF70" s="91"/>
      <c r="IG70" s="91"/>
      <c r="IH70" s="91"/>
      <c r="II70" s="91"/>
      <c r="IJ70" s="91"/>
      <c r="IK70" s="91"/>
      <c r="IL70" s="91"/>
      <c r="IM70" s="91"/>
      <c r="IN70" s="91"/>
      <c r="IO70" s="91"/>
      <c r="IP70" s="91"/>
      <c r="IQ70" s="91"/>
      <c r="IR70" s="91"/>
      <c r="IS70" s="91">
        <f t="shared" ref="IS70" si="98">1-IS69</f>
        <v>5.1595086446426519E-3</v>
      </c>
      <c r="IT70" s="79"/>
      <c r="IU70" s="79"/>
      <c r="IV70" s="79"/>
      <c r="IW70" s="79"/>
      <c r="IX70" s="91">
        <f>1-IX69</f>
        <v>7.1071830337011699E-3</v>
      </c>
    </row>
    <row r="72" spans="2:258">
      <c r="B72" s="16" t="s">
        <v>202</v>
      </c>
      <c r="IX72" s="50"/>
    </row>
    <row r="73" spans="2:258" hidden="1">
      <c r="B73" s="43" t="s">
        <v>106</v>
      </c>
      <c r="AH73" s="47">
        <v>807.46600000000001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 s="47">
        <v>91.375</v>
      </c>
      <c r="BL73" s="47">
        <v>0</v>
      </c>
      <c r="BM73" s="47">
        <v>0</v>
      </c>
      <c r="BN73" s="47">
        <v>0</v>
      </c>
      <c r="BO73" s="47">
        <v>0</v>
      </c>
      <c r="BP73" s="47">
        <v>0</v>
      </c>
      <c r="BQ73" s="47">
        <v>0</v>
      </c>
      <c r="BR73" s="47">
        <v>0</v>
      </c>
      <c r="BS73" s="47">
        <v>0</v>
      </c>
      <c r="BT73" s="47">
        <v>0</v>
      </c>
      <c r="BU73" s="47">
        <v>0</v>
      </c>
      <c r="BV73" s="47">
        <v>0</v>
      </c>
      <c r="BW73" s="47">
        <v>0</v>
      </c>
      <c r="BX73" s="47">
        <v>0</v>
      </c>
      <c r="BY73" s="47">
        <v>0</v>
      </c>
      <c r="BZ73" s="47">
        <v>0</v>
      </c>
      <c r="CA73" s="47">
        <v>0</v>
      </c>
      <c r="CB73" s="47">
        <v>0</v>
      </c>
      <c r="CC73" s="47">
        <v>0</v>
      </c>
      <c r="CD73" s="47">
        <v>0</v>
      </c>
      <c r="CE73" s="47">
        <v>0</v>
      </c>
      <c r="CF73" s="47">
        <v>0</v>
      </c>
      <c r="CG73" s="47">
        <v>0</v>
      </c>
      <c r="CH73" s="47">
        <v>0</v>
      </c>
      <c r="CI73" s="47">
        <v>0</v>
      </c>
      <c r="CJ73" s="47">
        <v>0</v>
      </c>
      <c r="CK73" s="47">
        <v>0</v>
      </c>
      <c r="CL73" s="47">
        <v>0</v>
      </c>
      <c r="CM73" s="47">
        <v>0</v>
      </c>
      <c r="CN73" s="47">
        <v>0</v>
      </c>
      <c r="CO73" s="47">
        <v>0</v>
      </c>
      <c r="CP73" s="47">
        <v>0</v>
      </c>
      <c r="CQ73" s="47">
        <v>15.06</v>
      </c>
      <c r="CR73" s="47">
        <v>0</v>
      </c>
      <c r="CS73" s="47">
        <v>0</v>
      </c>
      <c r="CT73" s="47">
        <v>0</v>
      </c>
      <c r="CU73" s="47">
        <v>0</v>
      </c>
      <c r="CV73" s="47">
        <v>0</v>
      </c>
      <c r="CW73" s="47">
        <v>0</v>
      </c>
      <c r="CX73" s="47">
        <v>0</v>
      </c>
      <c r="CY73" s="47">
        <v>0</v>
      </c>
      <c r="CZ73" s="47">
        <v>0</v>
      </c>
      <c r="DA73" s="47">
        <v>0</v>
      </c>
      <c r="DB73" s="47">
        <v>0</v>
      </c>
      <c r="DC73" s="47">
        <v>0</v>
      </c>
      <c r="DD73" s="47">
        <v>0</v>
      </c>
      <c r="DE73" s="47">
        <v>0</v>
      </c>
      <c r="DF73" s="47">
        <v>0</v>
      </c>
      <c r="DG73" s="47">
        <v>0</v>
      </c>
      <c r="DH73" s="47">
        <v>0</v>
      </c>
      <c r="DI73" s="47">
        <v>0</v>
      </c>
      <c r="DJ73" s="47">
        <v>0</v>
      </c>
      <c r="DK73" s="47">
        <v>0</v>
      </c>
      <c r="DL73" s="47">
        <v>0</v>
      </c>
      <c r="DM73" s="47">
        <v>0</v>
      </c>
      <c r="DN73" s="47">
        <v>0</v>
      </c>
      <c r="DO73" s="47">
        <v>0</v>
      </c>
      <c r="DP73" s="47">
        <v>0</v>
      </c>
      <c r="DQ73" s="47">
        <v>0</v>
      </c>
      <c r="DR73" s="47">
        <v>0</v>
      </c>
      <c r="DS73" s="47">
        <v>0</v>
      </c>
      <c r="DT73" s="47">
        <v>0</v>
      </c>
      <c r="DU73" s="47">
        <v>0</v>
      </c>
      <c r="DV73" s="47">
        <v>2.524</v>
      </c>
      <c r="DW73" s="47">
        <v>0</v>
      </c>
      <c r="DX73" s="47">
        <v>0</v>
      </c>
      <c r="DY73" s="47">
        <v>0</v>
      </c>
      <c r="DZ73" s="47">
        <v>0</v>
      </c>
      <c r="EA73" s="47">
        <v>0</v>
      </c>
      <c r="EB73" s="47">
        <v>0</v>
      </c>
      <c r="EC73" s="47">
        <v>0</v>
      </c>
      <c r="ED73" s="47">
        <v>0</v>
      </c>
      <c r="EE73" s="47">
        <v>0</v>
      </c>
      <c r="EF73" s="47">
        <v>0</v>
      </c>
      <c r="EG73" s="47">
        <v>0</v>
      </c>
      <c r="EH73" s="47">
        <v>0</v>
      </c>
      <c r="EI73" s="47">
        <v>0</v>
      </c>
      <c r="EJ73" s="47">
        <v>0</v>
      </c>
      <c r="EK73" s="47">
        <v>0</v>
      </c>
      <c r="EL73" s="47">
        <v>0</v>
      </c>
      <c r="EM73" s="47">
        <v>0</v>
      </c>
      <c r="EN73" s="47">
        <v>0</v>
      </c>
      <c r="EO73" s="47">
        <v>0</v>
      </c>
      <c r="EP73" s="47">
        <v>0</v>
      </c>
      <c r="EQ73" s="47">
        <v>0</v>
      </c>
      <c r="ER73" s="47">
        <v>0</v>
      </c>
      <c r="ES73" s="47">
        <v>0</v>
      </c>
      <c r="ET73" s="47">
        <v>0</v>
      </c>
      <c r="EU73" s="47">
        <v>0</v>
      </c>
      <c r="EV73" s="47">
        <v>0</v>
      </c>
      <c r="EW73" s="47">
        <v>0</v>
      </c>
      <c r="EX73" s="47">
        <v>0</v>
      </c>
      <c r="EY73" s="47">
        <v>0</v>
      </c>
      <c r="EZ73" s="47">
        <v>0</v>
      </c>
      <c r="FA73" s="47">
        <v>0</v>
      </c>
      <c r="FB73" s="47">
        <v>0</v>
      </c>
      <c r="FC73" s="47">
        <v>0</v>
      </c>
      <c r="FD73" s="47">
        <v>0</v>
      </c>
      <c r="FE73" s="47">
        <v>0</v>
      </c>
      <c r="FF73" s="47">
        <v>0</v>
      </c>
      <c r="FG73" s="47">
        <v>0</v>
      </c>
      <c r="FH73" s="47">
        <v>0</v>
      </c>
      <c r="FI73" s="47">
        <v>0</v>
      </c>
      <c r="FJ73" s="47">
        <v>0</v>
      </c>
      <c r="FK73" s="47">
        <v>0</v>
      </c>
      <c r="FL73" s="47">
        <v>0</v>
      </c>
      <c r="FM73" s="47">
        <v>0</v>
      </c>
      <c r="FN73" s="47">
        <v>0</v>
      </c>
      <c r="FO73" s="47">
        <v>0</v>
      </c>
      <c r="FP73" s="47">
        <v>0</v>
      </c>
      <c r="FQ73" s="47">
        <v>0</v>
      </c>
      <c r="FR73" s="47">
        <v>0</v>
      </c>
      <c r="FS73" s="47">
        <v>0</v>
      </c>
      <c r="FT73" s="47">
        <v>0</v>
      </c>
      <c r="FU73" s="47">
        <v>0</v>
      </c>
      <c r="FV73" s="47">
        <v>0</v>
      </c>
      <c r="FW73" s="47">
        <v>0</v>
      </c>
      <c r="FX73" s="47">
        <v>0</v>
      </c>
      <c r="FY73" s="47">
        <v>0</v>
      </c>
      <c r="FZ73" s="47">
        <v>0</v>
      </c>
      <c r="GA73" s="47">
        <v>0</v>
      </c>
      <c r="GB73" s="47">
        <v>0</v>
      </c>
      <c r="GC73" s="47">
        <v>0</v>
      </c>
      <c r="GD73" s="47">
        <v>0</v>
      </c>
      <c r="GE73" s="47">
        <v>0</v>
      </c>
      <c r="GF73" s="47">
        <v>0</v>
      </c>
      <c r="GG73" s="47">
        <v>153.04400000000001</v>
      </c>
      <c r="GH73" s="93"/>
      <c r="GI73" s="93"/>
      <c r="GJ73" s="93"/>
      <c r="GK73" s="93"/>
      <c r="GL73" s="93"/>
      <c r="GM73" s="93"/>
      <c r="GN73" s="93"/>
      <c r="GO73" s="93"/>
      <c r="GP73" s="93"/>
      <c r="GQ73" s="93"/>
      <c r="GR73" s="93"/>
      <c r="GS73" s="93"/>
      <c r="GT73" s="93"/>
      <c r="GU73" s="93"/>
      <c r="GV73" s="93"/>
      <c r="GW73" s="93"/>
      <c r="GX73" s="93"/>
      <c r="GY73" s="93"/>
      <c r="GZ73" s="93"/>
      <c r="HA73" s="93"/>
      <c r="HB73" s="93"/>
      <c r="HC73" s="93"/>
      <c r="HD73" s="93"/>
      <c r="HE73" s="93"/>
      <c r="HF73" s="93"/>
      <c r="HG73" s="93"/>
      <c r="HH73" s="93"/>
      <c r="HI73" s="93"/>
      <c r="HJ73" s="93"/>
      <c r="HK73" s="93"/>
      <c r="HL73" s="93"/>
      <c r="HM73" s="47">
        <v>374.01100000000002</v>
      </c>
      <c r="HN73" s="93"/>
      <c r="HO73" s="93"/>
      <c r="HP73" s="93"/>
      <c r="HQ73" s="93"/>
      <c r="HR73" s="93"/>
      <c r="HS73" s="93"/>
      <c r="HT73" s="93"/>
      <c r="HU73" s="93"/>
      <c r="HV73" s="93"/>
      <c r="HW73" s="93"/>
      <c r="HX73" s="93"/>
      <c r="HY73" s="93"/>
      <c r="HZ73" s="93"/>
      <c r="IA73" s="93"/>
      <c r="IB73" s="93"/>
      <c r="IC73" s="93"/>
      <c r="ID73" s="93"/>
      <c r="IE73" s="93"/>
      <c r="IF73" s="93"/>
      <c r="IG73" s="93"/>
      <c r="IH73" s="93"/>
      <c r="II73" s="93"/>
      <c r="IJ73" s="93"/>
      <c r="IK73" s="93"/>
      <c r="IL73" s="93"/>
      <c r="IM73" s="93"/>
      <c r="IN73" s="93"/>
      <c r="IO73" s="93"/>
      <c r="IP73" s="93"/>
      <c r="IQ73" s="93"/>
      <c r="IR73" s="93"/>
      <c r="IS73" s="64">
        <v>489.70499999999998</v>
      </c>
      <c r="IX73" s="50">
        <f>SUM(AH73,BK73,CQ73,DV73,FB73,GG73,HM73,IS73)</f>
        <v>1933.1849999999999</v>
      </c>
    </row>
    <row r="74" spans="2:258" hidden="1">
      <c r="B74" s="43" t="s">
        <v>107</v>
      </c>
      <c r="AH74" s="47">
        <v>811.78300000000002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 s="47">
        <v>98.212000000000003</v>
      </c>
      <c r="BL74" s="47">
        <v>0</v>
      </c>
      <c r="BM74" s="47">
        <v>0</v>
      </c>
      <c r="BN74" s="47">
        <v>0</v>
      </c>
      <c r="BO74" s="47">
        <v>0</v>
      </c>
      <c r="BP74" s="47">
        <v>0</v>
      </c>
      <c r="BQ74" s="47">
        <v>0</v>
      </c>
      <c r="BR74" s="47">
        <v>0</v>
      </c>
      <c r="BS74" s="47">
        <v>0</v>
      </c>
      <c r="BT74" s="47">
        <v>0</v>
      </c>
      <c r="BU74" s="47">
        <v>0</v>
      </c>
      <c r="BV74" s="47">
        <v>0</v>
      </c>
      <c r="BW74" s="47">
        <v>0</v>
      </c>
      <c r="BX74" s="47">
        <v>0</v>
      </c>
      <c r="BY74" s="47">
        <v>0</v>
      </c>
      <c r="BZ74" s="47">
        <v>0</v>
      </c>
      <c r="CA74" s="47">
        <v>0</v>
      </c>
      <c r="CB74" s="47">
        <v>0</v>
      </c>
      <c r="CC74" s="47">
        <v>0</v>
      </c>
      <c r="CD74" s="47">
        <v>0</v>
      </c>
      <c r="CE74" s="47">
        <v>0</v>
      </c>
      <c r="CF74" s="47">
        <v>0</v>
      </c>
      <c r="CG74" s="47">
        <v>0</v>
      </c>
      <c r="CH74" s="47">
        <v>0</v>
      </c>
      <c r="CI74" s="47">
        <v>0</v>
      </c>
      <c r="CJ74" s="47">
        <v>0</v>
      </c>
      <c r="CK74" s="47">
        <v>0</v>
      </c>
      <c r="CL74" s="47">
        <v>0</v>
      </c>
      <c r="CM74" s="47">
        <v>0</v>
      </c>
      <c r="CN74" s="47">
        <v>0</v>
      </c>
      <c r="CO74" s="47">
        <v>0</v>
      </c>
      <c r="CP74" s="47">
        <v>0</v>
      </c>
      <c r="CQ74" s="47">
        <v>14.795</v>
      </c>
      <c r="CR74" s="47">
        <v>0</v>
      </c>
      <c r="CS74" s="47">
        <v>0</v>
      </c>
      <c r="CT74" s="47">
        <v>0</v>
      </c>
      <c r="CU74" s="47">
        <v>0</v>
      </c>
      <c r="CV74" s="47">
        <v>0</v>
      </c>
      <c r="CW74" s="47">
        <v>0</v>
      </c>
      <c r="CX74" s="47">
        <v>0</v>
      </c>
      <c r="CY74" s="47">
        <v>0</v>
      </c>
      <c r="CZ74" s="47">
        <v>0</v>
      </c>
      <c r="DA74" s="47">
        <v>0</v>
      </c>
      <c r="DB74" s="47">
        <v>0</v>
      </c>
      <c r="DC74" s="47">
        <v>0</v>
      </c>
      <c r="DD74" s="47">
        <v>0</v>
      </c>
      <c r="DE74" s="47">
        <v>0</v>
      </c>
      <c r="DF74" s="47">
        <v>0</v>
      </c>
      <c r="DG74" s="47">
        <v>0</v>
      </c>
      <c r="DH74" s="47">
        <v>0</v>
      </c>
      <c r="DI74" s="47">
        <v>0</v>
      </c>
      <c r="DJ74" s="47">
        <v>0</v>
      </c>
      <c r="DK74" s="47">
        <v>0</v>
      </c>
      <c r="DL74" s="47">
        <v>0</v>
      </c>
      <c r="DM74" s="47">
        <v>0</v>
      </c>
      <c r="DN74" s="47">
        <v>0</v>
      </c>
      <c r="DO74" s="47">
        <v>0</v>
      </c>
      <c r="DP74" s="47">
        <v>0</v>
      </c>
      <c r="DQ74" s="47">
        <v>0</v>
      </c>
      <c r="DR74" s="47">
        <v>0</v>
      </c>
      <c r="DS74" s="47">
        <v>0</v>
      </c>
      <c r="DT74" s="47">
        <v>0</v>
      </c>
      <c r="DU74" s="47">
        <v>0</v>
      </c>
      <c r="DV74" s="47">
        <v>2.5270000000000001</v>
      </c>
      <c r="DW74" s="47">
        <v>0</v>
      </c>
      <c r="DX74" s="47">
        <v>0</v>
      </c>
      <c r="DY74" s="47">
        <v>0</v>
      </c>
      <c r="DZ74" s="47">
        <v>0</v>
      </c>
      <c r="EA74" s="47">
        <v>0</v>
      </c>
      <c r="EB74" s="47">
        <v>0</v>
      </c>
      <c r="EC74" s="47">
        <v>0</v>
      </c>
      <c r="ED74" s="47">
        <v>0</v>
      </c>
      <c r="EE74" s="47">
        <v>0</v>
      </c>
      <c r="EF74" s="47">
        <v>0</v>
      </c>
      <c r="EG74" s="47">
        <v>0</v>
      </c>
      <c r="EH74" s="47">
        <v>0</v>
      </c>
      <c r="EI74" s="47">
        <v>0</v>
      </c>
      <c r="EJ74" s="47">
        <v>0</v>
      </c>
      <c r="EK74" s="47">
        <v>0</v>
      </c>
      <c r="EL74" s="47">
        <v>0</v>
      </c>
      <c r="EM74" s="47">
        <v>0</v>
      </c>
      <c r="EN74" s="47">
        <v>0</v>
      </c>
      <c r="EO74" s="47">
        <v>0</v>
      </c>
      <c r="EP74" s="47">
        <v>0</v>
      </c>
      <c r="EQ74" s="47">
        <v>0</v>
      </c>
      <c r="ER74" s="47">
        <v>0</v>
      </c>
      <c r="ES74" s="47">
        <v>0</v>
      </c>
      <c r="ET74" s="47">
        <v>0</v>
      </c>
      <c r="EU74" s="47">
        <v>0</v>
      </c>
      <c r="EV74" s="47">
        <v>0</v>
      </c>
      <c r="EW74" s="47">
        <v>0</v>
      </c>
      <c r="EX74" s="47">
        <v>0</v>
      </c>
      <c r="EY74" s="47">
        <v>0</v>
      </c>
      <c r="EZ74" s="47">
        <v>0</v>
      </c>
      <c r="FA74" s="47">
        <v>0</v>
      </c>
      <c r="FB74" s="47">
        <v>0</v>
      </c>
      <c r="FC74" s="47">
        <v>0</v>
      </c>
      <c r="FD74" s="47">
        <v>0</v>
      </c>
      <c r="FE74" s="47">
        <v>0</v>
      </c>
      <c r="FF74" s="47">
        <v>0</v>
      </c>
      <c r="FG74" s="47">
        <v>0</v>
      </c>
      <c r="FH74" s="47">
        <v>0</v>
      </c>
      <c r="FI74" s="47">
        <v>0</v>
      </c>
      <c r="FJ74" s="47">
        <v>0</v>
      </c>
      <c r="FK74" s="47">
        <v>0</v>
      </c>
      <c r="FL74" s="47">
        <v>0</v>
      </c>
      <c r="FM74" s="47">
        <v>0</v>
      </c>
      <c r="FN74" s="47">
        <v>0</v>
      </c>
      <c r="FO74" s="47">
        <v>0</v>
      </c>
      <c r="FP74" s="47">
        <v>0</v>
      </c>
      <c r="FQ74" s="47">
        <v>0</v>
      </c>
      <c r="FR74" s="47">
        <v>0</v>
      </c>
      <c r="FS74" s="47">
        <v>0</v>
      </c>
      <c r="FT74" s="47">
        <v>0</v>
      </c>
      <c r="FU74" s="47">
        <v>0</v>
      </c>
      <c r="FV74" s="47">
        <v>0</v>
      </c>
      <c r="FW74" s="47">
        <v>0</v>
      </c>
      <c r="FX74" s="47">
        <v>0</v>
      </c>
      <c r="FY74" s="47">
        <v>0</v>
      </c>
      <c r="FZ74" s="47">
        <v>0</v>
      </c>
      <c r="GA74" s="47">
        <v>0</v>
      </c>
      <c r="GB74" s="47">
        <v>0</v>
      </c>
      <c r="GC74" s="47">
        <v>0</v>
      </c>
      <c r="GD74" s="47">
        <v>0</v>
      </c>
      <c r="GE74" s="47">
        <v>0</v>
      </c>
      <c r="GF74" s="47">
        <v>0</v>
      </c>
      <c r="GG74" s="47">
        <v>154.31399999999999</v>
      </c>
      <c r="GH74" s="93"/>
      <c r="GI74" s="93"/>
      <c r="GJ74" s="93"/>
      <c r="GK74" s="93"/>
      <c r="GL74" s="93"/>
      <c r="GM74" s="93"/>
      <c r="GN74" s="93"/>
      <c r="GO74" s="93"/>
      <c r="GP74" s="93"/>
      <c r="GQ74" s="93"/>
      <c r="GR74" s="93"/>
      <c r="GS74" s="93"/>
      <c r="GT74" s="93"/>
      <c r="GU74" s="93"/>
      <c r="GV74" s="93"/>
      <c r="GW74" s="93"/>
      <c r="GX74" s="93"/>
      <c r="GY74" s="93"/>
      <c r="GZ74" s="93"/>
      <c r="HA74" s="93"/>
      <c r="HB74" s="93"/>
      <c r="HC74" s="93"/>
      <c r="HD74" s="93"/>
      <c r="HE74" s="93"/>
      <c r="HF74" s="93"/>
      <c r="HG74" s="93"/>
      <c r="HH74" s="93"/>
      <c r="HI74" s="93"/>
      <c r="HJ74" s="93"/>
      <c r="HK74" s="93"/>
      <c r="HL74" s="93"/>
      <c r="HM74" s="47">
        <v>369.19</v>
      </c>
      <c r="HN74" s="93"/>
      <c r="HO74" s="93"/>
      <c r="HP74" s="93"/>
      <c r="HQ74" s="93"/>
      <c r="HR74" s="93"/>
      <c r="HS74" s="93"/>
      <c r="HT74" s="93"/>
      <c r="HU74" s="93"/>
      <c r="HV74" s="93"/>
      <c r="HW74" s="93"/>
      <c r="HX74" s="93"/>
      <c r="HY74" s="93"/>
      <c r="HZ74" s="93"/>
      <c r="IA74" s="93"/>
      <c r="IB74" s="93"/>
      <c r="IC74" s="93"/>
      <c r="ID74" s="93"/>
      <c r="IE74" s="93"/>
      <c r="IF74" s="93"/>
      <c r="IG74" s="93"/>
      <c r="IH74" s="93"/>
      <c r="II74" s="93"/>
      <c r="IJ74" s="93"/>
      <c r="IK74" s="93"/>
      <c r="IL74" s="93"/>
      <c r="IM74" s="93"/>
      <c r="IN74" s="93"/>
      <c r="IO74" s="93"/>
      <c r="IP74" s="93"/>
      <c r="IQ74" s="93"/>
      <c r="IR74" s="93"/>
      <c r="IS74" s="64">
        <v>468.84800000000001</v>
      </c>
      <c r="IX74" s="50">
        <f>SUM(AH74,BK74,CQ74,DV74,FB74,GG74,HM74,IS74)</f>
        <v>1919.6690000000001</v>
      </c>
    </row>
    <row r="75" spans="2:258">
      <c r="B75" s="43" t="s">
        <v>108</v>
      </c>
      <c r="AH75" s="47">
        <v>799.71400000000006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 s="47">
        <v>91.521000000000001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0</v>
      </c>
      <c r="BR75" s="47">
        <v>0</v>
      </c>
      <c r="BS75" s="47">
        <v>0</v>
      </c>
      <c r="BT75" s="47">
        <v>0</v>
      </c>
      <c r="BU75" s="47">
        <v>0</v>
      </c>
      <c r="BV75" s="47">
        <v>0</v>
      </c>
      <c r="BW75" s="47">
        <v>0</v>
      </c>
      <c r="BX75" s="47">
        <v>0</v>
      </c>
      <c r="BY75" s="47">
        <v>0</v>
      </c>
      <c r="BZ75" s="47">
        <v>0</v>
      </c>
      <c r="CA75" s="47">
        <v>0</v>
      </c>
      <c r="CB75" s="47">
        <v>0</v>
      </c>
      <c r="CC75" s="47">
        <v>0</v>
      </c>
      <c r="CD75" s="47">
        <v>0</v>
      </c>
      <c r="CE75" s="47">
        <v>0</v>
      </c>
      <c r="CF75" s="47">
        <v>0</v>
      </c>
      <c r="CG75" s="47">
        <v>0</v>
      </c>
      <c r="CH75" s="47">
        <v>0</v>
      </c>
      <c r="CI75" s="47">
        <v>0</v>
      </c>
      <c r="CJ75" s="47">
        <v>0</v>
      </c>
      <c r="CK75" s="47">
        <v>0</v>
      </c>
      <c r="CL75" s="47">
        <v>0</v>
      </c>
      <c r="CM75" s="47">
        <v>0</v>
      </c>
      <c r="CN75" s="47">
        <v>0</v>
      </c>
      <c r="CO75" s="47">
        <v>0</v>
      </c>
      <c r="CP75" s="47">
        <v>0</v>
      </c>
      <c r="CQ75" s="47">
        <v>14.795</v>
      </c>
      <c r="CR75" s="47">
        <v>0</v>
      </c>
      <c r="CS75" s="47">
        <v>0</v>
      </c>
      <c r="CT75" s="47">
        <v>0</v>
      </c>
      <c r="CU75" s="47">
        <v>0</v>
      </c>
      <c r="CV75" s="47">
        <v>0</v>
      </c>
      <c r="CW75" s="47">
        <v>0</v>
      </c>
      <c r="CX75" s="47">
        <v>0</v>
      </c>
      <c r="CY75" s="47">
        <v>0</v>
      </c>
      <c r="CZ75" s="47">
        <v>0</v>
      </c>
      <c r="DA75" s="47">
        <v>0</v>
      </c>
      <c r="DB75" s="47">
        <v>0</v>
      </c>
      <c r="DC75" s="47">
        <v>0</v>
      </c>
      <c r="DD75" s="47">
        <v>0</v>
      </c>
      <c r="DE75" s="47">
        <v>0</v>
      </c>
      <c r="DF75" s="47">
        <v>0</v>
      </c>
      <c r="DG75" s="47">
        <v>0</v>
      </c>
      <c r="DH75" s="47">
        <v>0</v>
      </c>
      <c r="DI75" s="47">
        <v>0</v>
      </c>
      <c r="DJ75" s="47">
        <v>0</v>
      </c>
      <c r="DK75" s="47">
        <v>0</v>
      </c>
      <c r="DL75" s="47">
        <v>0</v>
      </c>
      <c r="DM75" s="47">
        <v>0</v>
      </c>
      <c r="DN75" s="47">
        <v>0</v>
      </c>
      <c r="DO75" s="47">
        <v>0</v>
      </c>
      <c r="DP75" s="47">
        <v>0</v>
      </c>
      <c r="DQ75" s="47">
        <v>0</v>
      </c>
      <c r="DR75" s="47">
        <v>0</v>
      </c>
      <c r="DS75" s="47">
        <v>0</v>
      </c>
      <c r="DT75" s="47">
        <v>0</v>
      </c>
      <c r="DU75" s="47">
        <v>0</v>
      </c>
      <c r="DV75" s="47">
        <v>2.5270000000000001</v>
      </c>
      <c r="DW75" s="47">
        <v>0</v>
      </c>
      <c r="DX75" s="47">
        <v>0</v>
      </c>
      <c r="DY75" s="47">
        <v>0</v>
      </c>
      <c r="DZ75" s="47">
        <v>0</v>
      </c>
      <c r="EA75" s="47">
        <v>0</v>
      </c>
      <c r="EB75" s="47">
        <v>0</v>
      </c>
      <c r="EC75" s="47">
        <v>0</v>
      </c>
      <c r="ED75" s="47">
        <v>0</v>
      </c>
      <c r="EE75" s="47">
        <v>0</v>
      </c>
      <c r="EF75" s="47">
        <v>0</v>
      </c>
      <c r="EG75" s="47">
        <v>0</v>
      </c>
      <c r="EH75" s="47">
        <v>0</v>
      </c>
      <c r="EI75" s="47">
        <v>0</v>
      </c>
      <c r="EJ75" s="47">
        <v>0</v>
      </c>
      <c r="EK75" s="47">
        <v>0</v>
      </c>
      <c r="EL75" s="47">
        <v>0</v>
      </c>
      <c r="EM75" s="47">
        <v>0</v>
      </c>
      <c r="EN75" s="47">
        <v>0</v>
      </c>
      <c r="EO75" s="47">
        <v>0</v>
      </c>
      <c r="EP75" s="47">
        <v>0</v>
      </c>
      <c r="EQ75" s="47">
        <v>0</v>
      </c>
      <c r="ER75" s="47">
        <v>0</v>
      </c>
      <c r="ES75" s="47">
        <v>0</v>
      </c>
      <c r="ET75" s="47">
        <v>0</v>
      </c>
      <c r="EU75" s="47">
        <v>0</v>
      </c>
      <c r="EV75" s="47">
        <v>0</v>
      </c>
      <c r="EW75" s="47">
        <v>0</v>
      </c>
      <c r="EX75" s="47">
        <v>0</v>
      </c>
      <c r="EY75" s="47">
        <v>0</v>
      </c>
      <c r="EZ75" s="47">
        <v>0</v>
      </c>
      <c r="FA75" s="47">
        <v>0</v>
      </c>
      <c r="FB75" s="47">
        <v>0</v>
      </c>
      <c r="FC75" s="47">
        <v>0</v>
      </c>
      <c r="FD75" s="47">
        <v>0</v>
      </c>
      <c r="FE75" s="47">
        <v>0</v>
      </c>
      <c r="FF75" s="47">
        <v>0</v>
      </c>
      <c r="FG75" s="47">
        <v>0</v>
      </c>
      <c r="FH75" s="47">
        <v>0</v>
      </c>
      <c r="FI75" s="47">
        <v>0</v>
      </c>
      <c r="FJ75" s="47">
        <v>0</v>
      </c>
      <c r="FK75" s="47">
        <v>0</v>
      </c>
      <c r="FL75" s="47">
        <v>0</v>
      </c>
      <c r="FM75" s="47">
        <v>0</v>
      </c>
      <c r="FN75" s="47">
        <v>0</v>
      </c>
      <c r="FO75" s="47">
        <v>0</v>
      </c>
      <c r="FP75" s="47">
        <v>0</v>
      </c>
      <c r="FQ75" s="47">
        <v>0</v>
      </c>
      <c r="FR75" s="47">
        <v>0</v>
      </c>
      <c r="FS75" s="47">
        <v>0</v>
      </c>
      <c r="FT75" s="47">
        <v>0</v>
      </c>
      <c r="FU75" s="47">
        <v>0</v>
      </c>
      <c r="FV75" s="47">
        <v>0</v>
      </c>
      <c r="FW75" s="47">
        <v>0</v>
      </c>
      <c r="FX75" s="47">
        <v>0</v>
      </c>
      <c r="FY75" s="47">
        <v>0</v>
      </c>
      <c r="FZ75" s="47">
        <v>0</v>
      </c>
      <c r="GA75" s="47">
        <v>0</v>
      </c>
      <c r="GB75" s="47">
        <v>0</v>
      </c>
      <c r="GC75" s="47">
        <v>0</v>
      </c>
      <c r="GD75" s="47">
        <v>0</v>
      </c>
      <c r="GE75" s="47">
        <v>0</v>
      </c>
      <c r="GF75" s="47">
        <v>0</v>
      </c>
      <c r="GG75" s="47">
        <v>154.31399999999999</v>
      </c>
      <c r="GH75" s="93"/>
      <c r="GI75" s="93"/>
      <c r="GJ75" s="93"/>
      <c r="GK75" s="93"/>
      <c r="GL75" s="93"/>
      <c r="GM75" s="93"/>
      <c r="GN75" s="93"/>
      <c r="GO75" s="93"/>
      <c r="GP75" s="93"/>
      <c r="GQ75" s="93"/>
      <c r="GR75" s="93"/>
      <c r="GS75" s="93"/>
      <c r="GT75" s="93"/>
      <c r="GU75" s="93"/>
      <c r="GV75" s="93"/>
      <c r="GW75" s="93"/>
      <c r="GX75" s="93"/>
      <c r="GY75" s="93"/>
      <c r="GZ75" s="93"/>
      <c r="HA75" s="93"/>
      <c r="HB75" s="93"/>
      <c r="HC75" s="93"/>
      <c r="HD75" s="93"/>
      <c r="HE75" s="93"/>
      <c r="HF75" s="93"/>
      <c r="HG75" s="93"/>
      <c r="HH75" s="93"/>
      <c r="HI75" s="93"/>
      <c r="HJ75" s="93"/>
      <c r="HK75" s="93"/>
      <c r="HL75" s="93"/>
      <c r="HM75" s="47">
        <v>369.166</v>
      </c>
      <c r="HN75" s="93"/>
      <c r="HO75" s="93"/>
      <c r="HP75" s="93"/>
      <c r="HQ75" s="93"/>
      <c r="HR75" s="93"/>
      <c r="HS75" s="93"/>
      <c r="HT75" s="93"/>
      <c r="HU75" s="93"/>
      <c r="HV75" s="93"/>
      <c r="HW75" s="93"/>
      <c r="HX75" s="93"/>
      <c r="HY75" s="93"/>
      <c r="HZ75" s="93"/>
      <c r="IA75" s="93"/>
      <c r="IB75" s="93"/>
      <c r="IC75" s="93"/>
      <c r="ID75" s="93"/>
      <c r="IE75" s="93"/>
      <c r="IF75" s="93"/>
      <c r="IG75" s="93"/>
      <c r="IH75" s="93"/>
      <c r="II75" s="93"/>
      <c r="IJ75" s="93"/>
      <c r="IK75" s="93"/>
      <c r="IL75" s="93"/>
      <c r="IM75" s="93"/>
      <c r="IN75" s="93"/>
      <c r="IO75" s="93"/>
      <c r="IP75" s="93"/>
      <c r="IQ75" s="93"/>
      <c r="IR75" s="93"/>
      <c r="IS75" s="62">
        <v>468.84800000000001</v>
      </c>
      <c r="IT75" s="45"/>
      <c r="IU75" s="45"/>
      <c r="IV75" s="45"/>
      <c r="IW75" s="45"/>
      <c r="IX75" s="50">
        <f>SUM(AH75,BK75,CQ75,DV75,FB75,GG75,HM75,IS75)</f>
        <v>1900.885</v>
      </c>
    </row>
    <row r="76" spans="2:258">
      <c r="B76" s="43" t="s">
        <v>109</v>
      </c>
      <c r="AH76" s="47">
        <v>12966.547309399997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 s="47">
        <v>1459.0063683000001</v>
      </c>
      <c r="BL76" s="47">
        <v>0</v>
      </c>
      <c r="BM76" s="47">
        <v>0</v>
      </c>
      <c r="BN76" s="47">
        <v>0</v>
      </c>
      <c r="BO76" s="47">
        <v>0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47">
        <v>0</v>
      </c>
      <c r="BY76" s="47">
        <v>0</v>
      </c>
      <c r="BZ76" s="47">
        <v>0</v>
      </c>
      <c r="CA76" s="47">
        <v>0</v>
      </c>
      <c r="CB76" s="47">
        <v>0</v>
      </c>
      <c r="CC76" s="47">
        <v>0</v>
      </c>
      <c r="CD76" s="47">
        <v>0</v>
      </c>
      <c r="CE76" s="47">
        <v>0</v>
      </c>
      <c r="CF76" s="47">
        <v>0</v>
      </c>
      <c r="CG76" s="47">
        <v>0</v>
      </c>
      <c r="CH76" s="47">
        <v>0</v>
      </c>
      <c r="CI76" s="47">
        <v>0</v>
      </c>
      <c r="CJ76" s="47">
        <v>0</v>
      </c>
      <c r="CK76" s="47">
        <v>0</v>
      </c>
      <c r="CL76" s="47">
        <v>0</v>
      </c>
      <c r="CM76" s="47">
        <v>0</v>
      </c>
      <c r="CN76" s="47">
        <v>0</v>
      </c>
      <c r="CO76" s="47">
        <v>0</v>
      </c>
      <c r="CP76" s="47">
        <v>0</v>
      </c>
      <c r="CQ76" s="47">
        <v>191.70686799999999</v>
      </c>
      <c r="CR76" s="47">
        <v>0</v>
      </c>
      <c r="CS76" s="47">
        <v>0</v>
      </c>
      <c r="CT76" s="47">
        <v>0</v>
      </c>
      <c r="CU76" s="47">
        <v>0</v>
      </c>
      <c r="CV76" s="47">
        <v>0</v>
      </c>
      <c r="CW76" s="47">
        <v>0</v>
      </c>
      <c r="CX76" s="47">
        <v>0</v>
      </c>
      <c r="CY76" s="47">
        <v>0</v>
      </c>
      <c r="CZ76" s="47">
        <v>0</v>
      </c>
      <c r="DA76" s="47">
        <v>0</v>
      </c>
      <c r="DB76" s="47">
        <v>0</v>
      </c>
      <c r="DC76" s="47">
        <v>0</v>
      </c>
      <c r="DD76" s="47">
        <v>0</v>
      </c>
      <c r="DE76" s="47">
        <v>0</v>
      </c>
      <c r="DF76" s="47">
        <v>0</v>
      </c>
      <c r="DG76" s="47">
        <v>0</v>
      </c>
      <c r="DH76" s="47">
        <v>0</v>
      </c>
      <c r="DI76" s="47">
        <v>0</v>
      </c>
      <c r="DJ76" s="47">
        <v>0</v>
      </c>
      <c r="DK76" s="47">
        <v>0</v>
      </c>
      <c r="DL76" s="47">
        <v>0</v>
      </c>
      <c r="DM76" s="47">
        <v>0</v>
      </c>
      <c r="DN76" s="47">
        <v>0</v>
      </c>
      <c r="DO76" s="47">
        <v>0</v>
      </c>
      <c r="DP76" s="47">
        <v>0</v>
      </c>
      <c r="DQ76" s="47">
        <v>0</v>
      </c>
      <c r="DR76" s="47">
        <v>0</v>
      </c>
      <c r="DS76" s="47">
        <v>0</v>
      </c>
      <c r="DT76" s="47">
        <v>0</v>
      </c>
      <c r="DU76" s="47">
        <v>0</v>
      </c>
      <c r="DV76" s="47">
        <v>45.819070000000004</v>
      </c>
      <c r="DW76" s="47">
        <v>0</v>
      </c>
      <c r="DX76" s="47">
        <v>0</v>
      </c>
      <c r="DY76" s="47">
        <v>0</v>
      </c>
      <c r="DZ76" s="47">
        <v>0</v>
      </c>
      <c r="EA76" s="47">
        <v>0</v>
      </c>
      <c r="EB76" s="47">
        <v>0</v>
      </c>
      <c r="EC76" s="47">
        <v>0</v>
      </c>
      <c r="ED76" s="47">
        <v>0</v>
      </c>
      <c r="EE76" s="47">
        <v>0</v>
      </c>
      <c r="EF76" s="47">
        <v>0</v>
      </c>
      <c r="EG76" s="47">
        <v>0</v>
      </c>
      <c r="EH76" s="47">
        <v>0</v>
      </c>
      <c r="EI76" s="47">
        <v>0</v>
      </c>
      <c r="EJ76" s="47">
        <v>0</v>
      </c>
      <c r="EK76" s="47">
        <v>0</v>
      </c>
      <c r="EL76" s="47">
        <v>0</v>
      </c>
      <c r="EM76" s="47">
        <v>0</v>
      </c>
      <c r="EN76" s="47">
        <v>0</v>
      </c>
      <c r="EO76" s="47">
        <v>0</v>
      </c>
      <c r="EP76" s="47">
        <v>0</v>
      </c>
      <c r="EQ76" s="47">
        <v>0</v>
      </c>
      <c r="ER76" s="47">
        <v>0</v>
      </c>
      <c r="ES76" s="47">
        <v>0</v>
      </c>
      <c r="ET76" s="47">
        <v>0</v>
      </c>
      <c r="EU76" s="47">
        <v>0</v>
      </c>
      <c r="EV76" s="47">
        <v>0</v>
      </c>
      <c r="EW76" s="47">
        <v>0</v>
      </c>
      <c r="EX76" s="47">
        <v>0</v>
      </c>
      <c r="EY76" s="47">
        <v>0</v>
      </c>
      <c r="EZ76" s="47">
        <v>0</v>
      </c>
      <c r="FA76" s="47">
        <v>0</v>
      </c>
      <c r="FB76" s="47">
        <v>0</v>
      </c>
      <c r="FC76" s="47">
        <v>0</v>
      </c>
      <c r="FD76" s="47">
        <v>0</v>
      </c>
      <c r="FE76" s="47">
        <v>0</v>
      </c>
      <c r="FF76" s="47">
        <v>0</v>
      </c>
      <c r="FG76" s="47">
        <v>0</v>
      </c>
      <c r="FH76" s="47">
        <v>0</v>
      </c>
      <c r="FI76" s="47">
        <v>0</v>
      </c>
      <c r="FJ76" s="47">
        <v>0</v>
      </c>
      <c r="FK76" s="47">
        <v>0</v>
      </c>
      <c r="FL76" s="47">
        <v>0</v>
      </c>
      <c r="FM76" s="47">
        <v>0</v>
      </c>
      <c r="FN76" s="47">
        <v>0</v>
      </c>
      <c r="FO76" s="47">
        <v>0</v>
      </c>
      <c r="FP76" s="47">
        <v>0</v>
      </c>
      <c r="FQ76" s="47">
        <v>0</v>
      </c>
      <c r="FR76" s="47">
        <v>0</v>
      </c>
      <c r="FS76" s="47">
        <v>0</v>
      </c>
      <c r="FT76" s="47">
        <v>0</v>
      </c>
      <c r="FU76" s="47">
        <v>0</v>
      </c>
      <c r="FV76" s="47">
        <v>0</v>
      </c>
      <c r="FW76" s="47">
        <v>0</v>
      </c>
      <c r="FX76" s="47">
        <v>0</v>
      </c>
      <c r="FY76" s="47">
        <v>0</v>
      </c>
      <c r="FZ76" s="47">
        <v>0</v>
      </c>
      <c r="GA76" s="47">
        <v>0</v>
      </c>
      <c r="GB76" s="47">
        <v>0</v>
      </c>
      <c r="GC76" s="47">
        <v>0</v>
      </c>
      <c r="GD76" s="47">
        <v>0</v>
      </c>
      <c r="GE76" s="47">
        <v>0</v>
      </c>
      <c r="GF76" s="47">
        <v>0</v>
      </c>
      <c r="GG76" s="47">
        <v>2460.12032</v>
      </c>
      <c r="GH76" s="93"/>
      <c r="GI76" s="93"/>
      <c r="GJ76" s="93"/>
      <c r="GK76" s="93"/>
      <c r="GL76" s="93"/>
      <c r="GM76" s="93"/>
      <c r="GN76" s="93"/>
      <c r="GO76" s="93"/>
      <c r="GP76" s="93"/>
      <c r="GQ76" s="93"/>
      <c r="GR76" s="93"/>
      <c r="GS76" s="93"/>
      <c r="GT76" s="93"/>
      <c r="GU76" s="93"/>
      <c r="GV76" s="93"/>
      <c r="GW76" s="93"/>
      <c r="GX76" s="93"/>
      <c r="GY76" s="93"/>
      <c r="GZ76" s="93"/>
      <c r="HA76" s="93"/>
      <c r="HB76" s="93"/>
      <c r="HC76" s="93"/>
      <c r="HD76" s="93"/>
      <c r="HE76" s="93"/>
      <c r="HF76" s="93"/>
      <c r="HG76" s="93"/>
      <c r="HH76" s="93"/>
      <c r="HI76" s="93"/>
      <c r="HJ76" s="93"/>
      <c r="HK76" s="93"/>
      <c r="HL76" s="93"/>
      <c r="HM76" s="47">
        <v>5596.7411700000002</v>
      </c>
      <c r="HN76" s="93"/>
      <c r="HO76" s="93"/>
      <c r="HP76" s="93"/>
      <c r="HQ76" s="93"/>
      <c r="HR76" s="93"/>
      <c r="HS76" s="93"/>
      <c r="HT76" s="93"/>
      <c r="HU76" s="93"/>
      <c r="HV76" s="93"/>
      <c r="HW76" s="93"/>
      <c r="HX76" s="93"/>
      <c r="HY76" s="93"/>
      <c r="HZ76" s="93"/>
      <c r="IA76" s="93"/>
      <c r="IB76" s="93"/>
      <c r="IC76" s="93"/>
      <c r="ID76" s="93"/>
      <c r="IE76" s="93"/>
      <c r="IF76" s="93"/>
      <c r="IG76" s="93"/>
      <c r="IH76" s="93"/>
      <c r="II76" s="93"/>
      <c r="IJ76" s="93"/>
      <c r="IK76" s="93"/>
      <c r="IL76" s="93"/>
      <c r="IM76" s="93"/>
      <c r="IN76" s="93"/>
      <c r="IO76" s="93"/>
      <c r="IP76" s="93"/>
      <c r="IQ76" s="93"/>
      <c r="IR76" s="93"/>
      <c r="IS76" s="47">
        <v>7125.8383108999969</v>
      </c>
      <c r="IT76" s="45"/>
      <c r="IU76" s="45"/>
      <c r="IV76" s="45"/>
      <c r="IW76" s="45"/>
      <c r="IX76" s="50">
        <f>SUM(AH76,BK76,CQ76,DV76,FB76,GG76,HM76,IS76)</f>
        <v>29845.779416599995</v>
      </c>
    </row>
    <row r="77" spans="2:258">
      <c r="B77" s="43" t="s">
        <v>65</v>
      </c>
      <c r="AH77" s="44">
        <f>IFERROR(AH75/AH73,"-")</f>
        <v>0.99039959577245362</v>
      </c>
      <c r="AI77" s="44" t="str">
        <f t="shared" ref="AI77:CT77" si="99">IFERROR(AI75/AI73,"-")</f>
        <v>-</v>
      </c>
      <c r="AJ77" s="44" t="str">
        <f t="shared" si="99"/>
        <v>-</v>
      </c>
      <c r="AK77" s="44" t="str">
        <f t="shared" si="99"/>
        <v>-</v>
      </c>
      <c r="AL77" s="44" t="str">
        <f t="shared" si="99"/>
        <v>-</v>
      </c>
      <c r="AM77" s="44" t="str">
        <f t="shared" si="99"/>
        <v>-</v>
      </c>
      <c r="AN77" s="44" t="str">
        <f t="shared" si="99"/>
        <v>-</v>
      </c>
      <c r="AO77" s="44" t="str">
        <f t="shared" si="99"/>
        <v>-</v>
      </c>
      <c r="AP77" s="44" t="str">
        <f t="shared" si="99"/>
        <v>-</v>
      </c>
      <c r="AQ77" s="44" t="str">
        <f t="shared" si="99"/>
        <v>-</v>
      </c>
      <c r="AR77" s="44" t="str">
        <f t="shared" si="99"/>
        <v>-</v>
      </c>
      <c r="AS77" s="44" t="str">
        <f t="shared" si="99"/>
        <v>-</v>
      </c>
      <c r="AT77" s="44" t="str">
        <f t="shared" si="99"/>
        <v>-</v>
      </c>
      <c r="AU77" s="44" t="str">
        <f t="shared" si="99"/>
        <v>-</v>
      </c>
      <c r="AV77" s="44" t="str">
        <f t="shared" si="99"/>
        <v>-</v>
      </c>
      <c r="AW77" s="44" t="str">
        <f t="shared" si="99"/>
        <v>-</v>
      </c>
      <c r="AX77" s="44" t="str">
        <f t="shared" si="99"/>
        <v>-</v>
      </c>
      <c r="AY77" s="44" t="str">
        <f t="shared" si="99"/>
        <v>-</v>
      </c>
      <c r="AZ77" s="44" t="str">
        <f t="shared" si="99"/>
        <v>-</v>
      </c>
      <c r="BA77" s="44" t="str">
        <f t="shared" si="99"/>
        <v>-</v>
      </c>
      <c r="BB77" s="44" t="str">
        <f t="shared" si="99"/>
        <v>-</v>
      </c>
      <c r="BC77" s="44" t="str">
        <f t="shared" si="99"/>
        <v>-</v>
      </c>
      <c r="BD77" s="44" t="str">
        <f t="shared" si="99"/>
        <v>-</v>
      </c>
      <c r="BE77" s="44" t="str">
        <f t="shared" si="99"/>
        <v>-</v>
      </c>
      <c r="BF77" s="44" t="str">
        <f t="shared" si="99"/>
        <v>-</v>
      </c>
      <c r="BG77" s="44" t="str">
        <f t="shared" si="99"/>
        <v>-</v>
      </c>
      <c r="BH77" s="44" t="str">
        <f t="shared" si="99"/>
        <v>-</v>
      </c>
      <c r="BI77" s="44" t="str">
        <f t="shared" si="99"/>
        <v>-</v>
      </c>
      <c r="BJ77" s="44" t="str">
        <f t="shared" si="99"/>
        <v>-</v>
      </c>
      <c r="BK77" s="44">
        <f t="shared" si="99"/>
        <v>1.0015978112175103</v>
      </c>
      <c r="BL77" s="44" t="str">
        <f t="shared" si="99"/>
        <v>-</v>
      </c>
      <c r="BM77" s="44" t="str">
        <f t="shared" si="99"/>
        <v>-</v>
      </c>
      <c r="BN77" s="44" t="str">
        <f t="shared" si="99"/>
        <v>-</v>
      </c>
      <c r="BO77" s="44" t="str">
        <f t="shared" si="99"/>
        <v>-</v>
      </c>
      <c r="BP77" s="44" t="str">
        <f t="shared" si="99"/>
        <v>-</v>
      </c>
      <c r="BQ77" s="44" t="str">
        <f t="shared" si="99"/>
        <v>-</v>
      </c>
      <c r="BR77" s="44" t="str">
        <f t="shared" si="99"/>
        <v>-</v>
      </c>
      <c r="BS77" s="44" t="str">
        <f t="shared" si="99"/>
        <v>-</v>
      </c>
      <c r="BT77" s="44" t="str">
        <f t="shared" si="99"/>
        <v>-</v>
      </c>
      <c r="BU77" s="44" t="str">
        <f t="shared" si="99"/>
        <v>-</v>
      </c>
      <c r="BV77" s="44" t="str">
        <f t="shared" si="99"/>
        <v>-</v>
      </c>
      <c r="BW77" s="44" t="str">
        <f t="shared" si="99"/>
        <v>-</v>
      </c>
      <c r="BX77" s="44" t="str">
        <f t="shared" si="99"/>
        <v>-</v>
      </c>
      <c r="BY77" s="44" t="str">
        <f t="shared" si="99"/>
        <v>-</v>
      </c>
      <c r="BZ77" s="44" t="str">
        <f t="shared" si="99"/>
        <v>-</v>
      </c>
      <c r="CA77" s="44" t="str">
        <f t="shared" si="99"/>
        <v>-</v>
      </c>
      <c r="CB77" s="44" t="str">
        <f t="shared" si="99"/>
        <v>-</v>
      </c>
      <c r="CC77" s="44" t="str">
        <f t="shared" si="99"/>
        <v>-</v>
      </c>
      <c r="CD77" s="44" t="str">
        <f t="shared" si="99"/>
        <v>-</v>
      </c>
      <c r="CE77" s="44" t="str">
        <f t="shared" si="99"/>
        <v>-</v>
      </c>
      <c r="CF77" s="44" t="str">
        <f t="shared" si="99"/>
        <v>-</v>
      </c>
      <c r="CG77" s="44" t="str">
        <f t="shared" si="99"/>
        <v>-</v>
      </c>
      <c r="CH77" s="44" t="str">
        <f t="shared" si="99"/>
        <v>-</v>
      </c>
      <c r="CI77" s="44" t="str">
        <f t="shared" si="99"/>
        <v>-</v>
      </c>
      <c r="CJ77" s="44" t="str">
        <f t="shared" si="99"/>
        <v>-</v>
      </c>
      <c r="CK77" s="44" t="str">
        <f t="shared" si="99"/>
        <v>-</v>
      </c>
      <c r="CL77" s="44" t="str">
        <f t="shared" si="99"/>
        <v>-</v>
      </c>
      <c r="CM77" s="44" t="str">
        <f t="shared" si="99"/>
        <v>-</v>
      </c>
      <c r="CN77" s="44" t="str">
        <f t="shared" si="99"/>
        <v>-</v>
      </c>
      <c r="CO77" s="44" t="str">
        <f t="shared" si="99"/>
        <v>-</v>
      </c>
      <c r="CP77" s="44" t="str">
        <f t="shared" si="99"/>
        <v>-</v>
      </c>
      <c r="CQ77" s="44">
        <f t="shared" si="99"/>
        <v>0.98240371845949537</v>
      </c>
      <c r="CR77" s="44" t="str">
        <f t="shared" si="99"/>
        <v>-</v>
      </c>
      <c r="CS77" s="44" t="str">
        <f t="shared" si="99"/>
        <v>-</v>
      </c>
      <c r="CT77" s="44" t="str">
        <f t="shared" si="99"/>
        <v>-</v>
      </c>
      <c r="CU77" s="44" t="str">
        <f t="shared" ref="CU77:FF77" si="100">IFERROR(CU75/CU73,"-")</f>
        <v>-</v>
      </c>
      <c r="CV77" s="44" t="str">
        <f t="shared" si="100"/>
        <v>-</v>
      </c>
      <c r="CW77" s="44" t="str">
        <f t="shared" si="100"/>
        <v>-</v>
      </c>
      <c r="CX77" s="44" t="str">
        <f t="shared" si="100"/>
        <v>-</v>
      </c>
      <c r="CY77" s="44" t="str">
        <f t="shared" si="100"/>
        <v>-</v>
      </c>
      <c r="CZ77" s="44" t="str">
        <f t="shared" si="100"/>
        <v>-</v>
      </c>
      <c r="DA77" s="44" t="str">
        <f t="shared" si="100"/>
        <v>-</v>
      </c>
      <c r="DB77" s="44" t="str">
        <f t="shared" si="100"/>
        <v>-</v>
      </c>
      <c r="DC77" s="44" t="str">
        <f t="shared" si="100"/>
        <v>-</v>
      </c>
      <c r="DD77" s="44" t="str">
        <f t="shared" si="100"/>
        <v>-</v>
      </c>
      <c r="DE77" s="44" t="str">
        <f t="shared" si="100"/>
        <v>-</v>
      </c>
      <c r="DF77" s="44" t="str">
        <f t="shared" si="100"/>
        <v>-</v>
      </c>
      <c r="DG77" s="44" t="str">
        <f t="shared" si="100"/>
        <v>-</v>
      </c>
      <c r="DH77" s="44" t="str">
        <f t="shared" si="100"/>
        <v>-</v>
      </c>
      <c r="DI77" s="44" t="str">
        <f t="shared" si="100"/>
        <v>-</v>
      </c>
      <c r="DJ77" s="44" t="str">
        <f t="shared" si="100"/>
        <v>-</v>
      </c>
      <c r="DK77" s="44" t="str">
        <f t="shared" si="100"/>
        <v>-</v>
      </c>
      <c r="DL77" s="44" t="str">
        <f t="shared" si="100"/>
        <v>-</v>
      </c>
      <c r="DM77" s="44" t="str">
        <f t="shared" si="100"/>
        <v>-</v>
      </c>
      <c r="DN77" s="44" t="str">
        <f t="shared" si="100"/>
        <v>-</v>
      </c>
      <c r="DO77" s="44" t="str">
        <f t="shared" si="100"/>
        <v>-</v>
      </c>
      <c r="DP77" s="44" t="str">
        <f t="shared" si="100"/>
        <v>-</v>
      </c>
      <c r="DQ77" s="44" t="str">
        <f t="shared" si="100"/>
        <v>-</v>
      </c>
      <c r="DR77" s="44" t="str">
        <f t="shared" si="100"/>
        <v>-</v>
      </c>
      <c r="DS77" s="44" t="str">
        <f t="shared" si="100"/>
        <v>-</v>
      </c>
      <c r="DT77" s="44" t="str">
        <f t="shared" si="100"/>
        <v>-</v>
      </c>
      <c r="DU77" s="44" t="str">
        <f t="shared" si="100"/>
        <v>-</v>
      </c>
      <c r="DV77" s="44">
        <f t="shared" si="100"/>
        <v>1.001188589540412</v>
      </c>
      <c r="DW77" s="44" t="str">
        <f t="shared" si="100"/>
        <v>-</v>
      </c>
      <c r="DX77" s="44" t="str">
        <f t="shared" si="100"/>
        <v>-</v>
      </c>
      <c r="DY77" s="44" t="str">
        <f t="shared" si="100"/>
        <v>-</v>
      </c>
      <c r="DZ77" s="44" t="str">
        <f t="shared" si="100"/>
        <v>-</v>
      </c>
      <c r="EA77" s="44" t="str">
        <f t="shared" si="100"/>
        <v>-</v>
      </c>
      <c r="EB77" s="44" t="str">
        <f t="shared" si="100"/>
        <v>-</v>
      </c>
      <c r="EC77" s="44" t="str">
        <f t="shared" si="100"/>
        <v>-</v>
      </c>
      <c r="ED77" s="44" t="str">
        <f t="shared" si="100"/>
        <v>-</v>
      </c>
      <c r="EE77" s="44" t="str">
        <f t="shared" si="100"/>
        <v>-</v>
      </c>
      <c r="EF77" s="44" t="str">
        <f t="shared" si="100"/>
        <v>-</v>
      </c>
      <c r="EG77" s="44" t="str">
        <f t="shared" si="100"/>
        <v>-</v>
      </c>
      <c r="EH77" s="44" t="str">
        <f t="shared" si="100"/>
        <v>-</v>
      </c>
      <c r="EI77" s="44" t="str">
        <f t="shared" si="100"/>
        <v>-</v>
      </c>
      <c r="EJ77" s="44" t="str">
        <f t="shared" si="100"/>
        <v>-</v>
      </c>
      <c r="EK77" s="44" t="str">
        <f t="shared" si="100"/>
        <v>-</v>
      </c>
      <c r="EL77" s="44" t="str">
        <f t="shared" si="100"/>
        <v>-</v>
      </c>
      <c r="EM77" s="44" t="str">
        <f t="shared" si="100"/>
        <v>-</v>
      </c>
      <c r="EN77" s="44" t="str">
        <f t="shared" si="100"/>
        <v>-</v>
      </c>
      <c r="EO77" s="44" t="str">
        <f t="shared" si="100"/>
        <v>-</v>
      </c>
      <c r="EP77" s="44" t="str">
        <f t="shared" si="100"/>
        <v>-</v>
      </c>
      <c r="EQ77" s="44" t="str">
        <f t="shared" si="100"/>
        <v>-</v>
      </c>
      <c r="ER77" s="44" t="str">
        <f t="shared" si="100"/>
        <v>-</v>
      </c>
      <c r="ES77" s="44" t="str">
        <f t="shared" si="100"/>
        <v>-</v>
      </c>
      <c r="ET77" s="44" t="str">
        <f t="shared" si="100"/>
        <v>-</v>
      </c>
      <c r="EU77" s="44" t="str">
        <f t="shared" si="100"/>
        <v>-</v>
      </c>
      <c r="EV77" s="44" t="str">
        <f t="shared" si="100"/>
        <v>-</v>
      </c>
      <c r="EW77" s="44" t="str">
        <f t="shared" si="100"/>
        <v>-</v>
      </c>
      <c r="EX77" s="44" t="str">
        <f t="shared" si="100"/>
        <v>-</v>
      </c>
      <c r="EY77" s="44" t="str">
        <f t="shared" si="100"/>
        <v>-</v>
      </c>
      <c r="EZ77" s="44" t="str">
        <f t="shared" si="100"/>
        <v>-</v>
      </c>
      <c r="FA77" s="44" t="str">
        <f t="shared" si="100"/>
        <v>-</v>
      </c>
      <c r="FB77" s="44"/>
      <c r="FC77" s="44" t="str">
        <f t="shared" si="100"/>
        <v>-</v>
      </c>
      <c r="FD77" s="44" t="str">
        <f t="shared" si="100"/>
        <v>-</v>
      </c>
      <c r="FE77" s="44" t="str">
        <f t="shared" si="100"/>
        <v>-</v>
      </c>
      <c r="FF77" s="44" t="str">
        <f t="shared" si="100"/>
        <v>-</v>
      </c>
      <c r="FG77" s="44" t="str">
        <f t="shared" ref="FG77:GG77" si="101">IFERROR(FG75/FG73,"-")</f>
        <v>-</v>
      </c>
      <c r="FH77" s="44" t="str">
        <f t="shared" si="101"/>
        <v>-</v>
      </c>
      <c r="FI77" s="44" t="str">
        <f t="shared" si="101"/>
        <v>-</v>
      </c>
      <c r="FJ77" s="44" t="str">
        <f t="shared" si="101"/>
        <v>-</v>
      </c>
      <c r="FK77" s="44" t="str">
        <f t="shared" si="101"/>
        <v>-</v>
      </c>
      <c r="FL77" s="44" t="str">
        <f t="shared" si="101"/>
        <v>-</v>
      </c>
      <c r="FM77" s="44" t="str">
        <f t="shared" si="101"/>
        <v>-</v>
      </c>
      <c r="FN77" s="44" t="str">
        <f t="shared" si="101"/>
        <v>-</v>
      </c>
      <c r="FO77" s="44" t="str">
        <f t="shared" si="101"/>
        <v>-</v>
      </c>
      <c r="FP77" s="44" t="str">
        <f t="shared" si="101"/>
        <v>-</v>
      </c>
      <c r="FQ77" s="44" t="str">
        <f t="shared" si="101"/>
        <v>-</v>
      </c>
      <c r="FR77" s="44" t="str">
        <f t="shared" si="101"/>
        <v>-</v>
      </c>
      <c r="FS77" s="44" t="str">
        <f t="shared" si="101"/>
        <v>-</v>
      </c>
      <c r="FT77" s="44" t="str">
        <f t="shared" si="101"/>
        <v>-</v>
      </c>
      <c r="FU77" s="44" t="str">
        <f t="shared" si="101"/>
        <v>-</v>
      </c>
      <c r="FV77" s="44" t="str">
        <f t="shared" si="101"/>
        <v>-</v>
      </c>
      <c r="FW77" s="44" t="str">
        <f t="shared" si="101"/>
        <v>-</v>
      </c>
      <c r="FX77" s="44" t="str">
        <f t="shared" si="101"/>
        <v>-</v>
      </c>
      <c r="FY77" s="44" t="str">
        <f t="shared" si="101"/>
        <v>-</v>
      </c>
      <c r="FZ77" s="44" t="str">
        <f t="shared" si="101"/>
        <v>-</v>
      </c>
      <c r="GA77" s="44" t="str">
        <f t="shared" si="101"/>
        <v>-</v>
      </c>
      <c r="GB77" s="44" t="str">
        <f t="shared" si="101"/>
        <v>-</v>
      </c>
      <c r="GC77" s="44" t="str">
        <f t="shared" si="101"/>
        <v>-</v>
      </c>
      <c r="GD77" s="44" t="str">
        <f t="shared" si="101"/>
        <v>-</v>
      </c>
      <c r="GE77" s="44" t="str">
        <f t="shared" si="101"/>
        <v>-</v>
      </c>
      <c r="GF77" s="44" t="str">
        <f t="shared" si="101"/>
        <v>-</v>
      </c>
      <c r="GG77" s="44">
        <f t="shared" si="101"/>
        <v>1.0082982671649983</v>
      </c>
      <c r="GH77" s="44" t="str">
        <f t="shared" ref="GH77:HM77" si="102">IFERROR(GH75/GH73,"-")</f>
        <v>-</v>
      </c>
      <c r="GI77" s="44" t="str">
        <f t="shared" si="102"/>
        <v>-</v>
      </c>
      <c r="GJ77" s="44" t="str">
        <f t="shared" si="102"/>
        <v>-</v>
      </c>
      <c r="GK77" s="44" t="str">
        <f t="shared" si="102"/>
        <v>-</v>
      </c>
      <c r="GL77" s="44" t="str">
        <f t="shared" si="102"/>
        <v>-</v>
      </c>
      <c r="GM77" s="44" t="str">
        <f t="shared" si="102"/>
        <v>-</v>
      </c>
      <c r="GN77" s="44" t="str">
        <f t="shared" si="102"/>
        <v>-</v>
      </c>
      <c r="GO77" s="44" t="str">
        <f t="shared" si="102"/>
        <v>-</v>
      </c>
      <c r="GP77" s="44" t="str">
        <f t="shared" si="102"/>
        <v>-</v>
      </c>
      <c r="GQ77" s="44" t="str">
        <f t="shared" si="102"/>
        <v>-</v>
      </c>
      <c r="GR77" s="44" t="str">
        <f t="shared" si="102"/>
        <v>-</v>
      </c>
      <c r="GS77" s="44" t="str">
        <f t="shared" si="102"/>
        <v>-</v>
      </c>
      <c r="GT77" s="44" t="str">
        <f t="shared" si="102"/>
        <v>-</v>
      </c>
      <c r="GU77" s="44" t="str">
        <f t="shared" si="102"/>
        <v>-</v>
      </c>
      <c r="GV77" s="44" t="str">
        <f t="shared" si="102"/>
        <v>-</v>
      </c>
      <c r="GW77" s="44" t="str">
        <f t="shared" si="102"/>
        <v>-</v>
      </c>
      <c r="GX77" s="44" t="str">
        <f t="shared" si="102"/>
        <v>-</v>
      </c>
      <c r="GY77" s="44" t="str">
        <f t="shared" si="102"/>
        <v>-</v>
      </c>
      <c r="GZ77" s="44" t="str">
        <f t="shared" si="102"/>
        <v>-</v>
      </c>
      <c r="HA77" s="44" t="str">
        <f t="shared" si="102"/>
        <v>-</v>
      </c>
      <c r="HB77" s="44" t="str">
        <f t="shared" si="102"/>
        <v>-</v>
      </c>
      <c r="HC77" s="44" t="str">
        <f t="shared" si="102"/>
        <v>-</v>
      </c>
      <c r="HD77" s="44" t="str">
        <f t="shared" si="102"/>
        <v>-</v>
      </c>
      <c r="HE77" s="44" t="str">
        <f t="shared" si="102"/>
        <v>-</v>
      </c>
      <c r="HF77" s="44" t="str">
        <f t="shared" si="102"/>
        <v>-</v>
      </c>
      <c r="HG77" s="44" t="str">
        <f t="shared" si="102"/>
        <v>-</v>
      </c>
      <c r="HH77" s="44" t="str">
        <f t="shared" si="102"/>
        <v>-</v>
      </c>
      <c r="HI77" s="44" t="str">
        <f t="shared" si="102"/>
        <v>-</v>
      </c>
      <c r="HJ77" s="44" t="str">
        <f t="shared" si="102"/>
        <v>-</v>
      </c>
      <c r="HK77" s="44" t="str">
        <f t="shared" si="102"/>
        <v>-</v>
      </c>
      <c r="HL77" s="44" t="str">
        <f t="shared" si="102"/>
        <v>-</v>
      </c>
      <c r="HM77" s="44">
        <f t="shared" si="102"/>
        <v>0.98704583555029124</v>
      </c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44">
        <f t="shared" ref="IS77" si="103">IFERROR(IS75/IS73,"-")</f>
        <v>0.95740905238868301</v>
      </c>
      <c r="IT77" s="45"/>
      <c r="IU77" s="45"/>
      <c r="IV77" s="45"/>
      <c r="IW77" s="45"/>
      <c r="IX77" s="44">
        <f>IFERROR(IX75/IX73,"-")</f>
        <v>0.98329182152768624</v>
      </c>
    </row>
    <row r="78" spans="2:258">
      <c r="B78" s="43" t="s">
        <v>64</v>
      </c>
      <c r="AH78" s="44">
        <f>IFERROR(AH74/AH73,"-")</f>
        <v>1.0053463551406498</v>
      </c>
      <c r="AI78" s="44" t="str">
        <f t="shared" ref="AI78:CT78" si="104">IFERROR(AI74/AI73,"-")</f>
        <v>-</v>
      </c>
      <c r="AJ78" s="44" t="str">
        <f t="shared" si="104"/>
        <v>-</v>
      </c>
      <c r="AK78" s="44" t="str">
        <f t="shared" si="104"/>
        <v>-</v>
      </c>
      <c r="AL78" s="44" t="str">
        <f t="shared" si="104"/>
        <v>-</v>
      </c>
      <c r="AM78" s="44" t="str">
        <f t="shared" si="104"/>
        <v>-</v>
      </c>
      <c r="AN78" s="44" t="str">
        <f t="shared" si="104"/>
        <v>-</v>
      </c>
      <c r="AO78" s="44" t="str">
        <f t="shared" si="104"/>
        <v>-</v>
      </c>
      <c r="AP78" s="44" t="str">
        <f t="shared" si="104"/>
        <v>-</v>
      </c>
      <c r="AQ78" s="44" t="str">
        <f t="shared" si="104"/>
        <v>-</v>
      </c>
      <c r="AR78" s="44" t="str">
        <f t="shared" si="104"/>
        <v>-</v>
      </c>
      <c r="AS78" s="44" t="str">
        <f t="shared" si="104"/>
        <v>-</v>
      </c>
      <c r="AT78" s="44" t="str">
        <f t="shared" si="104"/>
        <v>-</v>
      </c>
      <c r="AU78" s="44" t="str">
        <f t="shared" si="104"/>
        <v>-</v>
      </c>
      <c r="AV78" s="44" t="str">
        <f t="shared" si="104"/>
        <v>-</v>
      </c>
      <c r="AW78" s="44" t="str">
        <f t="shared" si="104"/>
        <v>-</v>
      </c>
      <c r="AX78" s="44" t="str">
        <f t="shared" si="104"/>
        <v>-</v>
      </c>
      <c r="AY78" s="44" t="str">
        <f t="shared" si="104"/>
        <v>-</v>
      </c>
      <c r="AZ78" s="44" t="str">
        <f t="shared" si="104"/>
        <v>-</v>
      </c>
      <c r="BA78" s="44" t="str">
        <f t="shared" si="104"/>
        <v>-</v>
      </c>
      <c r="BB78" s="44" t="str">
        <f t="shared" si="104"/>
        <v>-</v>
      </c>
      <c r="BC78" s="44" t="str">
        <f t="shared" si="104"/>
        <v>-</v>
      </c>
      <c r="BD78" s="44" t="str">
        <f t="shared" si="104"/>
        <v>-</v>
      </c>
      <c r="BE78" s="44" t="str">
        <f t="shared" si="104"/>
        <v>-</v>
      </c>
      <c r="BF78" s="44" t="str">
        <f t="shared" si="104"/>
        <v>-</v>
      </c>
      <c r="BG78" s="44" t="str">
        <f t="shared" si="104"/>
        <v>-</v>
      </c>
      <c r="BH78" s="44" t="str">
        <f t="shared" si="104"/>
        <v>-</v>
      </c>
      <c r="BI78" s="44" t="str">
        <f t="shared" si="104"/>
        <v>-</v>
      </c>
      <c r="BJ78" s="44" t="str">
        <f t="shared" si="104"/>
        <v>-</v>
      </c>
      <c r="BK78" s="44">
        <f t="shared" si="104"/>
        <v>1.0748235294117647</v>
      </c>
      <c r="BL78" s="44" t="str">
        <f t="shared" si="104"/>
        <v>-</v>
      </c>
      <c r="BM78" s="44" t="str">
        <f t="shared" si="104"/>
        <v>-</v>
      </c>
      <c r="BN78" s="44" t="str">
        <f t="shared" si="104"/>
        <v>-</v>
      </c>
      <c r="BO78" s="44" t="str">
        <f t="shared" si="104"/>
        <v>-</v>
      </c>
      <c r="BP78" s="44" t="str">
        <f t="shared" si="104"/>
        <v>-</v>
      </c>
      <c r="BQ78" s="44" t="str">
        <f t="shared" si="104"/>
        <v>-</v>
      </c>
      <c r="BR78" s="44" t="str">
        <f t="shared" si="104"/>
        <v>-</v>
      </c>
      <c r="BS78" s="44" t="str">
        <f t="shared" si="104"/>
        <v>-</v>
      </c>
      <c r="BT78" s="44" t="str">
        <f t="shared" si="104"/>
        <v>-</v>
      </c>
      <c r="BU78" s="44" t="str">
        <f t="shared" si="104"/>
        <v>-</v>
      </c>
      <c r="BV78" s="44" t="str">
        <f t="shared" si="104"/>
        <v>-</v>
      </c>
      <c r="BW78" s="44" t="str">
        <f t="shared" si="104"/>
        <v>-</v>
      </c>
      <c r="BX78" s="44" t="str">
        <f t="shared" si="104"/>
        <v>-</v>
      </c>
      <c r="BY78" s="44" t="str">
        <f t="shared" si="104"/>
        <v>-</v>
      </c>
      <c r="BZ78" s="44" t="str">
        <f t="shared" si="104"/>
        <v>-</v>
      </c>
      <c r="CA78" s="44" t="str">
        <f t="shared" si="104"/>
        <v>-</v>
      </c>
      <c r="CB78" s="44" t="str">
        <f t="shared" si="104"/>
        <v>-</v>
      </c>
      <c r="CC78" s="44" t="str">
        <f t="shared" si="104"/>
        <v>-</v>
      </c>
      <c r="CD78" s="44" t="str">
        <f t="shared" si="104"/>
        <v>-</v>
      </c>
      <c r="CE78" s="44" t="str">
        <f t="shared" si="104"/>
        <v>-</v>
      </c>
      <c r="CF78" s="44" t="str">
        <f t="shared" si="104"/>
        <v>-</v>
      </c>
      <c r="CG78" s="44" t="str">
        <f t="shared" si="104"/>
        <v>-</v>
      </c>
      <c r="CH78" s="44" t="str">
        <f t="shared" si="104"/>
        <v>-</v>
      </c>
      <c r="CI78" s="44" t="str">
        <f t="shared" si="104"/>
        <v>-</v>
      </c>
      <c r="CJ78" s="44" t="str">
        <f t="shared" si="104"/>
        <v>-</v>
      </c>
      <c r="CK78" s="44" t="str">
        <f t="shared" si="104"/>
        <v>-</v>
      </c>
      <c r="CL78" s="44" t="str">
        <f t="shared" si="104"/>
        <v>-</v>
      </c>
      <c r="CM78" s="44" t="str">
        <f t="shared" si="104"/>
        <v>-</v>
      </c>
      <c r="CN78" s="44" t="str">
        <f t="shared" si="104"/>
        <v>-</v>
      </c>
      <c r="CO78" s="44" t="str">
        <f t="shared" si="104"/>
        <v>-</v>
      </c>
      <c r="CP78" s="44" t="str">
        <f t="shared" si="104"/>
        <v>-</v>
      </c>
      <c r="CQ78" s="44">
        <f t="shared" si="104"/>
        <v>0.98240371845949537</v>
      </c>
      <c r="CR78" s="44" t="str">
        <f t="shared" si="104"/>
        <v>-</v>
      </c>
      <c r="CS78" s="44" t="str">
        <f t="shared" si="104"/>
        <v>-</v>
      </c>
      <c r="CT78" s="44" t="str">
        <f t="shared" si="104"/>
        <v>-</v>
      </c>
      <c r="CU78" s="44" t="str">
        <f t="shared" ref="CU78:FF78" si="105">IFERROR(CU74/CU73,"-")</f>
        <v>-</v>
      </c>
      <c r="CV78" s="44" t="str">
        <f t="shared" si="105"/>
        <v>-</v>
      </c>
      <c r="CW78" s="44" t="str">
        <f t="shared" si="105"/>
        <v>-</v>
      </c>
      <c r="CX78" s="44" t="str">
        <f t="shared" si="105"/>
        <v>-</v>
      </c>
      <c r="CY78" s="44" t="str">
        <f t="shared" si="105"/>
        <v>-</v>
      </c>
      <c r="CZ78" s="44" t="str">
        <f t="shared" si="105"/>
        <v>-</v>
      </c>
      <c r="DA78" s="44" t="str">
        <f t="shared" si="105"/>
        <v>-</v>
      </c>
      <c r="DB78" s="44" t="str">
        <f t="shared" si="105"/>
        <v>-</v>
      </c>
      <c r="DC78" s="44" t="str">
        <f t="shared" si="105"/>
        <v>-</v>
      </c>
      <c r="DD78" s="44" t="str">
        <f t="shared" si="105"/>
        <v>-</v>
      </c>
      <c r="DE78" s="44" t="str">
        <f t="shared" si="105"/>
        <v>-</v>
      </c>
      <c r="DF78" s="44" t="str">
        <f t="shared" si="105"/>
        <v>-</v>
      </c>
      <c r="DG78" s="44" t="str">
        <f t="shared" si="105"/>
        <v>-</v>
      </c>
      <c r="DH78" s="44" t="str">
        <f t="shared" si="105"/>
        <v>-</v>
      </c>
      <c r="DI78" s="44" t="str">
        <f t="shared" si="105"/>
        <v>-</v>
      </c>
      <c r="DJ78" s="44" t="str">
        <f t="shared" si="105"/>
        <v>-</v>
      </c>
      <c r="DK78" s="44" t="str">
        <f t="shared" si="105"/>
        <v>-</v>
      </c>
      <c r="DL78" s="44" t="str">
        <f t="shared" si="105"/>
        <v>-</v>
      </c>
      <c r="DM78" s="44" t="str">
        <f t="shared" si="105"/>
        <v>-</v>
      </c>
      <c r="DN78" s="44" t="str">
        <f t="shared" si="105"/>
        <v>-</v>
      </c>
      <c r="DO78" s="44" t="str">
        <f t="shared" si="105"/>
        <v>-</v>
      </c>
      <c r="DP78" s="44" t="str">
        <f t="shared" si="105"/>
        <v>-</v>
      </c>
      <c r="DQ78" s="44" t="str">
        <f t="shared" si="105"/>
        <v>-</v>
      </c>
      <c r="DR78" s="44" t="str">
        <f t="shared" si="105"/>
        <v>-</v>
      </c>
      <c r="DS78" s="44" t="str">
        <f t="shared" si="105"/>
        <v>-</v>
      </c>
      <c r="DT78" s="44" t="str">
        <f t="shared" si="105"/>
        <v>-</v>
      </c>
      <c r="DU78" s="44" t="str">
        <f t="shared" si="105"/>
        <v>-</v>
      </c>
      <c r="DV78" s="44">
        <f t="shared" si="105"/>
        <v>1.001188589540412</v>
      </c>
      <c r="DW78" s="44" t="str">
        <f t="shared" si="105"/>
        <v>-</v>
      </c>
      <c r="DX78" s="44" t="str">
        <f t="shared" si="105"/>
        <v>-</v>
      </c>
      <c r="DY78" s="44" t="str">
        <f t="shared" si="105"/>
        <v>-</v>
      </c>
      <c r="DZ78" s="44" t="str">
        <f t="shared" si="105"/>
        <v>-</v>
      </c>
      <c r="EA78" s="44" t="str">
        <f t="shared" si="105"/>
        <v>-</v>
      </c>
      <c r="EB78" s="44" t="str">
        <f t="shared" si="105"/>
        <v>-</v>
      </c>
      <c r="EC78" s="44" t="str">
        <f t="shared" si="105"/>
        <v>-</v>
      </c>
      <c r="ED78" s="44" t="str">
        <f t="shared" si="105"/>
        <v>-</v>
      </c>
      <c r="EE78" s="44" t="str">
        <f t="shared" si="105"/>
        <v>-</v>
      </c>
      <c r="EF78" s="44" t="str">
        <f t="shared" si="105"/>
        <v>-</v>
      </c>
      <c r="EG78" s="44" t="str">
        <f t="shared" si="105"/>
        <v>-</v>
      </c>
      <c r="EH78" s="44" t="str">
        <f t="shared" si="105"/>
        <v>-</v>
      </c>
      <c r="EI78" s="44" t="str">
        <f t="shared" si="105"/>
        <v>-</v>
      </c>
      <c r="EJ78" s="44" t="str">
        <f t="shared" si="105"/>
        <v>-</v>
      </c>
      <c r="EK78" s="44" t="str">
        <f t="shared" si="105"/>
        <v>-</v>
      </c>
      <c r="EL78" s="44" t="str">
        <f t="shared" si="105"/>
        <v>-</v>
      </c>
      <c r="EM78" s="44" t="str">
        <f t="shared" si="105"/>
        <v>-</v>
      </c>
      <c r="EN78" s="44" t="str">
        <f t="shared" si="105"/>
        <v>-</v>
      </c>
      <c r="EO78" s="44" t="str">
        <f t="shared" si="105"/>
        <v>-</v>
      </c>
      <c r="EP78" s="44" t="str">
        <f t="shared" si="105"/>
        <v>-</v>
      </c>
      <c r="EQ78" s="44" t="str">
        <f t="shared" si="105"/>
        <v>-</v>
      </c>
      <c r="ER78" s="44" t="str">
        <f t="shared" si="105"/>
        <v>-</v>
      </c>
      <c r="ES78" s="44" t="str">
        <f t="shared" si="105"/>
        <v>-</v>
      </c>
      <c r="ET78" s="44" t="str">
        <f t="shared" si="105"/>
        <v>-</v>
      </c>
      <c r="EU78" s="44" t="str">
        <f t="shared" si="105"/>
        <v>-</v>
      </c>
      <c r="EV78" s="44" t="str">
        <f t="shared" si="105"/>
        <v>-</v>
      </c>
      <c r="EW78" s="44" t="str">
        <f t="shared" si="105"/>
        <v>-</v>
      </c>
      <c r="EX78" s="44" t="str">
        <f t="shared" si="105"/>
        <v>-</v>
      </c>
      <c r="EY78" s="44" t="str">
        <f t="shared" si="105"/>
        <v>-</v>
      </c>
      <c r="EZ78" s="44" t="str">
        <f t="shared" si="105"/>
        <v>-</v>
      </c>
      <c r="FA78" s="44" t="str">
        <f t="shared" si="105"/>
        <v>-</v>
      </c>
      <c r="FB78" s="44"/>
      <c r="FC78" s="44" t="str">
        <f t="shared" si="105"/>
        <v>-</v>
      </c>
      <c r="FD78" s="44" t="str">
        <f t="shared" si="105"/>
        <v>-</v>
      </c>
      <c r="FE78" s="44" t="str">
        <f t="shared" si="105"/>
        <v>-</v>
      </c>
      <c r="FF78" s="44" t="str">
        <f t="shared" si="105"/>
        <v>-</v>
      </c>
      <c r="FG78" s="44" t="str">
        <f t="shared" ref="FG78:GG78" si="106">IFERROR(FG74/FG73,"-")</f>
        <v>-</v>
      </c>
      <c r="FH78" s="44" t="str">
        <f t="shared" si="106"/>
        <v>-</v>
      </c>
      <c r="FI78" s="44" t="str">
        <f t="shared" si="106"/>
        <v>-</v>
      </c>
      <c r="FJ78" s="44" t="str">
        <f t="shared" si="106"/>
        <v>-</v>
      </c>
      <c r="FK78" s="44" t="str">
        <f t="shared" si="106"/>
        <v>-</v>
      </c>
      <c r="FL78" s="44" t="str">
        <f t="shared" si="106"/>
        <v>-</v>
      </c>
      <c r="FM78" s="44" t="str">
        <f t="shared" si="106"/>
        <v>-</v>
      </c>
      <c r="FN78" s="44" t="str">
        <f t="shared" si="106"/>
        <v>-</v>
      </c>
      <c r="FO78" s="44" t="str">
        <f t="shared" si="106"/>
        <v>-</v>
      </c>
      <c r="FP78" s="44" t="str">
        <f t="shared" si="106"/>
        <v>-</v>
      </c>
      <c r="FQ78" s="44" t="str">
        <f t="shared" si="106"/>
        <v>-</v>
      </c>
      <c r="FR78" s="44" t="str">
        <f t="shared" si="106"/>
        <v>-</v>
      </c>
      <c r="FS78" s="44" t="str">
        <f t="shared" si="106"/>
        <v>-</v>
      </c>
      <c r="FT78" s="44" t="str">
        <f t="shared" si="106"/>
        <v>-</v>
      </c>
      <c r="FU78" s="44" t="str">
        <f t="shared" si="106"/>
        <v>-</v>
      </c>
      <c r="FV78" s="44" t="str">
        <f t="shared" si="106"/>
        <v>-</v>
      </c>
      <c r="FW78" s="44" t="str">
        <f t="shared" si="106"/>
        <v>-</v>
      </c>
      <c r="FX78" s="44" t="str">
        <f t="shared" si="106"/>
        <v>-</v>
      </c>
      <c r="FY78" s="44" t="str">
        <f t="shared" si="106"/>
        <v>-</v>
      </c>
      <c r="FZ78" s="44" t="str">
        <f t="shared" si="106"/>
        <v>-</v>
      </c>
      <c r="GA78" s="44" t="str">
        <f t="shared" si="106"/>
        <v>-</v>
      </c>
      <c r="GB78" s="44" t="str">
        <f t="shared" si="106"/>
        <v>-</v>
      </c>
      <c r="GC78" s="44" t="str">
        <f t="shared" si="106"/>
        <v>-</v>
      </c>
      <c r="GD78" s="44" t="str">
        <f t="shared" si="106"/>
        <v>-</v>
      </c>
      <c r="GE78" s="44" t="str">
        <f t="shared" si="106"/>
        <v>-</v>
      </c>
      <c r="GF78" s="44" t="str">
        <f t="shared" si="106"/>
        <v>-</v>
      </c>
      <c r="GG78" s="44">
        <f t="shared" si="106"/>
        <v>1.0082982671649983</v>
      </c>
      <c r="GH78" s="44" t="str">
        <f t="shared" ref="GH78:HM78" si="107">IFERROR(GH74/GH73,"-")</f>
        <v>-</v>
      </c>
      <c r="GI78" s="44" t="str">
        <f t="shared" si="107"/>
        <v>-</v>
      </c>
      <c r="GJ78" s="44" t="str">
        <f t="shared" si="107"/>
        <v>-</v>
      </c>
      <c r="GK78" s="44" t="str">
        <f t="shared" si="107"/>
        <v>-</v>
      </c>
      <c r="GL78" s="44" t="str">
        <f t="shared" si="107"/>
        <v>-</v>
      </c>
      <c r="GM78" s="44" t="str">
        <f t="shared" si="107"/>
        <v>-</v>
      </c>
      <c r="GN78" s="44" t="str">
        <f t="shared" si="107"/>
        <v>-</v>
      </c>
      <c r="GO78" s="44" t="str">
        <f t="shared" si="107"/>
        <v>-</v>
      </c>
      <c r="GP78" s="44" t="str">
        <f t="shared" si="107"/>
        <v>-</v>
      </c>
      <c r="GQ78" s="44" t="str">
        <f t="shared" si="107"/>
        <v>-</v>
      </c>
      <c r="GR78" s="44" t="str">
        <f t="shared" si="107"/>
        <v>-</v>
      </c>
      <c r="GS78" s="44" t="str">
        <f t="shared" si="107"/>
        <v>-</v>
      </c>
      <c r="GT78" s="44" t="str">
        <f t="shared" si="107"/>
        <v>-</v>
      </c>
      <c r="GU78" s="44" t="str">
        <f t="shared" si="107"/>
        <v>-</v>
      </c>
      <c r="GV78" s="44" t="str">
        <f t="shared" si="107"/>
        <v>-</v>
      </c>
      <c r="GW78" s="44" t="str">
        <f t="shared" si="107"/>
        <v>-</v>
      </c>
      <c r="GX78" s="44" t="str">
        <f t="shared" si="107"/>
        <v>-</v>
      </c>
      <c r="GY78" s="44" t="str">
        <f t="shared" si="107"/>
        <v>-</v>
      </c>
      <c r="GZ78" s="44" t="str">
        <f t="shared" si="107"/>
        <v>-</v>
      </c>
      <c r="HA78" s="44" t="str">
        <f t="shared" si="107"/>
        <v>-</v>
      </c>
      <c r="HB78" s="44" t="str">
        <f t="shared" si="107"/>
        <v>-</v>
      </c>
      <c r="HC78" s="44" t="str">
        <f t="shared" si="107"/>
        <v>-</v>
      </c>
      <c r="HD78" s="44" t="str">
        <f t="shared" si="107"/>
        <v>-</v>
      </c>
      <c r="HE78" s="44" t="str">
        <f t="shared" si="107"/>
        <v>-</v>
      </c>
      <c r="HF78" s="44" t="str">
        <f t="shared" si="107"/>
        <v>-</v>
      </c>
      <c r="HG78" s="44" t="str">
        <f t="shared" si="107"/>
        <v>-</v>
      </c>
      <c r="HH78" s="44" t="str">
        <f t="shared" si="107"/>
        <v>-</v>
      </c>
      <c r="HI78" s="44" t="str">
        <f t="shared" si="107"/>
        <v>-</v>
      </c>
      <c r="HJ78" s="44" t="str">
        <f t="shared" si="107"/>
        <v>-</v>
      </c>
      <c r="HK78" s="44" t="str">
        <f t="shared" si="107"/>
        <v>-</v>
      </c>
      <c r="HL78" s="44" t="str">
        <f t="shared" si="107"/>
        <v>-</v>
      </c>
      <c r="HM78" s="44">
        <f t="shared" si="107"/>
        <v>0.98711000478595545</v>
      </c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44">
        <f t="shared" ref="IS78" si="108">IFERROR(IS74/IS73,"-")</f>
        <v>0.95740905238868301</v>
      </c>
      <c r="IT78" s="45"/>
      <c r="IU78" s="45"/>
      <c r="IV78" s="45"/>
      <c r="IW78" s="45"/>
      <c r="IX78" s="44">
        <f>IFERROR(IX74/IX73,"-")</f>
        <v>0.99300842909499099</v>
      </c>
    </row>
    <row r="79" spans="2:258">
      <c r="B79" s="88" t="s">
        <v>85</v>
      </c>
      <c r="AH79" s="90">
        <f>IFERROR(AH75/AH74,"-")</f>
        <v>0.98513272635667415</v>
      </c>
      <c r="AI79" s="90" t="str">
        <f t="shared" ref="AI79:CT79" si="109">IFERROR(AI75/AI74,"-")</f>
        <v>-</v>
      </c>
      <c r="AJ79" s="90" t="str">
        <f t="shared" si="109"/>
        <v>-</v>
      </c>
      <c r="AK79" s="90" t="str">
        <f t="shared" si="109"/>
        <v>-</v>
      </c>
      <c r="AL79" s="90" t="str">
        <f t="shared" si="109"/>
        <v>-</v>
      </c>
      <c r="AM79" s="90" t="str">
        <f t="shared" si="109"/>
        <v>-</v>
      </c>
      <c r="AN79" s="90" t="str">
        <f t="shared" si="109"/>
        <v>-</v>
      </c>
      <c r="AO79" s="90" t="str">
        <f t="shared" si="109"/>
        <v>-</v>
      </c>
      <c r="AP79" s="90" t="str">
        <f t="shared" si="109"/>
        <v>-</v>
      </c>
      <c r="AQ79" s="90" t="str">
        <f t="shared" si="109"/>
        <v>-</v>
      </c>
      <c r="AR79" s="90" t="str">
        <f t="shared" si="109"/>
        <v>-</v>
      </c>
      <c r="AS79" s="90" t="str">
        <f t="shared" si="109"/>
        <v>-</v>
      </c>
      <c r="AT79" s="90" t="str">
        <f t="shared" si="109"/>
        <v>-</v>
      </c>
      <c r="AU79" s="90" t="str">
        <f t="shared" si="109"/>
        <v>-</v>
      </c>
      <c r="AV79" s="90" t="str">
        <f t="shared" si="109"/>
        <v>-</v>
      </c>
      <c r="AW79" s="90" t="str">
        <f t="shared" si="109"/>
        <v>-</v>
      </c>
      <c r="AX79" s="90" t="str">
        <f t="shared" si="109"/>
        <v>-</v>
      </c>
      <c r="AY79" s="90" t="str">
        <f t="shared" si="109"/>
        <v>-</v>
      </c>
      <c r="AZ79" s="90" t="str">
        <f t="shared" si="109"/>
        <v>-</v>
      </c>
      <c r="BA79" s="90" t="str">
        <f t="shared" si="109"/>
        <v>-</v>
      </c>
      <c r="BB79" s="90" t="str">
        <f t="shared" si="109"/>
        <v>-</v>
      </c>
      <c r="BC79" s="90" t="str">
        <f t="shared" si="109"/>
        <v>-</v>
      </c>
      <c r="BD79" s="90" t="str">
        <f t="shared" si="109"/>
        <v>-</v>
      </c>
      <c r="BE79" s="90" t="str">
        <f t="shared" si="109"/>
        <v>-</v>
      </c>
      <c r="BF79" s="90" t="str">
        <f t="shared" si="109"/>
        <v>-</v>
      </c>
      <c r="BG79" s="90" t="str">
        <f t="shared" si="109"/>
        <v>-</v>
      </c>
      <c r="BH79" s="90" t="str">
        <f t="shared" si="109"/>
        <v>-</v>
      </c>
      <c r="BI79" s="90" t="str">
        <f t="shared" si="109"/>
        <v>-</v>
      </c>
      <c r="BJ79" s="90" t="str">
        <f t="shared" si="109"/>
        <v>-</v>
      </c>
      <c r="BK79" s="90">
        <f t="shared" si="109"/>
        <v>0.93187186901804253</v>
      </c>
      <c r="BL79" s="90" t="str">
        <f t="shared" si="109"/>
        <v>-</v>
      </c>
      <c r="BM79" s="90" t="str">
        <f t="shared" si="109"/>
        <v>-</v>
      </c>
      <c r="BN79" s="90" t="str">
        <f t="shared" si="109"/>
        <v>-</v>
      </c>
      <c r="BO79" s="90" t="str">
        <f t="shared" si="109"/>
        <v>-</v>
      </c>
      <c r="BP79" s="90" t="str">
        <f t="shared" si="109"/>
        <v>-</v>
      </c>
      <c r="BQ79" s="90" t="str">
        <f t="shared" si="109"/>
        <v>-</v>
      </c>
      <c r="BR79" s="90" t="str">
        <f t="shared" si="109"/>
        <v>-</v>
      </c>
      <c r="BS79" s="90" t="str">
        <f t="shared" si="109"/>
        <v>-</v>
      </c>
      <c r="BT79" s="90" t="str">
        <f t="shared" si="109"/>
        <v>-</v>
      </c>
      <c r="BU79" s="90" t="str">
        <f t="shared" si="109"/>
        <v>-</v>
      </c>
      <c r="BV79" s="90" t="str">
        <f t="shared" si="109"/>
        <v>-</v>
      </c>
      <c r="BW79" s="90" t="str">
        <f t="shared" si="109"/>
        <v>-</v>
      </c>
      <c r="BX79" s="90" t="str">
        <f t="shared" si="109"/>
        <v>-</v>
      </c>
      <c r="BY79" s="90" t="str">
        <f t="shared" si="109"/>
        <v>-</v>
      </c>
      <c r="BZ79" s="90" t="str">
        <f t="shared" si="109"/>
        <v>-</v>
      </c>
      <c r="CA79" s="90" t="str">
        <f t="shared" si="109"/>
        <v>-</v>
      </c>
      <c r="CB79" s="90" t="str">
        <f t="shared" si="109"/>
        <v>-</v>
      </c>
      <c r="CC79" s="90" t="str">
        <f t="shared" si="109"/>
        <v>-</v>
      </c>
      <c r="CD79" s="90" t="str">
        <f t="shared" si="109"/>
        <v>-</v>
      </c>
      <c r="CE79" s="90" t="str">
        <f t="shared" si="109"/>
        <v>-</v>
      </c>
      <c r="CF79" s="90" t="str">
        <f t="shared" si="109"/>
        <v>-</v>
      </c>
      <c r="CG79" s="90" t="str">
        <f t="shared" si="109"/>
        <v>-</v>
      </c>
      <c r="CH79" s="90" t="str">
        <f t="shared" si="109"/>
        <v>-</v>
      </c>
      <c r="CI79" s="90" t="str">
        <f t="shared" si="109"/>
        <v>-</v>
      </c>
      <c r="CJ79" s="90" t="str">
        <f t="shared" si="109"/>
        <v>-</v>
      </c>
      <c r="CK79" s="90" t="str">
        <f t="shared" si="109"/>
        <v>-</v>
      </c>
      <c r="CL79" s="90" t="str">
        <f t="shared" si="109"/>
        <v>-</v>
      </c>
      <c r="CM79" s="90" t="str">
        <f t="shared" si="109"/>
        <v>-</v>
      </c>
      <c r="CN79" s="90" t="str">
        <f t="shared" si="109"/>
        <v>-</v>
      </c>
      <c r="CO79" s="90" t="str">
        <f t="shared" si="109"/>
        <v>-</v>
      </c>
      <c r="CP79" s="90" t="str">
        <f t="shared" si="109"/>
        <v>-</v>
      </c>
      <c r="CQ79" s="90">
        <f t="shared" si="109"/>
        <v>1</v>
      </c>
      <c r="CR79" s="90" t="str">
        <f t="shared" si="109"/>
        <v>-</v>
      </c>
      <c r="CS79" s="90" t="str">
        <f t="shared" si="109"/>
        <v>-</v>
      </c>
      <c r="CT79" s="90" t="str">
        <f t="shared" si="109"/>
        <v>-</v>
      </c>
      <c r="CU79" s="90" t="str">
        <f t="shared" ref="CU79:FF79" si="110">IFERROR(CU75/CU74,"-")</f>
        <v>-</v>
      </c>
      <c r="CV79" s="90" t="str">
        <f t="shared" si="110"/>
        <v>-</v>
      </c>
      <c r="CW79" s="90" t="str">
        <f t="shared" si="110"/>
        <v>-</v>
      </c>
      <c r="CX79" s="90" t="str">
        <f t="shared" si="110"/>
        <v>-</v>
      </c>
      <c r="CY79" s="90" t="str">
        <f t="shared" si="110"/>
        <v>-</v>
      </c>
      <c r="CZ79" s="90" t="str">
        <f t="shared" si="110"/>
        <v>-</v>
      </c>
      <c r="DA79" s="90" t="str">
        <f t="shared" si="110"/>
        <v>-</v>
      </c>
      <c r="DB79" s="90" t="str">
        <f t="shared" si="110"/>
        <v>-</v>
      </c>
      <c r="DC79" s="90" t="str">
        <f t="shared" si="110"/>
        <v>-</v>
      </c>
      <c r="DD79" s="90" t="str">
        <f t="shared" si="110"/>
        <v>-</v>
      </c>
      <c r="DE79" s="90" t="str">
        <f t="shared" si="110"/>
        <v>-</v>
      </c>
      <c r="DF79" s="90" t="str">
        <f t="shared" si="110"/>
        <v>-</v>
      </c>
      <c r="DG79" s="90" t="str">
        <f t="shared" si="110"/>
        <v>-</v>
      </c>
      <c r="DH79" s="90" t="str">
        <f t="shared" si="110"/>
        <v>-</v>
      </c>
      <c r="DI79" s="90" t="str">
        <f t="shared" si="110"/>
        <v>-</v>
      </c>
      <c r="DJ79" s="90" t="str">
        <f t="shared" si="110"/>
        <v>-</v>
      </c>
      <c r="DK79" s="90" t="str">
        <f t="shared" si="110"/>
        <v>-</v>
      </c>
      <c r="DL79" s="90" t="str">
        <f t="shared" si="110"/>
        <v>-</v>
      </c>
      <c r="DM79" s="90" t="str">
        <f t="shared" si="110"/>
        <v>-</v>
      </c>
      <c r="DN79" s="90" t="str">
        <f t="shared" si="110"/>
        <v>-</v>
      </c>
      <c r="DO79" s="90" t="str">
        <f t="shared" si="110"/>
        <v>-</v>
      </c>
      <c r="DP79" s="90" t="str">
        <f t="shared" si="110"/>
        <v>-</v>
      </c>
      <c r="DQ79" s="90" t="str">
        <f t="shared" si="110"/>
        <v>-</v>
      </c>
      <c r="DR79" s="90" t="str">
        <f t="shared" si="110"/>
        <v>-</v>
      </c>
      <c r="DS79" s="90" t="str">
        <f t="shared" si="110"/>
        <v>-</v>
      </c>
      <c r="DT79" s="90" t="str">
        <f t="shared" si="110"/>
        <v>-</v>
      </c>
      <c r="DU79" s="90" t="str">
        <f t="shared" si="110"/>
        <v>-</v>
      </c>
      <c r="DV79" s="90">
        <f t="shared" si="110"/>
        <v>1</v>
      </c>
      <c r="DW79" s="90" t="str">
        <f t="shared" si="110"/>
        <v>-</v>
      </c>
      <c r="DX79" s="90" t="str">
        <f t="shared" si="110"/>
        <v>-</v>
      </c>
      <c r="DY79" s="90" t="str">
        <f t="shared" si="110"/>
        <v>-</v>
      </c>
      <c r="DZ79" s="90" t="str">
        <f t="shared" si="110"/>
        <v>-</v>
      </c>
      <c r="EA79" s="90" t="str">
        <f t="shared" si="110"/>
        <v>-</v>
      </c>
      <c r="EB79" s="90" t="str">
        <f t="shared" si="110"/>
        <v>-</v>
      </c>
      <c r="EC79" s="90" t="str">
        <f t="shared" si="110"/>
        <v>-</v>
      </c>
      <c r="ED79" s="90" t="str">
        <f t="shared" si="110"/>
        <v>-</v>
      </c>
      <c r="EE79" s="90" t="str">
        <f t="shared" si="110"/>
        <v>-</v>
      </c>
      <c r="EF79" s="90" t="str">
        <f t="shared" si="110"/>
        <v>-</v>
      </c>
      <c r="EG79" s="90" t="str">
        <f t="shared" si="110"/>
        <v>-</v>
      </c>
      <c r="EH79" s="90" t="str">
        <f t="shared" si="110"/>
        <v>-</v>
      </c>
      <c r="EI79" s="90" t="str">
        <f t="shared" si="110"/>
        <v>-</v>
      </c>
      <c r="EJ79" s="90" t="str">
        <f t="shared" si="110"/>
        <v>-</v>
      </c>
      <c r="EK79" s="90" t="str">
        <f t="shared" si="110"/>
        <v>-</v>
      </c>
      <c r="EL79" s="90" t="str">
        <f t="shared" si="110"/>
        <v>-</v>
      </c>
      <c r="EM79" s="90" t="str">
        <f t="shared" si="110"/>
        <v>-</v>
      </c>
      <c r="EN79" s="90" t="str">
        <f t="shared" si="110"/>
        <v>-</v>
      </c>
      <c r="EO79" s="90" t="str">
        <f t="shared" si="110"/>
        <v>-</v>
      </c>
      <c r="EP79" s="90" t="str">
        <f t="shared" si="110"/>
        <v>-</v>
      </c>
      <c r="EQ79" s="90" t="str">
        <f t="shared" si="110"/>
        <v>-</v>
      </c>
      <c r="ER79" s="90" t="str">
        <f t="shared" si="110"/>
        <v>-</v>
      </c>
      <c r="ES79" s="90" t="str">
        <f t="shared" si="110"/>
        <v>-</v>
      </c>
      <c r="ET79" s="90" t="str">
        <f t="shared" si="110"/>
        <v>-</v>
      </c>
      <c r="EU79" s="90" t="str">
        <f t="shared" si="110"/>
        <v>-</v>
      </c>
      <c r="EV79" s="90" t="str">
        <f t="shared" si="110"/>
        <v>-</v>
      </c>
      <c r="EW79" s="90" t="str">
        <f t="shared" si="110"/>
        <v>-</v>
      </c>
      <c r="EX79" s="90" t="str">
        <f t="shared" si="110"/>
        <v>-</v>
      </c>
      <c r="EY79" s="90" t="str">
        <f t="shared" si="110"/>
        <v>-</v>
      </c>
      <c r="EZ79" s="90" t="str">
        <f t="shared" si="110"/>
        <v>-</v>
      </c>
      <c r="FA79" s="90" t="str">
        <f t="shared" si="110"/>
        <v>-</v>
      </c>
      <c r="FB79" s="90"/>
      <c r="FC79" s="90" t="str">
        <f t="shared" si="110"/>
        <v>-</v>
      </c>
      <c r="FD79" s="90" t="str">
        <f t="shared" si="110"/>
        <v>-</v>
      </c>
      <c r="FE79" s="90" t="str">
        <f t="shared" si="110"/>
        <v>-</v>
      </c>
      <c r="FF79" s="90" t="str">
        <f t="shared" si="110"/>
        <v>-</v>
      </c>
      <c r="FG79" s="90" t="str">
        <f t="shared" ref="FG79:GG79" si="111">IFERROR(FG75/FG74,"-")</f>
        <v>-</v>
      </c>
      <c r="FH79" s="90" t="str">
        <f t="shared" si="111"/>
        <v>-</v>
      </c>
      <c r="FI79" s="90" t="str">
        <f t="shared" si="111"/>
        <v>-</v>
      </c>
      <c r="FJ79" s="90" t="str">
        <f t="shared" si="111"/>
        <v>-</v>
      </c>
      <c r="FK79" s="90" t="str">
        <f t="shared" si="111"/>
        <v>-</v>
      </c>
      <c r="FL79" s="90" t="str">
        <f t="shared" si="111"/>
        <v>-</v>
      </c>
      <c r="FM79" s="90" t="str">
        <f t="shared" si="111"/>
        <v>-</v>
      </c>
      <c r="FN79" s="90" t="str">
        <f t="shared" si="111"/>
        <v>-</v>
      </c>
      <c r="FO79" s="90" t="str">
        <f t="shared" si="111"/>
        <v>-</v>
      </c>
      <c r="FP79" s="90" t="str">
        <f t="shared" si="111"/>
        <v>-</v>
      </c>
      <c r="FQ79" s="90" t="str">
        <f t="shared" si="111"/>
        <v>-</v>
      </c>
      <c r="FR79" s="90" t="str">
        <f t="shared" si="111"/>
        <v>-</v>
      </c>
      <c r="FS79" s="90" t="str">
        <f t="shared" si="111"/>
        <v>-</v>
      </c>
      <c r="FT79" s="90" t="str">
        <f t="shared" si="111"/>
        <v>-</v>
      </c>
      <c r="FU79" s="90" t="str">
        <f t="shared" si="111"/>
        <v>-</v>
      </c>
      <c r="FV79" s="90" t="str">
        <f t="shared" si="111"/>
        <v>-</v>
      </c>
      <c r="FW79" s="90" t="str">
        <f t="shared" si="111"/>
        <v>-</v>
      </c>
      <c r="FX79" s="90" t="str">
        <f t="shared" si="111"/>
        <v>-</v>
      </c>
      <c r="FY79" s="90" t="str">
        <f t="shared" si="111"/>
        <v>-</v>
      </c>
      <c r="FZ79" s="90" t="str">
        <f t="shared" si="111"/>
        <v>-</v>
      </c>
      <c r="GA79" s="90" t="str">
        <f t="shared" si="111"/>
        <v>-</v>
      </c>
      <c r="GB79" s="90" t="str">
        <f t="shared" si="111"/>
        <v>-</v>
      </c>
      <c r="GC79" s="90" t="str">
        <f t="shared" si="111"/>
        <v>-</v>
      </c>
      <c r="GD79" s="90" t="str">
        <f t="shared" si="111"/>
        <v>-</v>
      </c>
      <c r="GE79" s="90" t="str">
        <f t="shared" si="111"/>
        <v>-</v>
      </c>
      <c r="GF79" s="90" t="str">
        <f t="shared" si="111"/>
        <v>-</v>
      </c>
      <c r="GG79" s="90">
        <f t="shared" si="111"/>
        <v>1</v>
      </c>
      <c r="GH79" s="90" t="str">
        <f t="shared" ref="GH79:HM79" si="112">IFERROR(GH75/GH74,"-")</f>
        <v>-</v>
      </c>
      <c r="GI79" s="90" t="str">
        <f t="shared" si="112"/>
        <v>-</v>
      </c>
      <c r="GJ79" s="90" t="str">
        <f t="shared" si="112"/>
        <v>-</v>
      </c>
      <c r="GK79" s="90" t="str">
        <f t="shared" si="112"/>
        <v>-</v>
      </c>
      <c r="GL79" s="90" t="str">
        <f t="shared" si="112"/>
        <v>-</v>
      </c>
      <c r="GM79" s="90" t="str">
        <f t="shared" si="112"/>
        <v>-</v>
      </c>
      <c r="GN79" s="90" t="str">
        <f t="shared" si="112"/>
        <v>-</v>
      </c>
      <c r="GO79" s="90" t="str">
        <f t="shared" si="112"/>
        <v>-</v>
      </c>
      <c r="GP79" s="90" t="str">
        <f t="shared" si="112"/>
        <v>-</v>
      </c>
      <c r="GQ79" s="90" t="str">
        <f t="shared" si="112"/>
        <v>-</v>
      </c>
      <c r="GR79" s="90" t="str">
        <f t="shared" si="112"/>
        <v>-</v>
      </c>
      <c r="GS79" s="90" t="str">
        <f t="shared" si="112"/>
        <v>-</v>
      </c>
      <c r="GT79" s="90" t="str">
        <f t="shared" si="112"/>
        <v>-</v>
      </c>
      <c r="GU79" s="90" t="str">
        <f t="shared" si="112"/>
        <v>-</v>
      </c>
      <c r="GV79" s="90" t="str">
        <f t="shared" si="112"/>
        <v>-</v>
      </c>
      <c r="GW79" s="90" t="str">
        <f t="shared" si="112"/>
        <v>-</v>
      </c>
      <c r="GX79" s="90" t="str">
        <f t="shared" si="112"/>
        <v>-</v>
      </c>
      <c r="GY79" s="90" t="str">
        <f t="shared" si="112"/>
        <v>-</v>
      </c>
      <c r="GZ79" s="90" t="str">
        <f t="shared" si="112"/>
        <v>-</v>
      </c>
      <c r="HA79" s="90" t="str">
        <f t="shared" si="112"/>
        <v>-</v>
      </c>
      <c r="HB79" s="90" t="str">
        <f t="shared" si="112"/>
        <v>-</v>
      </c>
      <c r="HC79" s="90" t="str">
        <f t="shared" si="112"/>
        <v>-</v>
      </c>
      <c r="HD79" s="90" t="str">
        <f t="shared" si="112"/>
        <v>-</v>
      </c>
      <c r="HE79" s="90" t="str">
        <f t="shared" si="112"/>
        <v>-</v>
      </c>
      <c r="HF79" s="90" t="str">
        <f t="shared" si="112"/>
        <v>-</v>
      </c>
      <c r="HG79" s="90" t="str">
        <f t="shared" si="112"/>
        <v>-</v>
      </c>
      <c r="HH79" s="90" t="str">
        <f t="shared" si="112"/>
        <v>-</v>
      </c>
      <c r="HI79" s="90" t="str">
        <f t="shared" si="112"/>
        <v>-</v>
      </c>
      <c r="HJ79" s="90" t="str">
        <f t="shared" si="112"/>
        <v>-</v>
      </c>
      <c r="HK79" s="90" t="str">
        <f t="shared" si="112"/>
        <v>-</v>
      </c>
      <c r="HL79" s="90" t="str">
        <f t="shared" si="112"/>
        <v>-</v>
      </c>
      <c r="HM79" s="90">
        <f t="shared" si="112"/>
        <v>0.99993499282212406</v>
      </c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90">
        <f t="shared" ref="IS79" si="113">IFERROR(IS75/IS74,"-")</f>
        <v>1</v>
      </c>
      <c r="IT79" s="45"/>
      <c r="IU79" s="45"/>
      <c r="IV79" s="45"/>
      <c r="IW79" s="45"/>
      <c r="IX79" s="90">
        <f>IFERROR(IX75/IX74,"-")</f>
        <v>0.99021497976994988</v>
      </c>
    </row>
    <row r="80" spans="2:258">
      <c r="B80" s="78" t="s">
        <v>87</v>
      </c>
      <c r="AH80" s="91">
        <f t="shared" ref="AH80:CS80" si="114">1-AH79</f>
        <v>1.4867273643325851E-2</v>
      </c>
      <c r="AI80" s="91" t="e">
        <f t="shared" si="114"/>
        <v>#VALUE!</v>
      </c>
      <c r="AJ80" s="91" t="e">
        <f t="shared" si="114"/>
        <v>#VALUE!</v>
      </c>
      <c r="AK80" s="91" t="e">
        <f t="shared" si="114"/>
        <v>#VALUE!</v>
      </c>
      <c r="AL80" s="91" t="e">
        <f t="shared" si="114"/>
        <v>#VALUE!</v>
      </c>
      <c r="AM80" s="91" t="e">
        <f t="shared" si="114"/>
        <v>#VALUE!</v>
      </c>
      <c r="AN80" s="91" t="e">
        <f t="shared" si="114"/>
        <v>#VALUE!</v>
      </c>
      <c r="AO80" s="91" t="e">
        <f t="shared" si="114"/>
        <v>#VALUE!</v>
      </c>
      <c r="AP80" s="91" t="e">
        <f t="shared" si="114"/>
        <v>#VALUE!</v>
      </c>
      <c r="AQ80" s="91" t="e">
        <f t="shared" si="114"/>
        <v>#VALUE!</v>
      </c>
      <c r="AR80" s="91" t="e">
        <f t="shared" si="114"/>
        <v>#VALUE!</v>
      </c>
      <c r="AS80" s="91" t="e">
        <f t="shared" si="114"/>
        <v>#VALUE!</v>
      </c>
      <c r="AT80" s="91" t="e">
        <f t="shared" si="114"/>
        <v>#VALUE!</v>
      </c>
      <c r="AU80" s="91" t="e">
        <f t="shared" si="114"/>
        <v>#VALUE!</v>
      </c>
      <c r="AV80" s="91" t="e">
        <f t="shared" si="114"/>
        <v>#VALUE!</v>
      </c>
      <c r="AW80" s="91" t="e">
        <f t="shared" si="114"/>
        <v>#VALUE!</v>
      </c>
      <c r="AX80" s="91" t="e">
        <f t="shared" si="114"/>
        <v>#VALUE!</v>
      </c>
      <c r="AY80" s="91" t="e">
        <f t="shared" si="114"/>
        <v>#VALUE!</v>
      </c>
      <c r="AZ80" s="91" t="e">
        <f t="shared" si="114"/>
        <v>#VALUE!</v>
      </c>
      <c r="BA80" s="91" t="e">
        <f t="shared" si="114"/>
        <v>#VALUE!</v>
      </c>
      <c r="BB80" s="91" t="e">
        <f t="shared" si="114"/>
        <v>#VALUE!</v>
      </c>
      <c r="BC80" s="91" t="e">
        <f t="shared" si="114"/>
        <v>#VALUE!</v>
      </c>
      <c r="BD80" s="91" t="e">
        <f t="shared" si="114"/>
        <v>#VALUE!</v>
      </c>
      <c r="BE80" s="91" t="e">
        <f t="shared" si="114"/>
        <v>#VALUE!</v>
      </c>
      <c r="BF80" s="91" t="e">
        <f t="shared" si="114"/>
        <v>#VALUE!</v>
      </c>
      <c r="BG80" s="91" t="e">
        <f t="shared" si="114"/>
        <v>#VALUE!</v>
      </c>
      <c r="BH80" s="91" t="e">
        <f t="shared" si="114"/>
        <v>#VALUE!</v>
      </c>
      <c r="BI80" s="91" t="e">
        <f t="shared" si="114"/>
        <v>#VALUE!</v>
      </c>
      <c r="BJ80" s="91" t="e">
        <f t="shared" si="114"/>
        <v>#VALUE!</v>
      </c>
      <c r="BK80" s="91">
        <f t="shared" si="114"/>
        <v>6.8128130981957469E-2</v>
      </c>
      <c r="BL80" s="91" t="e">
        <f t="shared" si="114"/>
        <v>#VALUE!</v>
      </c>
      <c r="BM80" s="91" t="e">
        <f t="shared" si="114"/>
        <v>#VALUE!</v>
      </c>
      <c r="BN80" s="91" t="e">
        <f t="shared" si="114"/>
        <v>#VALUE!</v>
      </c>
      <c r="BO80" s="91" t="e">
        <f t="shared" si="114"/>
        <v>#VALUE!</v>
      </c>
      <c r="BP80" s="91" t="e">
        <f t="shared" si="114"/>
        <v>#VALUE!</v>
      </c>
      <c r="BQ80" s="91" t="e">
        <f t="shared" si="114"/>
        <v>#VALUE!</v>
      </c>
      <c r="BR80" s="91" t="e">
        <f t="shared" si="114"/>
        <v>#VALUE!</v>
      </c>
      <c r="BS80" s="91" t="e">
        <f t="shared" si="114"/>
        <v>#VALUE!</v>
      </c>
      <c r="BT80" s="91" t="e">
        <f t="shared" si="114"/>
        <v>#VALUE!</v>
      </c>
      <c r="BU80" s="91" t="e">
        <f t="shared" si="114"/>
        <v>#VALUE!</v>
      </c>
      <c r="BV80" s="91" t="e">
        <f t="shared" si="114"/>
        <v>#VALUE!</v>
      </c>
      <c r="BW80" s="91" t="e">
        <f t="shared" si="114"/>
        <v>#VALUE!</v>
      </c>
      <c r="BX80" s="91" t="e">
        <f t="shared" si="114"/>
        <v>#VALUE!</v>
      </c>
      <c r="BY80" s="91" t="e">
        <f t="shared" si="114"/>
        <v>#VALUE!</v>
      </c>
      <c r="BZ80" s="91" t="e">
        <f t="shared" si="114"/>
        <v>#VALUE!</v>
      </c>
      <c r="CA80" s="91" t="e">
        <f t="shared" si="114"/>
        <v>#VALUE!</v>
      </c>
      <c r="CB80" s="91" t="e">
        <f t="shared" si="114"/>
        <v>#VALUE!</v>
      </c>
      <c r="CC80" s="91" t="e">
        <f t="shared" si="114"/>
        <v>#VALUE!</v>
      </c>
      <c r="CD80" s="91" t="e">
        <f t="shared" si="114"/>
        <v>#VALUE!</v>
      </c>
      <c r="CE80" s="91" t="e">
        <f t="shared" si="114"/>
        <v>#VALUE!</v>
      </c>
      <c r="CF80" s="91" t="e">
        <f t="shared" si="114"/>
        <v>#VALUE!</v>
      </c>
      <c r="CG80" s="91" t="e">
        <f t="shared" si="114"/>
        <v>#VALUE!</v>
      </c>
      <c r="CH80" s="91" t="e">
        <f t="shared" si="114"/>
        <v>#VALUE!</v>
      </c>
      <c r="CI80" s="91" t="e">
        <f t="shared" si="114"/>
        <v>#VALUE!</v>
      </c>
      <c r="CJ80" s="91" t="e">
        <f t="shared" si="114"/>
        <v>#VALUE!</v>
      </c>
      <c r="CK80" s="91" t="e">
        <f t="shared" si="114"/>
        <v>#VALUE!</v>
      </c>
      <c r="CL80" s="91" t="e">
        <f t="shared" si="114"/>
        <v>#VALUE!</v>
      </c>
      <c r="CM80" s="91" t="e">
        <f t="shared" si="114"/>
        <v>#VALUE!</v>
      </c>
      <c r="CN80" s="91" t="e">
        <f t="shared" si="114"/>
        <v>#VALUE!</v>
      </c>
      <c r="CO80" s="91" t="e">
        <f t="shared" si="114"/>
        <v>#VALUE!</v>
      </c>
      <c r="CP80" s="91" t="e">
        <f t="shared" si="114"/>
        <v>#VALUE!</v>
      </c>
      <c r="CQ80" s="91">
        <f t="shared" si="114"/>
        <v>0</v>
      </c>
      <c r="CR80" s="91" t="e">
        <f t="shared" si="114"/>
        <v>#VALUE!</v>
      </c>
      <c r="CS80" s="91" t="e">
        <f t="shared" si="114"/>
        <v>#VALUE!</v>
      </c>
      <c r="CT80" s="91" t="e">
        <f t="shared" ref="CT80:FE80" si="115">1-CT79</f>
        <v>#VALUE!</v>
      </c>
      <c r="CU80" s="91" t="e">
        <f t="shared" si="115"/>
        <v>#VALUE!</v>
      </c>
      <c r="CV80" s="91" t="e">
        <f t="shared" si="115"/>
        <v>#VALUE!</v>
      </c>
      <c r="CW80" s="91" t="e">
        <f t="shared" si="115"/>
        <v>#VALUE!</v>
      </c>
      <c r="CX80" s="91" t="e">
        <f t="shared" si="115"/>
        <v>#VALUE!</v>
      </c>
      <c r="CY80" s="91" t="e">
        <f t="shared" si="115"/>
        <v>#VALUE!</v>
      </c>
      <c r="CZ80" s="91" t="e">
        <f t="shared" si="115"/>
        <v>#VALUE!</v>
      </c>
      <c r="DA80" s="91" t="e">
        <f t="shared" si="115"/>
        <v>#VALUE!</v>
      </c>
      <c r="DB80" s="91" t="e">
        <f t="shared" si="115"/>
        <v>#VALUE!</v>
      </c>
      <c r="DC80" s="91" t="e">
        <f t="shared" si="115"/>
        <v>#VALUE!</v>
      </c>
      <c r="DD80" s="91" t="e">
        <f t="shared" si="115"/>
        <v>#VALUE!</v>
      </c>
      <c r="DE80" s="91" t="e">
        <f t="shared" si="115"/>
        <v>#VALUE!</v>
      </c>
      <c r="DF80" s="91" t="e">
        <f t="shared" si="115"/>
        <v>#VALUE!</v>
      </c>
      <c r="DG80" s="91" t="e">
        <f t="shared" si="115"/>
        <v>#VALUE!</v>
      </c>
      <c r="DH80" s="91" t="e">
        <f t="shared" si="115"/>
        <v>#VALUE!</v>
      </c>
      <c r="DI80" s="91" t="e">
        <f t="shared" si="115"/>
        <v>#VALUE!</v>
      </c>
      <c r="DJ80" s="91" t="e">
        <f t="shared" si="115"/>
        <v>#VALUE!</v>
      </c>
      <c r="DK80" s="91" t="e">
        <f t="shared" si="115"/>
        <v>#VALUE!</v>
      </c>
      <c r="DL80" s="91" t="e">
        <f t="shared" si="115"/>
        <v>#VALUE!</v>
      </c>
      <c r="DM80" s="91" t="e">
        <f t="shared" si="115"/>
        <v>#VALUE!</v>
      </c>
      <c r="DN80" s="91" t="e">
        <f t="shared" si="115"/>
        <v>#VALUE!</v>
      </c>
      <c r="DO80" s="91" t="e">
        <f t="shared" si="115"/>
        <v>#VALUE!</v>
      </c>
      <c r="DP80" s="91" t="e">
        <f t="shared" si="115"/>
        <v>#VALUE!</v>
      </c>
      <c r="DQ80" s="91" t="e">
        <f t="shared" si="115"/>
        <v>#VALUE!</v>
      </c>
      <c r="DR80" s="91" t="e">
        <f t="shared" si="115"/>
        <v>#VALUE!</v>
      </c>
      <c r="DS80" s="91" t="e">
        <f t="shared" si="115"/>
        <v>#VALUE!</v>
      </c>
      <c r="DT80" s="91" t="e">
        <f t="shared" si="115"/>
        <v>#VALUE!</v>
      </c>
      <c r="DU80" s="91" t="e">
        <f t="shared" si="115"/>
        <v>#VALUE!</v>
      </c>
      <c r="DV80" s="91">
        <f t="shared" si="115"/>
        <v>0</v>
      </c>
      <c r="DW80" s="91" t="e">
        <f t="shared" si="115"/>
        <v>#VALUE!</v>
      </c>
      <c r="DX80" s="91" t="e">
        <f t="shared" si="115"/>
        <v>#VALUE!</v>
      </c>
      <c r="DY80" s="91" t="e">
        <f t="shared" si="115"/>
        <v>#VALUE!</v>
      </c>
      <c r="DZ80" s="91" t="e">
        <f t="shared" si="115"/>
        <v>#VALUE!</v>
      </c>
      <c r="EA80" s="91" t="e">
        <f t="shared" si="115"/>
        <v>#VALUE!</v>
      </c>
      <c r="EB80" s="91" t="e">
        <f t="shared" si="115"/>
        <v>#VALUE!</v>
      </c>
      <c r="EC80" s="91" t="e">
        <f t="shared" si="115"/>
        <v>#VALUE!</v>
      </c>
      <c r="ED80" s="91" t="e">
        <f t="shared" si="115"/>
        <v>#VALUE!</v>
      </c>
      <c r="EE80" s="91" t="e">
        <f t="shared" si="115"/>
        <v>#VALUE!</v>
      </c>
      <c r="EF80" s="91" t="e">
        <f t="shared" si="115"/>
        <v>#VALUE!</v>
      </c>
      <c r="EG80" s="91" t="e">
        <f t="shared" si="115"/>
        <v>#VALUE!</v>
      </c>
      <c r="EH80" s="91" t="e">
        <f t="shared" si="115"/>
        <v>#VALUE!</v>
      </c>
      <c r="EI80" s="91" t="e">
        <f t="shared" si="115"/>
        <v>#VALUE!</v>
      </c>
      <c r="EJ80" s="91" t="e">
        <f t="shared" si="115"/>
        <v>#VALUE!</v>
      </c>
      <c r="EK80" s="91" t="e">
        <f t="shared" si="115"/>
        <v>#VALUE!</v>
      </c>
      <c r="EL80" s="91" t="e">
        <f t="shared" si="115"/>
        <v>#VALUE!</v>
      </c>
      <c r="EM80" s="91" t="e">
        <f t="shared" si="115"/>
        <v>#VALUE!</v>
      </c>
      <c r="EN80" s="91" t="e">
        <f t="shared" si="115"/>
        <v>#VALUE!</v>
      </c>
      <c r="EO80" s="91" t="e">
        <f t="shared" si="115"/>
        <v>#VALUE!</v>
      </c>
      <c r="EP80" s="91" t="e">
        <f t="shared" si="115"/>
        <v>#VALUE!</v>
      </c>
      <c r="EQ80" s="91" t="e">
        <f t="shared" si="115"/>
        <v>#VALUE!</v>
      </c>
      <c r="ER80" s="91" t="e">
        <f t="shared" si="115"/>
        <v>#VALUE!</v>
      </c>
      <c r="ES80" s="91" t="e">
        <f t="shared" si="115"/>
        <v>#VALUE!</v>
      </c>
      <c r="ET80" s="91" t="e">
        <f t="shared" si="115"/>
        <v>#VALUE!</v>
      </c>
      <c r="EU80" s="91" t="e">
        <f t="shared" si="115"/>
        <v>#VALUE!</v>
      </c>
      <c r="EV80" s="91" t="e">
        <f t="shared" si="115"/>
        <v>#VALUE!</v>
      </c>
      <c r="EW80" s="91" t="e">
        <f t="shared" si="115"/>
        <v>#VALUE!</v>
      </c>
      <c r="EX80" s="91" t="e">
        <f t="shared" si="115"/>
        <v>#VALUE!</v>
      </c>
      <c r="EY80" s="91" t="e">
        <f t="shared" si="115"/>
        <v>#VALUE!</v>
      </c>
      <c r="EZ80" s="91" t="e">
        <f t="shared" si="115"/>
        <v>#VALUE!</v>
      </c>
      <c r="FA80" s="91" t="e">
        <f t="shared" si="115"/>
        <v>#VALUE!</v>
      </c>
      <c r="FB80" s="91"/>
      <c r="FC80" s="91" t="e">
        <f t="shared" si="115"/>
        <v>#VALUE!</v>
      </c>
      <c r="FD80" s="91" t="e">
        <f t="shared" si="115"/>
        <v>#VALUE!</v>
      </c>
      <c r="FE80" s="91" t="e">
        <f t="shared" si="115"/>
        <v>#VALUE!</v>
      </c>
      <c r="FF80" s="91" t="e">
        <f t="shared" ref="FF80:GG80" si="116">1-FF79</f>
        <v>#VALUE!</v>
      </c>
      <c r="FG80" s="91" t="e">
        <f t="shared" si="116"/>
        <v>#VALUE!</v>
      </c>
      <c r="FH80" s="91" t="e">
        <f t="shared" si="116"/>
        <v>#VALUE!</v>
      </c>
      <c r="FI80" s="91" t="e">
        <f t="shared" si="116"/>
        <v>#VALUE!</v>
      </c>
      <c r="FJ80" s="91" t="e">
        <f t="shared" si="116"/>
        <v>#VALUE!</v>
      </c>
      <c r="FK80" s="91" t="e">
        <f t="shared" si="116"/>
        <v>#VALUE!</v>
      </c>
      <c r="FL80" s="91" t="e">
        <f t="shared" si="116"/>
        <v>#VALUE!</v>
      </c>
      <c r="FM80" s="91" t="e">
        <f t="shared" si="116"/>
        <v>#VALUE!</v>
      </c>
      <c r="FN80" s="91" t="e">
        <f t="shared" si="116"/>
        <v>#VALUE!</v>
      </c>
      <c r="FO80" s="91" t="e">
        <f t="shared" si="116"/>
        <v>#VALUE!</v>
      </c>
      <c r="FP80" s="91" t="e">
        <f t="shared" si="116"/>
        <v>#VALUE!</v>
      </c>
      <c r="FQ80" s="91" t="e">
        <f t="shared" si="116"/>
        <v>#VALUE!</v>
      </c>
      <c r="FR80" s="91" t="e">
        <f t="shared" si="116"/>
        <v>#VALUE!</v>
      </c>
      <c r="FS80" s="91" t="e">
        <f t="shared" si="116"/>
        <v>#VALUE!</v>
      </c>
      <c r="FT80" s="91" t="e">
        <f t="shared" si="116"/>
        <v>#VALUE!</v>
      </c>
      <c r="FU80" s="91" t="e">
        <f t="shared" si="116"/>
        <v>#VALUE!</v>
      </c>
      <c r="FV80" s="91" t="e">
        <f t="shared" si="116"/>
        <v>#VALUE!</v>
      </c>
      <c r="FW80" s="91" t="e">
        <f t="shared" si="116"/>
        <v>#VALUE!</v>
      </c>
      <c r="FX80" s="91" t="e">
        <f t="shared" si="116"/>
        <v>#VALUE!</v>
      </c>
      <c r="FY80" s="91" t="e">
        <f t="shared" si="116"/>
        <v>#VALUE!</v>
      </c>
      <c r="FZ80" s="91" t="e">
        <f t="shared" si="116"/>
        <v>#VALUE!</v>
      </c>
      <c r="GA80" s="91" t="e">
        <f t="shared" si="116"/>
        <v>#VALUE!</v>
      </c>
      <c r="GB80" s="91" t="e">
        <f t="shared" si="116"/>
        <v>#VALUE!</v>
      </c>
      <c r="GC80" s="91" t="e">
        <f t="shared" si="116"/>
        <v>#VALUE!</v>
      </c>
      <c r="GD80" s="91" t="e">
        <f t="shared" si="116"/>
        <v>#VALUE!</v>
      </c>
      <c r="GE80" s="91" t="e">
        <f t="shared" si="116"/>
        <v>#VALUE!</v>
      </c>
      <c r="GF80" s="91" t="e">
        <f t="shared" si="116"/>
        <v>#VALUE!</v>
      </c>
      <c r="GG80" s="91">
        <f t="shared" si="116"/>
        <v>0</v>
      </c>
      <c r="GH80" s="91" t="e">
        <f t="shared" ref="GH80:HM80" si="117">1-GH79</f>
        <v>#VALUE!</v>
      </c>
      <c r="GI80" s="91" t="e">
        <f t="shared" si="117"/>
        <v>#VALUE!</v>
      </c>
      <c r="GJ80" s="91" t="e">
        <f t="shared" si="117"/>
        <v>#VALUE!</v>
      </c>
      <c r="GK80" s="91" t="e">
        <f t="shared" si="117"/>
        <v>#VALUE!</v>
      </c>
      <c r="GL80" s="91" t="e">
        <f t="shared" si="117"/>
        <v>#VALUE!</v>
      </c>
      <c r="GM80" s="91" t="e">
        <f t="shared" si="117"/>
        <v>#VALUE!</v>
      </c>
      <c r="GN80" s="91" t="e">
        <f t="shared" si="117"/>
        <v>#VALUE!</v>
      </c>
      <c r="GO80" s="91" t="e">
        <f t="shared" si="117"/>
        <v>#VALUE!</v>
      </c>
      <c r="GP80" s="91" t="e">
        <f t="shared" si="117"/>
        <v>#VALUE!</v>
      </c>
      <c r="GQ80" s="91" t="e">
        <f t="shared" si="117"/>
        <v>#VALUE!</v>
      </c>
      <c r="GR80" s="91" t="e">
        <f t="shared" si="117"/>
        <v>#VALUE!</v>
      </c>
      <c r="GS80" s="91" t="e">
        <f t="shared" si="117"/>
        <v>#VALUE!</v>
      </c>
      <c r="GT80" s="91" t="e">
        <f t="shared" si="117"/>
        <v>#VALUE!</v>
      </c>
      <c r="GU80" s="91" t="e">
        <f t="shared" si="117"/>
        <v>#VALUE!</v>
      </c>
      <c r="GV80" s="91" t="e">
        <f t="shared" si="117"/>
        <v>#VALUE!</v>
      </c>
      <c r="GW80" s="91" t="e">
        <f t="shared" si="117"/>
        <v>#VALUE!</v>
      </c>
      <c r="GX80" s="91" t="e">
        <f t="shared" si="117"/>
        <v>#VALUE!</v>
      </c>
      <c r="GY80" s="91" t="e">
        <f t="shared" si="117"/>
        <v>#VALUE!</v>
      </c>
      <c r="GZ80" s="91" t="e">
        <f t="shared" si="117"/>
        <v>#VALUE!</v>
      </c>
      <c r="HA80" s="91" t="e">
        <f t="shared" si="117"/>
        <v>#VALUE!</v>
      </c>
      <c r="HB80" s="91" t="e">
        <f t="shared" si="117"/>
        <v>#VALUE!</v>
      </c>
      <c r="HC80" s="91" t="e">
        <f t="shared" si="117"/>
        <v>#VALUE!</v>
      </c>
      <c r="HD80" s="91" t="e">
        <f t="shared" si="117"/>
        <v>#VALUE!</v>
      </c>
      <c r="HE80" s="91" t="e">
        <f t="shared" si="117"/>
        <v>#VALUE!</v>
      </c>
      <c r="HF80" s="91" t="e">
        <f t="shared" si="117"/>
        <v>#VALUE!</v>
      </c>
      <c r="HG80" s="91" t="e">
        <f t="shared" si="117"/>
        <v>#VALUE!</v>
      </c>
      <c r="HH80" s="91" t="e">
        <f t="shared" si="117"/>
        <v>#VALUE!</v>
      </c>
      <c r="HI80" s="91" t="e">
        <f t="shared" si="117"/>
        <v>#VALUE!</v>
      </c>
      <c r="HJ80" s="91" t="e">
        <f t="shared" si="117"/>
        <v>#VALUE!</v>
      </c>
      <c r="HK80" s="91" t="e">
        <f t="shared" si="117"/>
        <v>#VALUE!</v>
      </c>
      <c r="HL80" s="91" t="e">
        <f t="shared" si="117"/>
        <v>#VALUE!</v>
      </c>
      <c r="HM80" s="91">
        <f t="shared" si="117"/>
        <v>6.5007177875942013E-5</v>
      </c>
      <c r="HN80" s="225"/>
      <c r="HO80" s="225"/>
      <c r="HP80" s="225"/>
      <c r="HQ80" s="225"/>
      <c r="HR80" s="225"/>
      <c r="HS80" s="225"/>
      <c r="HT80" s="225"/>
      <c r="HU80" s="225"/>
      <c r="HV80" s="225"/>
      <c r="HW80" s="225"/>
      <c r="HX80" s="225"/>
      <c r="HY80" s="225"/>
      <c r="HZ80" s="225"/>
      <c r="IA80" s="225"/>
      <c r="IB80" s="225"/>
      <c r="IC80" s="225"/>
      <c r="ID80" s="225"/>
      <c r="IE80" s="225"/>
      <c r="IF80" s="225"/>
      <c r="IG80" s="225"/>
      <c r="IH80" s="225"/>
      <c r="II80" s="225"/>
      <c r="IJ80" s="225"/>
      <c r="IK80" s="225"/>
      <c r="IL80" s="225"/>
      <c r="IM80" s="225"/>
      <c r="IN80" s="225"/>
      <c r="IO80" s="225"/>
      <c r="IP80" s="225"/>
      <c r="IQ80" s="225"/>
      <c r="IR80" s="225"/>
      <c r="IS80" s="91">
        <f t="shared" ref="IS80" si="118">1-IS79</f>
        <v>0</v>
      </c>
      <c r="IT80" s="79"/>
      <c r="IU80" s="79"/>
      <c r="IV80" s="79"/>
      <c r="IW80" s="79"/>
      <c r="IX80" s="91">
        <f>1-IX79</f>
        <v>9.7850202300501232E-3</v>
      </c>
    </row>
  </sheetData>
  <pageMargins left="0.25" right="0.25" top="0.75" bottom="0.75" header="0.3" footer="0.3"/>
  <pageSetup scale="92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82"/>
  <sheetViews>
    <sheetView zoomScale="85" zoomScaleNormal="85" workbookViewId="0">
      <pane xSplit="2" ySplit="3" topLeftCell="HM4" activePane="bottomRight" state="frozen"/>
      <selection pane="topRight" activeCell="C1" sqref="C1"/>
      <selection pane="bottomLeft" activeCell="A5" sqref="A5"/>
      <selection pane="bottomRight" activeCell="IT31" sqref="IT31"/>
    </sheetView>
  </sheetViews>
  <sheetFormatPr defaultRowHeight="15" outlineLevelCol="1"/>
  <cols>
    <col min="1" max="1" width="2.5703125" customWidth="1"/>
    <col min="2" max="2" width="36.7109375" customWidth="1"/>
    <col min="3" max="33" width="13" hidden="1" customWidth="1" outlineLevel="1"/>
    <col min="34" max="34" width="10.5703125" customWidth="1" collapsed="1"/>
    <col min="35" max="62" width="13" hidden="1" customWidth="1" outlineLevel="1"/>
    <col min="63" max="63" width="10.7109375" customWidth="1" collapsed="1"/>
    <col min="64" max="94" width="13" hidden="1" customWidth="1" outlineLevel="1"/>
    <col min="95" max="95" width="10.7109375" customWidth="1" collapsed="1"/>
    <col min="96" max="125" width="10.7109375" hidden="1" customWidth="1" outlineLevel="1"/>
    <col min="126" max="126" width="10.7109375" customWidth="1" collapsed="1"/>
    <col min="127" max="157" width="10.140625" hidden="1" customWidth="1" outlineLevel="1"/>
    <col min="158" max="158" width="10.5703125" customWidth="1" collapsed="1"/>
    <col min="159" max="180" width="9.140625" hidden="1" customWidth="1" outlineLevel="1"/>
    <col min="181" max="188" width="9" hidden="1" customWidth="1" outlineLevel="1"/>
    <col min="189" max="189" width="10.7109375" customWidth="1" collapsed="1"/>
    <col min="190" max="220" width="9.28515625" hidden="1" customWidth="1" outlineLevel="1"/>
    <col min="221" max="221" width="10.7109375" customWidth="1" collapsed="1"/>
    <col min="222" max="252" width="8.85546875" hidden="1" customWidth="1" outlineLevel="1"/>
    <col min="253" max="253" width="10.5703125" customWidth="1" collapsed="1"/>
    <col min="254" max="258" width="10.5703125" customWidth="1"/>
    <col min="260" max="260" width="0" hidden="1" customWidth="1"/>
  </cols>
  <sheetData>
    <row r="1" spans="1:260" ht="18.75">
      <c r="A1" s="10" t="s">
        <v>97</v>
      </c>
      <c r="IZ1" t="s">
        <v>52</v>
      </c>
    </row>
    <row r="2" spans="1:260" s="3" customFormat="1" ht="15.7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46</v>
      </c>
      <c r="EJ2" s="3" t="s">
        <v>5</v>
      </c>
      <c r="EK2" s="3" t="s">
        <v>5</v>
      </c>
      <c r="EL2" s="3" t="s">
        <v>5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5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IZ2" s="39" t="s">
        <v>53</v>
      </c>
    </row>
    <row r="3" spans="1:26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72" t="s">
        <v>82</v>
      </c>
      <c r="IV3" s="72" t="s">
        <v>83</v>
      </c>
      <c r="IW3" s="72" t="s">
        <v>84</v>
      </c>
      <c r="IX3" s="74" t="s">
        <v>209</v>
      </c>
    </row>
    <row r="4" spans="1:260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7">
        <f>(COUNTIF((DW2:FA2),"ON"))</f>
        <v>23</v>
      </c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7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f>(COUNTIF((HN2:IR2),"ON"))</f>
        <v>26</v>
      </c>
      <c r="IT4" s="240">
        <v>19</v>
      </c>
      <c r="IU4" s="67"/>
      <c r="IV4" s="67"/>
      <c r="IW4" s="67"/>
      <c r="IX4" s="232">
        <f>SUM(AH4,BK4,CQ4,DV4,FB4,GG4,HM4,IS4)</f>
        <v>193</v>
      </c>
    </row>
    <row r="5" spans="1:260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7">
        <v>31</v>
      </c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7">
        <v>26</v>
      </c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>
        <v>30</v>
      </c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>
        <v>26</v>
      </c>
      <c r="IT5" s="240">
        <v>19</v>
      </c>
      <c r="IU5" s="67"/>
      <c r="IV5" s="67"/>
      <c r="IW5" s="67"/>
      <c r="IX5" s="232">
        <f>SUM(AH5,BK5,CQ5,DV5,FB5,GG5,HM5,IS5)</f>
        <v>206</v>
      </c>
    </row>
    <row r="6" spans="1:260" s="11" customFormat="1" ht="14.45" customHeight="1">
      <c r="B6" s="102" t="s">
        <v>96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99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99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99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99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99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99"/>
      <c r="FY6" s="101"/>
      <c r="FZ6" s="101"/>
      <c r="GA6" s="101"/>
      <c r="GB6" s="101"/>
      <c r="GC6" s="101"/>
      <c r="GD6" s="101"/>
      <c r="GE6" s="101"/>
      <c r="GF6" s="101"/>
      <c r="GG6" s="99"/>
      <c r="GH6" s="99"/>
      <c r="GI6" s="99"/>
      <c r="GJ6" s="99"/>
      <c r="GK6" s="99"/>
      <c r="GL6" s="99"/>
      <c r="GM6" s="99"/>
      <c r="GN6" s="99"/>
      <c r="GO6" s="99"/>
      <c r="GP6" s="99"/>
      <c r="GQ6" s="99"/>
      <c r="GR6" s="99"/>
      <c r="GS6" s="99"/>
      <c r="GT6" s="99"/>
      <c r="GU6" s="99"/>
      <c r="GV6" s="99"/>
      <c r="GW6" s="99"/>
      <c r="GX6" s="99"/>
      <c r="GY6" s="99"/>
      <c r="GZ6" s="99"/>
      <c r="HA6" s="99"/>
      <c r="HB6" s="99"/>
      <c r="HC6" s="99"/>
      <c r="HD6" s="99"/>
      <c r="HE6" s="99"/>
      <c r="HF6" s="99"/>
      <c r="HG6" s="99"/>
      <c r="HH6" s="99"/>
      <c r="HI6" s="99"/>
      <c r="HJ6" s="99"/>
      <c r="HK6" s="99"/>
      <c r="HL6" s="99"/>
      <c r="HM6" s="99"/>
      <c r="HN6" s="99"/>
      <c r="HO6" s="99"/>
      <c r="HP6" s="99"/>
      <c r="HQ6" s="99"/>
      <c r="HR6" s="99"/>
      <c r="HS6" s="99"/>
      <c r="HT6" s="99"/>
      <c r="HU6" s="99"/>
      <c r="HV6" s="99"/>
      <c r="HW6" s="99"/>
      <c r="HX6" s="99"/>
      <c r="HY6" s="99"/>
      <c r="HZ6" s="99"/>
      <c r="IA6" s="99"/>
      <c r="IB6" s="99"/>
      <c r="IC6" s="99"/>
      <c r="ID6" s="99"/>
      <c r="IE6" s="99"/>
      <c r="IF6" s="99"/>
      <c r="IG6" s="99"/>
      <c r="IH6" s="99"/>
      <c r="II6" s="99"/>
      <c r="IJ6" s="99"/>
      <c r="IK6" s="99"/>
      <c r="IL6" s="99"/>
      <c r="IM6" s="99"/>
      <c r="IN6" s="99"/>
      <c r="IO6" s="99"/>
      <c r="IP6" s="99"/>
      <c r="IQ6" s="99"/>
      <c r="IR6" s="99"/>
      <c r="IS6" s="44"/>
      <c r="IT6" s="105"/>
      <c r="IU6" s="105"/>
      <c r="IV6" s="105"/>
      <c r="IW6" s="105"/>
      <c r="IX6" s="106"/>
    </row>
    <row r="7" spans="1:260" ht="14.25" customHeight="1">
      <c r="B7" s="78" t="s">
        <v>95</v>
      </c>
      <c r="C7" s="238" t="e">
        <f>C9/C11</f>
        <v>#DIV/0!</v>
      </c>
      <c r="D7" s="238">
        <f t="shared" ref="D7:AG7" si="0">D9/D11</f>
        <v>0.38388138443452546</v>
      </c>
      <c r="E7" s="238">
        <f t="shared" si="0"/>
        <v>0.37747343941614281</v>
      </c>
      <c r="F7" s="238">
        <f t="shared" si="0"/>
        <v>0</v>
      </c>
      <c r="G7" s="238">
        <f t="shared" si="0"/>
        <v>0.36461170429210799</v>
      </c>
      <c r="H7" s="238">
        <f t="shared" si="0"/>
        <v>0.36212049815339692</v>
      </c>
      <c r="I7" s="238" t="e">
        <f t="shared" si="0"/>
        <v>#DIV/0!</v>
      </c>
      <c r="J7" s="238">
        <f t="shared" si="0"/>
        <v>0.34267041709586876</v>
      </c>
      <c r="K7" s="238">
        <f t="shared" si="0"/>
        <v>0.35894968614848038</v>
      </c>
      <c r="L7" s="238">
        <f t="shared" si="0"/>
        <v>0.35514013585018561</v>
      </c>
      <c r="M7" s="238" t="e">
        <f t="shared" si="0"/>
        <v>#DIV/0!</v>
      </c>
      <c r="N7" s="238">
        <f t="shared" si="0"/>
        <v>0.34710676469149643</v>
      </c>
      <c r="O7" s="238">
        <f t="shared" si="0"/>
        <v>0.34715042633649457</v>
      </c>
      <c r="P7" s="238">
        <f t="shared" si="0"/>
        <v>0.31371428091827086</v>
      </c>
      <c r="Q7" s="238">
        <f t="shared" si="0"/>
        <v>0.31961155610483938</v>
      </c>
      <c r="R7" s="238">
        <f t="shared" si="0"/>
        <v>0.33460302862527708</v>
      </c>
      <c r="S7" s="238">
        <f t="shared" si="0"/>
        <v>0.33330363079828718</v>
      </c>
      <c r="T7" s="238" t="e">
        <f t="shared" si="0"/>
        <v>#DIV/0!</v>
      </c>
      <c r="U7" s="238">
        <f t="shared" si="0"/>
        <v>0.32584429981404656</v>
      </c>
      <c r="V7" s="238">
        <f t="shared" si="0"/>
        <v>0.35213574926312569</v>
      </c>
      <c r="W7" s="238">
        <f t="shared" si="0"/>
        <v>0.34705074121610963</v>
      </c>
      <c r="X7" s="238">
        <f t="shared" si="0"/>
        <v>0.35311682614530493</v>
      </c>
      <c r="Y7" s="238">
        <f t="shared" si="0"/>
        <v>0.34461175980206632</v>
      </c>
      <c r="Z7" s="238">
        <f t="shared" si="0"/>
        <v>0.34183295447219225</v>
      </c>
      <c r="AA7" s="238" t="e">
        <f t="shared" si="0"/>
        <v>#DIV/0!</v>
      </c>
      <c r="AB7" s="238">
        <f t="shared" si="0"/>
        <v>0.36087397809984145</v>
      </c>
      <c r="AC7" s="238">
        <f t="shared" si="0"/>
        <v>0.36435633483128066</v>
      </c>
      <c r="AD7" s="238">
        <f t="shared" si="0"/>
        <v>0.3601949870670908</v>
      </c>
      <c r="AE7" s="238">
        <f t="shared" si="0"/>
        <v>0.39258742302434813</v>
      </c>
      <c r="AF7" s="238">
        <f t="shared" si="0"/>
        <v>0.40337518545300244</v>
      </c>
      <c r="AG7" s="238">
        <f t="shared" si="0"/>
        <v>0.40313129994840496</v>
      </c>
      <c r="AH7" s="238">
        <f>AH9/AH11</f>
        <v>0.35561038076306384</v>
      </c>
      <c r="AI7" s="238" t="e">
        <f>AI9/AI11</f>
        <v>#DIV/0!</v>
      </c>
      <c r="AJ7" s="238">
        <f>AJ9/AJ11</f>
        <v>0.38072725000566277</v>
      </c>
      <c r="AK7" s="238" t="e">
        <f t="shared" ref="AK7:BJ7" si="1">AK9/AK11</f>
        <v>#DIV/0!</v>
      </c>
      <c r="AL7" s="238">
        <f t="shared" si="1"/>
        <v>0.38710207915153988</v>
      </c>
      <c r="AM7" s="238">
        <f t="shared" si="1"/>
        <v>0.36976894941486155</v>
      </c>
      <c r="AN7" s="238">
        <f t="shared" si="1"/>
        <v>0.38129944980157093</v>
      </c>
      <c r="AO7" s="238">
        <f t="shared" si="1"/>
        <v>0.38193141079002663</v>
      </c>
      <c r="AP7" s="238" t="e">
        <f t="shared" si="1"/>
        <v>#DIV/0!</v>
      </c>
      <c r="AQ7" s="238">
        <f t="shared" si="1"/>
        <v>0.33715403919242148</v>
      </c>
      <c r="AR7" s="238">
        <f t="shared" si="1"/>
        <v>0.33975304853164895</v>
      </c>
      <c r="AS7" s="238">
        <f t="shared" si="1"/>
        <v>0.35388363179878951</v>
      </c>
      <c r="AT7" s="238">
        <f t="shared" si="1"/>
        <v>0.35662746226245157</v>
      </c>
      <c r="AU7" s="238">
        <f t="shared" si="1"/>
        <v>0.37994587608850194</v>
      </c>
      <c r="AV7" s="238">
        <f t="shared" si="1"/>
        <v>0.36480275456397165</v>
      </c>
      <c r="AW7" s="238" t="e">
        <f t="shared" si="1"/>
        <v>#DIV/0!</v>
      </c>
      <c r="AX7" s="238">
        <f t="shared" si="1"/>
        <v>0.36975907640240796</v>
      </c>
      <c r="AY7" s="238">
        <f t="shared" si="1"/>
        <v>0.36005861982686738</v>
      </c>
      <c r="AZ7" s="238">
        <f t="shared" si="1"/>
        <v>0.3355249849566494</v>
      </c>
      <c r="BA7" s="238">
        <f t="shared" si="1"/>
        <v>0.36363667030287578</v>
      </c>
      <c r="BB7" s="238">
        <f t="shared" si="1"/>
        <v>0.35841949669227996</v>
      </c>
      <c r="BC7" s="238">
        <f t="shared" si="1"/>
        <v>0.3796525592036985</v>
      </c>
      <c r="BD7" s="238" t="e">
        <f t="shared" si="1"/>
        <v>#DIV/0!</v>
      </c>
      <c r="BE7" s="238">
        <f t="shared" si="1"/>
        <v>0.34624490958263859</v>
      </c>
      <c r="BF7" s="238">
        <f t="shared" si="1"/>
        <v>0.33842851704501131</v>
      </c>
      <c r="BG7" s="238">
        <f t="shared" si="1"/>
        <v>0.3125719198769254</v>
      </c>
      <c r="BH7" s="238">
        <f t="shared" si="1"/>
        <v>0.29692807007843275</v>
      </c>
      <c r="BI7" s="238">
        <f t="shared" si="1"/>
        <v>0.29620606594020676</v>
      </c>
      <c r="BJ7" s="238">
        <f t="shared" si="1"/>
        <v>0.30513153991141273</v>
      </c>
      <c r="BK7" s="238">
        <f>BK9/BK11</f>
        <v>0.35306442430705653</v>
      </c>
      <c r="BL7" s="238" t="e">
        <f>BL9/BL11</f>
        <v>#DIV/0!</v>
      </c>
      <c r="BM7" s="238">
        <f t="shared" ref="BM7:CP7" si="2">BM9/BM11</f>
        <v>0.31421728913618263</v>
      </c>
      <c r="BN7" s="238">
        <f t="shared" si="2"/>
        <v>0.32226587166188903</v>
      </c>
      <c r="BO7" s="238">
        <f t="shared" si="2"/>
        <v>0.27907029436536479</v>
      </c>
      <c r="BP7" s="238">
        <f t="shared" si="2"/>
        <v>0.28001173336794033</v>
      </c>
      <c r="BQ7" s="238">
        <f t="shared" si="2"/>
        <v>0.32044265696143248</v>
      </c>
      <c r="BR7" s="238">
        <f t="shared" si="2"/>
        <v>0.33710766292060662</v>
      </c>
      <c r="BS7" s="238" t="e">
        <f t="shared" si="2"/>
        <v>#DIV/0!</v>
      </c>
      <c r="BT7" s="238" t="e">
        <f t="shared" si="2"/>
        <v>#DIV/0!</v>
      </c>
      <c r="BU7" s="238">
        <f t="shared" si="2"/>
        <v>0.31765025456707796</v>
      </c>
      <c r="BV7" s="238">
        <f t="shared" si="2"/>
        <v>0.30010648762016184</v>
      </c>
      <c r="BW7" s="238">
        <f t="shared" si="2"/>
        <v>0.31202471602388543</v>
      </c>
      <c r="BX7" s="238">
        <f t="shared" si="2"/>
        <v>0.32472160781766424</v>
      </c>
      <c r="BY7" s="238">
        <f t="shared" si="2"/>
        <v>0.33723464520112512</v>
      </c>
      <c r="BZ7" s="238" t="e">
        <f t="shared" si="2"/>
        <v>#DIV/0!</v>
      </c>
      <c r="CA7" s="238">
        <f t="shared" si="2"/>
        <v>0.33569671672638635</v>
      </c>
      <c r="CB7" s="238">
        <f t="shared" si="2"/>
        <v>0.2895726862678592</v>
      </c>
      <c r="CC7" s="238">
        <f t="shared" si="2"/>
        <v>0.29997793301550763</v>
      </c>
      <c r="CD7" s="238">
        <f t="shared" si="2"/>
        <v>0.30186108164320508</v>
      </c>
      <c r="CE7" s="238">
        <f t="shared" si="2"/>
        <v>0.31657252888413673</v>
      </c>
      <c r="CF7" s="238">
        <f t="shared" si="2"/>
        <v>0.31138703757794839</v>
      </c>
      <c r="CG7" s="238" t="e">
        <f t="shared" si="2"/>
        <v>#DIV/0!</v>
      </c>
      <c r="CH7" s="238">
        <f t="shared" si="2"/>
        <v>0.29686745518123719</v>
      </c>
      <c r="CI7" s="238">
        <f t="shared" si="2"/>
        <v>0.29937119321526212</v>
      </c>
      <c r="CJ7" s="238">
        <f t="shared" si="2"/>
        <v>0.31560189313584291</v>
      </c>
      <c r="CK7" s="238">
        <f t="shared" si="2"/>
        <v>0.33281659829908278</v>
      </c>
      <c r="CL7" s="238">
        <f t="shared" si="2"/>
        <v>0.33556376321448222</v>
      </c>
      <c r="CM7" s="238">
        <f t="shared" si="2"/>
        <v>0.32640276581342487</v>
      </c>
      <c r="CN7" s="238" t="e">
        <f t="shared" si="2"/>
        <v>#DIV/0!</v>
      </c>
      <c r="CO7" s="238">
        <f t="shared" si="2"/>
        <v>0.31599782955743472</v>
      </c>
      <c r="CP7" s="238">
        <f t="shared" si="2"/>
        <v>0.30801498581616699</v>
      </c>
      <c r="CQ7" s="238">
        <f>CQ9/CQ11</f>
        <v>0.31324713482014815</v>
      </c>
      <c r="CR7" s="238">
        <f>CR9/CR11</f>
        <v>0.34152805111015422</v>
      </c>
      <c r="CS7" s="238">
        <f t="shared" ref="CS7:DU7" si="3">CS9/CS11</f>
        <v>0.31949860624084508</v>
      </c>
      <c r="CT7" s="238">
        <f t="shared" si="3"/>
        <v>0.34953740832988051</v>
      </c>
      <c r="CU7" s="238">
        <f t="shared" si="3"/>
        <v>0.33537171585076986</v>
      </c>
      <c r="CV7" s="238" t="e">
        <f t="shared" si="3"/>
        <v>#DIV/0!</v>
      </c>
      <c r="CW7" s="238">
        <f t="shared" si="3"/>
        <v>0.3291255640916142</v>
      </c>
      <c r="CX7" s="238">
        <f t="shared" si="3"/>
        <v>0.34343134699590205</v>
      </c>
      <c r="CY7" s="238">
        <f t="shared" si="3"/>
        <v>0.35350385481974939</v>
      </c>
      <c r="CZ7" s="238">
        <f t="shared" si="3"/>
        <v>0.32396442902465955</v>
      </c>
      <c r="DA7" s="238">
        <f t="shared" si="3"/>
        <v>0.18169129136940831</v>
      </c>
      <c r="DB7" s="238">
        <f t="shared" si="3"/>
        <v>0</v>
      </c>
      <c r="DC7" s="238" t="e">
        <f t="shared" si="3"/>
        <v>#DIV/0!</v>
      </c>
      <c r="DD7" s="238" t="e">
        <f t="shared" si="3"/>
        <v>#DIV/0!</v>
      </c>
      <c r="DE7" s="238" t="e">
        <f t="shared" si="3"/>
        <v>#DIV/0!</v>
      </c>
      <c r="DF7" s="238" t="e">
        <f t="shared" si="3"/>
        <v>#DIV/0!</v>
      </c>
      <c r="DG7" s="238" t="e">
        <f t="shared" si="3"/>
        <v>#DIV/0!</v>
      </c>
      <c r="DH7" s="238" t="e">
        <f t="shared" si="3"/>
        <v>#DIV/0!</v>
      </c>
      <c r="DI7" s="238" t="e">
        <f t="shared" si="3"/>
        <v>#DIV/0!</v>
      </c>
      <c r="DJ7" s="238" t="e">
        <f t="shared" si="3"/>
        <v>#DIV/0!</v>
      </c>
      <c r="DK7" s="238">
        <f t="shared" si="3"/>
        <v>0.31176869680702624</v>
      </c>
      <c r="DL7" s="238">
        <f t="shared" si="3"/>
        <v>0.3845944485235489</v>
      </c>
      <c r="DM7" s="238">
        <f t="shared" si="3"/>
        <v>0.40160606245370623</v>
      </c>
      <c r="DN7" s="238">
        <f t="shared" si="3"/>
        <v>0.42339326413981515</v>
      </c>
      <c r="DO7" s="238">
        <f t="shared" si="3"/>
        <v>0.40989149065293035</v>
      </c>
      <c r="DP7" s="238">
        <f t="shared" si="3"/>
        <v>0.40010653159804005</v>
      </c>
      <c r="DQ7" s="238" t="e">
        <f t="shared" si="3"/>
        <v>#DIV/0!</v>
      </c>
      <c r="DR7" s="238">
        <f t="shared" si="3"/>
        <v>0.34907542863060104</v>
      </c>
      <c r="DS7" s="238">
        <f t="shared" si="3"/>
        <v>0.35922944754968378</v>
      </c>
      <c r="DT7" s="238">
        <f t="shared" si="3"/>
        <v>0.38051172232101688</v>
      </c>
      <c r="DU7" s="238">
        <f t="shared" si="3"/>
        <v>0.38044883582955208</v>
      </c>
      <c r="DV7" s="238">
        <f>DV9/DV11</f>
        <v>0.35367220663420429</v>
      </c>
      <c r="DW7" s="238">
        <f>DW9/DW11</f>
        <v>0.41772564595002804</v>
      </c>
      <c r="DX7" s="238">
        <f t="shared" ref="DX7:FA7" si="4">DX9/DX11</f>
        <v>0.41074817805851299</v>
      </c>
      <c r="DY7" s="238">
        <f t="shared" si="4"/>
        <v>0.43591061933419933</v>
      </c>
      <c r="DZ7" s="238">
        <f t="shared" si="4"/>
        <v>0.38087928557997097</v>
      </c>
      <c r="EA7" s="238">
        <f t="shared" si="4"/>
        <v>0.34773334348534674</v>
      </c>
      <c r="EB7" s="238">
        <f t="shared" si="4"/>
        <v>0.38384848360511503</v>
      </c>
      <c r="EC7" s="238">
        <f t="shared" si="4"/>
        <v>0.33805740050418681</v>
      </c>
      <c r="ED7" s="238">
        <f t="shared" si="4"/>
        <v>0.37119579596039443</v>
      </c>
      <c r="EE7" s="238">
        <f t="shared" si="4"/>
        <v>0.38909538571014146</v>
      </c>
      <c r="EF7" s="238">
        <f t="shared" si="4"/>
        <v>0.39044854067874002</v>
      </c>
      <c r="EG7" s="238">
        <f t="shared" si="4"/>
        <v>0.36837966074707351</v>
      </c>
      <c r="EH7" s="238">
        <f t="shared" si="4"/>
        <v>0.35149721778492432</v>
      </c>
      <c r="EI7" s="238">
        <f t="shared" si="4"/>
        <v>0.36290966656026186</v>
      </c>
      <c r="EJ7" s="238">
        <f t="shared" si="4"/>
        <v>1.8673114109848481</v>
      </c>
      <c r="EK7" s="238">
        <f t="shared" si="4"/>
        <v>6.7109428819444439</v>
      </c>
      <c r="EL7" s="238" t="e">
        <f t="shared" si="4"/>
        <v>#DIV/0!</v>
      </c>
      <c r="EM7" s="238">
        <f t="shared" si="4"/>
        <v>0.33198952161637019</v>
      </c>
      <c r="EN7" s="238">
        <f t="shared" si="4"/>
        <v>0.36940844351106478</v>
      </c>
      <c r="EO7" s="238">
        <f t="shared" si="4"/>
        <v>0.38297723985210741</v>
      </c>
      <c r="EP7" s="238">
        <f t="shared" si="4"/>
        <v>0.37286383315680249</v>
      </c>
      <c r="EQ7" s="238">
        <f t="shared" si="4"/>
        <v>0.38754444538569627</v>
      </c>
      <c r="ER7" s="238">
        <f t="shared" si="4"/>
        <v>0.41592492049800406</v>
      </c>
      <c r="ES7" s="238">
        <f t="shared" si="4"/>
        <v>0.41789040504604907</v>
      </c>
      <c r="ET7" s="238">
        <f t="shared" si="4"/>
        <v>0.39998755739401259</v>
      </c>
      <c r="EU7" s="238">
        <f t="shared" si="4"/>
        <v>0.40332671458880376</v>
      </c>
      <c r="EV7" s="238">
        <f t="shared" si="4"/>
        <v>0.3984102900064701</v>
      </c>
      <c r="EW7" s="238">
        <f t="shared" si="4"/>
        <v>0.37926862077365453</v>
      </c>
      <c r="EX7" s="238">
        <f t="shared" si="4"/>
        <v>0.38876275840308577</v>
      </c>
      <c r="EY7" s="238">
        <f t="shared" si="4"/>
        <v>0.38856823220329045</v>
      </c>
      <c r="EZ7" s="238">
        <f t="shared" si="4"/>
        <v>0.3922314173758108</v>
      </c>
      <c r="FA7" s="238">
        <f t="shared" si="4"/>
        <v>0.35519007827188098</v>
      </c>
      <c r="FB7" s="238">
        <f>FB9/FB11</f>
        <v>0.38658835506794476</v>
      </c>
      <c r="FC7" s="238" t="e">
        <f>FC9/FC11</f>
        <v>#DIV/0!</v>
      </c>
      <c r="FD7" s="238">
        <f t="shared" ref="FD7:GF7" si="5">FD9/FD11</f>
        <v>0.38537588594560274</v>
      </c>
      <c r="FE7" s="238">
        <f t="shared" si="5"/>
        <v>0.39393744336082137</v>
      </c>
      <c r="FF7" s="238">
        <f t="shared" si="5"/>
        <v>0.4157241059882622</v>
      </c>
      <c r="FG7" s="238">
        <f t="shared" si="5"/>
        <v>0.37415475741301196</v>
      </c>
      <c r="FH7" s="238">
        <f t="shared" si="5"/>
        <v>0.36654726111720426</v>
      </c>
      <c r="FI7" s="238">
        <f t="shared" si="5"/>
        <v>0</v>
      </c>
      <c r="FJ7" s="238">
        <f t="shared" si="5"/>
        <v>0.37009344460015975</v>
      </c>
      <c r="FK7" s="238">
        <f t="shared" si="5"/>
        <v>0.38207516053652557</v>
      </c>
      <c r="FL7" s="238">
        <f t="shared" si="5"/>
        <v>0.38184313735734088</v>
      </c>
      <c r="FM7" s="238">
        <f t="shared" si="5"/>
        <v>0.37925974698373305</v>
      </c>
      <c r="FN7" s="238">
        <f t="shared" si="5"/>
        <v>0.42485328796873556</v>
      </c>
      <c r="FO7" s="238">
        <f t="shared" si="5"/>
        <v>0.44630339571021038</v>
      </c>
      <c r="FP7" s="238">
        <f t="shared" si="5"/>
        <v>0.38324555917975905</v>
      </c>
      <c r="FQ7" s="238">
        <f t="shared" si="5"/>
        <v>0.42641708169265352</v>
      </c>
      <c r="FR7" s="238">
        <f t="shared" si="5"/>
        <v>0.414347120842044</v>
      </c>
      <c r="FS7" s="238">
        <f t="shared" si="5"/>
        <v>0.43806460876183706</v>
      </c>
      <c r="FT7" s="238" t="e">
        <f t="shared" si="5"/>
        <v>#DIV/0!</v>
      </c>
      <c r="FU7" s="238">
        <f t="shared" si="5"/>
        <v>0.45522113417050308</v>
      </c>
      <c r="FV7" s="238">
        <f t="shared" si="5"/>
        <v>0.42266026299516263</v>
      </c>
      <c r="FW7" s="238">
        <f t="shared" si="5"/>
        <v>0.39508559636718305</v>
      </c>
      <c r="FX7" s="238">
        <f t="shared" si="5"/>
        <v>0.41360751721240074</v>
      </c>
      <c r="FY7" s="238">
        <f t="shared" si="5"/>
        <v>0.38798144748259483</v>
      </c>
      <c r="FZ7" s="238">
        <f t="shared" si="5"/>
        <v>0.38720361381521506</v>
      </c>
      <c r="GA7" s="238">
        <f t="shared" si="5"/>
        <v>0.40859478314137027</v>
      </c>
      <c r="GB7" s="238">
        <f t="shared" si="5"/>
        <v>0.39313511873684309</v>
      </c>
      <c r="GC7" s="238">
        <f t="shared" si="5"/>
        <v>0.36331533749479189</v>
      </c>
      <c r="GD7" s="238">
        <f t="shared" si="5"/>
        <v>0.37533303898028381</v>
      </c>
      <c r="GE7" s="238">
        <f t="shared" si="5"/>
        <v>0.42213663603824608</v>
      </c>
      <c r="GF7" s="238">
        <f t="shared" si="5"/>
        <v>0.41824479692172262</v>
      </c>
      <c r="GG7" s="238">
        <f>GG9/GG11</f>
        <v>0.40266687614226204</v>
      </c>
      <c r="GH7" s="238">
        <f t="shared" ref="GH7:HM7" si="6">GH9/GH11</f>
        <v>0.39207722922552568</v>
      </c>
      <c r="GI7" s="238">
        <f t="shared" si="6"/>
        <v>0.42321494916904401</v>
      </c>
      <c r="GJ7" s="238">
        <f t="shared" si="6"/>
        <v>0.41827899185886946</v>
      </c>
      <c r="GK7" s="238">
        <f t="shared" si="6"/>
        <v>0.40683503134550469</v>
      </c>
      <c r="GL7" s="238">
        <f t="shared" si="6"/>
        <v>0.35107779736427563</v>
      </c>
      <c r="GM7" s="238">
        <f t="shared" si="6"/>
        <v>0.38129293252697216</v>
      </c>
      <c r="GN7" s="238">
        <f t="shared" si="6"/>
        <v>0.41317874039543356</v>
      </c>
      <c r="GO7" s="238">
        <f t="shared" si="6"/>
        <v>0.41103750992077381</v>
      </c>
      <c r="GP7" s="238">
        <f t="shared" si="6"/>
        <v>0.37474893529669601</v>
      </c>
      <c r="GQ7" s="238">
        <f t="shared" si="6"/>
        <v>0.36140812295764202</v>
      </c>
      <c r="GR7" s="238">
        <f t="shared" si="6"/>
        <v>0.38187498703309497</v>
      </c>
      <c r="GS7" s="238">
        <f t="shared" si="6"/>
        <v>0.29818233475619926</v>
      </c>
      <c r="GT7" s="238">
        <f t="shared" si="6"/>
        <v>0.41135798689549857</v>
      </c>
      <c r="GU7" s="238">
        <f t="shared" si="6"/>
        <v>0.3824761997868904</v>
      </c>
      <c r="GV7" s="238">
        <f t="shared" si="6"/>
        <v>0.33362478081514124</v>
      </c>
      <c r="GW7" s="238">
        <f t="shared" si="6"/>
        <v>0.35753991502517035</v>
      </c>
      <c r="GX7" s="238">
        <f t="shared" si="6"/>
        <v>0.39543193603556165</v>
      </c>
      <c r="GY7" s="238">
        <f t="shared" si="6"/>
        <v>0.39200897897723425</v>
      </c>
      <c r="GZ7" s="238">
        <f t="shared" si="6"/>
        <v>0.36379338473093814</v>
      </c>
      <c r="HA7" s="238">
        <f t="shared" si="6"/>
        <v>0.36758670720410208</v>
      </c>
      <c r="HB7" s="238">
        <f t="shared" si="6"/>
        <v>0.4158243559239313</v>
      </c>
      <c r="HC7" s="238">
        <f t="shared" si="6"/>
        <v>0.41151754369131699</v>
      </c>
      <c r="HD7" s="238">
        <f t="shared" si="6"/>
        <v>0.42840620482798486</v>
      </c>
      <c r="HE7" s="238">
        <f t="shared" si="6"/>
        <v>0.42171673761185058</v>
      </c>
      <c r="HF7" s="238">
        <f t="shared" si="6"/>
        <v>0.42136329749891638</v>
      </c>
      <c r="HG7" s="238" t="e">
        <f t="shared" si="6"/>
        <v>#DIV/0!</v>
      </c>
      <c r="HH7" s="238">
        <f t="shared" si="6"/>
        <v>0.40265258067462451</v>
      </c>
      <c r="HI7" s="238">
        <f t="shared" si="6"/>
        <v>0.3915059842044003</v>
      </c>
      <c r="HJ7" s="238">
        <f t="shared" si="6"/>
        <v>0.40221137153330772</v>
      </c>
      <c r="HK7" s="238">
        <f t="shared" si="6"/>
        <v>0.42279094697474467</v>
      </c>
      <c r="HL7" s="238">
        <f t="shared" si="6"/>
        <v>0.41344403546385255</v>
      </c>
      <c r="HM7" s="238">
        <f t="shared" si="6"/>
        <v>0.39488500296554035</v>
      </c>
      <c r="HN7" s="238">
        <f t="shared" ref="HN7:IS7" si="7">HN9/HN11</f>
        <v>0.39259370293952323</v>
      </c>
      <c r="HO7" s="238">
        <f t="shared" si="7"/>
        <v>0</v>
      </c>
      <c r="HP7" s="238">
        <f t="shared" si="7"/>
        <v>0.40320607034197187</v>
      </c>
      <c r="HQ7" s="238">
        <f t="shared" si="7"/>
        <v>0.40125426106571022</v>
      </c>
      <c r="HR7" s="238">
        <f t="shared" si="7"/>
        <v>0.35984725868356165</v>
      </c>
      <c r="HS7" s="238">
        <f t="shared" si="7"/>
        <v>0.3850963696981719</v>
      </c>
      <c r="HT7" s="238">
        <f t="shared" si="7"/>
        <v>0.36751384194969605</v>
      </c>
      <c r="HU7" s="238">
        <f t="shared" si="7"/>
        <v>0.3841710597393736</v>
      </c>
      <c r="HV7" s="238" t="e">
        <f t="shared" si="7"/>
        <v>#DIV/0!</v>
      </c>
      <c r="HW7" s="238">
        <f t="shared" si="7"/>
        <v>0.37333133097145449</v>
      </c>
      <c r="HX7" s="238">
        <f t="shared" si="7"/>
        <v>0.37926190111246644</v>
      </c>
      <c r="HY7" s="238">
        <f t="shared" si="7"/>
        <v>0.38875275145731997</v>
      </c>
      <c r="HZ7" s="238">
        <f t="shared" si="7"/>
        <v>0.36114291114135577</v>
      </c>
      <c r="IA7" s="238">
        <f t="shared" si="7"/>
        <v>0.37380951112892652</v>
      </c>
      <c r="IB7" s="238">
        <f t="shared" si="7"/>
        <v>0.38361913981092649</v>
      </c>
      <c r="IC7" s="238" t="e">
        <f t="shared" si="7"/>
        <v>#DIV/0!</v>
      </c>
      <c r="ID7" s="238">
        <f t="shared" si="7"/>
        <v>0.38871101028775523</v>
      </c>
      <c r="IE7" s="238">
        <f t="shared" si="7"/>
        <v>0.39240129767812065</v>
      </c>
      <c r="IF7" s="238">
        <f t="shared" si="7"/>
        <v>0.38424000291486771</v>
      </c>
      <c r="IG7" s="238">
        <f t="shared" si="7"/>
        <v>0.38567060138278292</v>
      </c>
      <c r="IH7" s="238">
        <f t="shared" si="7"/>
        <v>0.42110072800796078</v>
      </c>
      <c r="II7" s="238">
        <f t="shared" si="7"/>
        <v>0.44987168484952117</v>
      </c>
      <c r="IJ7" s="238" t="e">
        <f t="shared" si="7"/>
        <v>#DIV/0!</v>
      </c>
      <c r="IK7" s="238">
        <f t="shared" si="7"/>
        <v>0.43218178219500936</v>
      </c>
      <c r="IL7" s="238">
        <f t="shared" si="7"/>
        <v>0.44950010808078678</v>
      </c>
      <c r="IM7" s="238">
        <f t="shared" si="7"/>
        <v>0.44498000661579024</v>
      </c>
      <c r="IN7" s="238">
        <f t="shared" si="7"/>
        <v>0.44204075326309167</v>
      </c>
      <c r="IO7" s="238">
        <f t="shared" si="7"/>
        <v>0.43679395353351125</v>
      </c>
      <c r="IP7" s="238">
        <f t="shared" si="7"/>
        <v>0.44686465249952528</v>
      </c>
      <c r="IQ7" s="238" t="e">
        <f t="shared" si="7"/>
        <v>#DIV/0!</v>
      </c>
      <c r="IR7" s="238">
        <f t="shared" si="7"/>
        <v>0.43433587341400964</v>
      </c>
      <c r="IS7" s="238">
        <f t="shared" si="7"/>
        <v>0.40198328139455969</v>
      </c>
      <c r="IT7" s="241">
        <v>0.40600000000000003</v>
      </c>
      <c r="IU7" s="92"/>
      <c r="IV7" s="92"/>
      <c r="IW7" s="92"/>
      <c r="IX7" s="238">
        <f>IX9/IX11</f>
        <v>0.37440904485410892</v>
      </c>
    </row>
    <row r="8" spans="1:260">
      <c r="B8" s="43" t="s">
        <v>41</v>
      </c>
      <c r="C8" s="46">
        <f>SUM('BS1'!C8,'BS2'!C8)</f>
        <v>0</v>
      </c>
      <c r="D8" s="46">
        <f>SUM('BS1'!D8,'BS2'!D8)</f>
        <v>34.582999999999998</v>
      </c>
      <c r="E8" s="46">
        <f>SUM('BS1'!E8,'BS2'!E8)</f>
        <v>35.258000000000003</v>
      </c>
      <c r="F8" s="46">
        <f>SUM('BS1'!F8,'BS2'!F8)</f>
        <v>0</v>
      </c>
      <c r="G8" s="46">
        <f>SUM('BS1'!G8,'BS2'!G8)</f>
        <v>34.234999999999999</v>
      </c>
      <c r="H8" s="46">
        <f>SUM('BS1'!H8,'BS2'!H8)</f>
        <v>37.316000000000003</v>
      </c>
      <c r="I8" s="46">
        <f>SUM('BS1'!I8,'BS2'!I8)</f>
        <v>0</v>
      </c>
      <c r="J8" s="46">
        <f>SUM('BS1'!J8,'BS2'!J8)</f>
        <v>35.079000000000001</v>
      </c>
      <c r="K8" s="46">
        <f>SUM('BS1'!K8,'BS2'!K8)</f>
        <v>38.682000000000002</v>
      </c>
      <c r="L8" s="46">
        <f>SUM('BS1'!L8,'BS2'!L8)</f>
        <v>40.244999999999997</v>
      </c>
      <c r="M8" s="46">
        <f>SUM('BS1'!M8,'BS2'!M8)</f>
        <v>0</v>
      </c>
      <c r="N8" s="46">
        <f>SUM('BS1'!N8,'BS2'!N8)</f>
        <v>40.997</v>
      </c>
      <c r="O8" s="46">
        <f>SUM('BS1'!O8,'BS2'!O8)</f>
        <v>42.539000000000001</v>
      </c>
      <c r="P8" s="46">
        <f>SUM('BS1'!P8,'BS2'!P8)</f>
        <v>37.921999999999997</v>
      </c>
      <c r="Q8" s="46">
        <f>SUM('BS1'!Q8,'BS2'!Q8)</f>
        <v>39.644999999999996</v>
      </c>
      <c r="R8" s="46">
        <f>SUM('BS1'!R8,'BS2'!R8)</f>
        <v>41.844000000000001</v>
      </c>
      <c r="S8" s="46">
        <f>SUM('BS1'!S8,'BS2'!S8)</f>
        <v>42.481999999999999</v>
      </c>
      <c r="T8" s="46">
        <f>SUM('BS1'!T8,'BS2'!T8)</f>
        <v>0</v>
      </c>
      <c r="U8" s="46">
        <f>SUM('BS1'!U8,'BS2'!U8)</f>
        <v>47.189</v>
      </c>
      <c r="V8" s="46">
        <f>SUM('BS1'!V8,'BS2'!V8)</f>
        <v>53.201999999999998</v>
      </c>
      <c r="W8" s="46">
        <f>SUM('BS1'!W8,'BS2'!W8)</f>
        <v>56.247</v>
      </c>
      <c r="X8" s="46">
        <f>SUM('BS1'!X8,'BS2'!X8)</f>
        <v>56.981999999999999</v>
      </c>
      <c r="Y8" s="46">
        <f>SUM('BS1'!Y8,'BS2'!Y8)</f>
        <v>57.822000000000003</v>
      </c>
      <c r="Z8" s="46">
        <f>SUM('BS1'!Z8,'BS2'!Z8)</f>
        <v>57.675000000000004</v>
      </c>
      <c r="AA8" s="46">
        <f>SUM('BS1'!AA8,'BS2'!AA8)</f>
        <v>0</v>
      </c>
      <c r="AB8" s="46">
        <f>SUM('BS1'!AB8,'BS2'!AB8)</f>
        <v>66.016999999999996</v>
      </c>
      <c r="AC8" s="46">
        <f>SUM('BS1'!AC8,'BS2'!AC8)</f>
        <v>67.706000000000003</v>
      </c>
      <c r="AD8" s="46">
        <f>SUM('BS1'!AD8,'BS2'!AD8)</f>
        <v>69.26400000000001</v>
      </c>
      <c r="AE8" s="46">
        <f>SUM('BS1'!AE8,'BS2'!AE8)</f>
        <v>76.367000000000004</v>
      </c>
      <c r="AF8" s="46">
        <f>SUM('BS1'!AF8,'BS2'!AF8)</f>
        <v>80.73</v>
      </c>
      <c r="AG8" s="46">
        <f>SUM('BS1'!AG8,'BS2'!AG8)</f>
        <v>84.3</v>
      </c>
      <c r="AH8" s="47">
        <f>SUM(C8:AG8)</f>
        <v>1274.3279999999997</v>
      </c>
      <c r="AI8" s="47">
        <f>SUM('BS1'!AI8,'BS2'!AI8)</f>
        <v>0</v>
      </c>
      <c r="AJ8" s="47">
        <f>SUM('BS1'!AJ8,'BS2'!AJ8)</f>
        <v>83.570000000000007</v>
      </c>
      <c r="AK8" s="47">
        <f>SUM('BS1'!AK8,'BS2'!AK8)</f>
        <v>0</v>
      </c>
      <c r="AL8" s="47">
        <f>SUM('BS1'!AL8,'BS2'!AL8)</f>
        <v>87.98599999999999</v>
      </c>
      <c r="AM8" s="47">
        <f>SUM('BS1'!AM8,'BS2'!AM8)</f>
        <v>78.483999999999995</v>
      </c>
      <c r="AN8" s="47">
        <f>SUM('BS1'!AN8,'BS2'!AN8)</f>
        <v>85.141999999999996</v>
      </c>
      <c r="AO8" s="47">
        <f>SUM('BS1'!AO8,'BS2'!AO8)</f>
        <v>78.091999999999999</v>
      </c>
      <c r="AP8" s="47">
        <f>SUM('BS1'!AP8,'BS2'!AP8)</f>
        <v>0</v>
      </c>
      <c r="AQ8" s="47">
        <f>SUM('BS1'!AQ8,'BS2'!AQ8)</f>
        <v>66.426999999999992</v>
      </c>
      <c r="AR8" s="47">
        <f>SUM('BS1'!AR8,'BS2'!AR8)</f>
        <v>64.670999999999992</v>
      </c>
      <c r="AS8" s="47">
        <f>SUM('BS1'!AS8,'BS2'!AS8)</f>
        <v>64.983000000000004</v>
      </c>
      <c r="AT8" s="47">
        <f>SUM('BS1'!AT8,'BS2'!AT8)</f>
        <v>65.864000000000004</v>
      </c>
      <c r="AU8" s="47">
        <f>SUM('BS1'!AU8,'BS2'!AU8)</f>
        <v>69.271999999999991</v>
      </c>
      <c r="AV8" s="47">
        <f>SUM('BS1'!AV8,'BS2'!AV8)</f>
        <v>64.453000000000003</v>
      </c>
      <c r="AW8" s="47">
        <f>SUM('BS1'!AW8,'BS2'!AW8)</f>
        <v>0</v>
      </c>
      <c r="AX8" s="47">
        <f>SUM('BS1'!AX8,'BS2'!AX8)</f>
        <v>65.728000000000009</v>
      </c>
      <c r="AY8" s="47">
        <f>SUM('BS1'!AY8,'BS2'!AY8)</f>
        <v>63.519999999999996</v>
      </c>
      <c r="AZ8" s="47">
        <f>SUM('BS1'!AZ8,'BS2'!AZ8)</f>
        <v>55.500999999999998</v>
      </c>
      <c r="BA8" s="47">
        <f>SUM('BS1'!BA8,'BS2'!BA8)</f>
        <v>62.132000000000005</v>
      </c>
      <c r="BB8" s="47">
        <f>SUM('BS1'!BB8,'BS2'!BB8)</f>
        <v>61.191000000000003</v>
      </c>
      <c r="BC8" s="47">
        <f>SUM('BS1'!BC8,'BS2'!BC8)</f>
        <v>67.006</v>
      </c>
      <c r="BD8" s="47">
        <f>SUM('BS1'!BD8,'BS2'!BD8)</f>
        <v>0</v>
      </c>
      <c r="BE8" s="47">
        <f>SUM('BS1'!BE8,'BS2'!BE8)</f>
        <v>64.001000000000005</v>
      </c>
      <c r="BF8" s="47">
        <f>SUM('BS1'!BF8,'BS2'!BF8)</f>
        <v>63.129000000000005</v>
      </c>
      <c r="BG8" s="47">
        <f>SUM('BS1'!BG8,'BS2'!BG8)</f>
        <v>59.097999999999999</v>
      </c>
      <c r="BH8" s="47">
        <f>SUM('BS1'!BH8,'BS2'!BH8)</f>
        <v>58.28</v>
      </c>
      <c r="BI8" s="47">
        <f>SUM('BS1'!BI8,'BS2'!BI8)</f>
        <v>53.338999999999999</v>
      </c>
      <c r="BJ8" s="47">
        <f>SUM('BS1'!BJ8,'BS2'!BJ8)</f>
        <v>55.686999999999998</v>
      </c>
      <c r="BK8" s="47">
        <f>SUM(AI8:BJ8)</f>
        <v>1537.5559999999996</v>
      </c>
      <c r="BL8" s="47">
        <f>SUM('BS1'!BL8,'BS2'!BL8)</f>
        <v>0</v>
      </c>
      <c r="BM8" s="47">
        <f>SUM('BS1'!BM8,'BS2'!BM8)</f>
        <v>68.557000000000002</v>
      </c>
      <c r="BN8" s="47">
        <f>SUM('BS1'!BN8,'BS2'!BN8)</f>
        <v>71.271000000000001</v>
      </c>
      <c r="BO8" s="47">
        <f>SUM('BS1'!BO8,'BS2'!BO8)</f>
        <v>62.738</v>
      </c>
      <c r="BP8" s="47">
        <f>SUM('BS1'!BP8,'BS2'!BP8)</f>
        <v>59.356999999999999</v>
      </c>
      <c r="BQ8" s="47">
        <f>SUM('BS1'!BQ8,'BS2'!BQ8)</f>
        <v>68.216999999999999</v>
      </c>
      <c r="BR8" s="47">
        <f>SUM('BS1'!BR8,'BS2'!BR8)</f>
        <v>66.816000000000003</v>
      </c>
      <c r="BS8" s="47">
        <f>SUM('BS1'!BS8,'BS2'!BS8)</f>
        <v>0</v>
      </c>
      <c r="BT8" s="47">
        <f>SUM('BS1'!BT8,'BS2'!BT8)</f>
        <v>0</v>
      </c>
      <c r="BU8" s="47">
        <f>SUM('BS1'!BU8,'BS2'!BU8)</f>
        <v>67.510999999999996</v>
      </c>
      <c r="BV8" s="47">
        <f>SUM('BS1'!BV8,'BS2'!BV8)</f>
        <v>60.690000000000005</v>
      </c>
      <c r="BW8" s="47">
        <f>SUM('BS1'!BW8,'BS2'!BW8)</f>
        <v>63.331000000000003</v>
      </c>
      <c r="BX8" s="47">
        <f>SUM('BS1'!BX8,'BS2'!BX8)</f>
        <v>69.715999999999994</v>
      </c>
      <c r="BY8" s="47">
        <f>SUM('BS1'!BY8,'BS2'!BY8)</f>
        <v>71.564999999999998</v>
      </c>
      <c r="BZ8" s="47">
        <f>SUM('BS1'!BZ8,'BS2'!BZ8)</f>
        <v>0</v>
      </c>
      <c r="CA8" s="47">
        <f>SUM('BS1'!CA8,'BS2'!CA8)</f>
        <v>73.787000000000006</v>
      </c>
      <c r="CB8" s="47">
        <f>SUM('BS1'!CB8,'BS2'!CB8)</f>
        <v>61.274000000000001</v>
      </c>
      <c r="CC8" s="47">
        <f>SUM('BS1'!CC8,'BS2'!CC8)</f>
        <v>67.286000000000001</v>
      </c>
      <c r="CD8" s="47">
        <f>SUM('BS1'!CD8,'BS2'!CD8)</f>
        <v>66.61</v>
      </c>
      <c r="CE8" s="47">
        <f>SUM('BS1'!CE8,'BS2'!CE8)</f>
        <v>69.647999999999996</v>
      </c>
      <c r="CF8" s="47">
        <f>SUM('BS1'!CF8,'BS2'!CF8)</f>
        <v>65.307999999999993</v>
      </c>
      <c r="CG8" s="47">
        <f>SUM('BS1'!CG8,'BS2'!CG8)</f>
        <v>0</v>
      </c>
      <c r="CH8" s="47">
        <f>SUM('BS1'!CH8,'BS2'!CH8)</f>
        <v>62.111999999999995</v>
      </c>
      <c r="CI8" s="47">
        <f>SUM('BS1'!CI8,'BS2'!CI8)</f>
        <v>64.865000000000009</v>
      </c>
      <c r="CJ8" s="47">
        <f>SUM('BS1'!CJ8,'BS2'!CJ8)</f>
        <v>65.581999999999994</v>
      </c>
      <c r="CK8" s="47">
        <f>SUM('BS1'!CK8,'BS2'!CK8)</f>
        <v>69.628</v>
      </c>
      <c r="CL8" s="47">
        <f>SUM('BS1'!CL8,'BS2'!CL8)</f>
        <v>68.364999999999995</v>
      </c>
      <c r="CM8" s="47">
        <f>SUM('BS1'!CM8,'BS2'!CM8)</f>
        <v>63.593000000000004</v>
      </c>
      <c r="CN8" s="47">
        <f>SUM('BS1'!CN8,'BS2'!CN8)</f>
        <v>0</v>
      </c>
      <c r="CO8" s="47">
        <f>SUM('BS1'!CO8,'BS2'!CO8)</f>
        <v>64.424999999999997</v>
      </c>
      <c r="CP8" s="47">
        <f>SUM('BS1'!CP8,'BS2'!CP8)</f>
        <v>62.439000000000007</v>
      </c>
      <c r="CQ8" s="47">
        <f>SUM(BL8:CP8)</f>
        <v>1654.691</v>
      </c>
      <c r="CR8" s="47">
        <f>SUM('BS1'!CR8,'BS2'!CR8)</f>
        <v>64.731999999999999</v>
      </c>
      <c r="CS8" s="47">
        <f>SUM('BS1'!CS8,'BS2'!CS8)</f>
        <v>60.615000000000002</v>
      </c>
      <c r="CT8" s="47">
        <f>SUM('BS1'!CT8,'BS2'!CT8)</f>
        <v>65.275999999999996</v>
      </c>
      <c r="CU8" s="47">
        <f>SUM('BS1'!CU8,'BS2'!CU8)</f>
        <v>56.519999999999996</v>
      </c>
      <c r="CV8" s="47">
        <f>SUM('BS1'!CV8,'BS2'!CV8)</f>
        <v>0</v>
      </c>
      <c r="CW8" s="47">
        <f>SUM('BS1'!CW8,'BS2'!CW8)</f>
        <v>65.641999999999996</v>
      </c>
      <c r="CX8" s="47">
        <f>SUM('BS1'!CX8,'BS2'!CX8)</f>
        <v>67.435000000000002</v>
      </c>
      <c r="CY8" s="47">
        <f>SUM('BS1'!CY8,'BS2'!CY8)</f>
        <v>69.462000000000003</v>
      </c>
      <c r="CZ8" s="47">
        <f>SUM('BS1'!CZ8,'BS2'!CZ8)</f>
        <v>59.754000000000005</v>
      </c>
      <c r="DA8" s="47">
        <f>SUM('BS1'!DA8,'BS2'!DA8)</f>
        <v>26.936999999999998</v>
      </c>
      <c r="DB8" s="47">
        <f>SUM('BS1'!DB8,'BS2'!DB8)</f>
        <v>0</v>
      </c>
      <c r="DC8" s="47">
        <f>SUM('BS1'!DC8,'BS2'!DC8)</f>
        <v>0</v>
      </c>
      <c r="DD8" s="47">
        <f>SUM('BS1'!DD8,'BS2'!DD8)</f>
        <v>0</v>
      </c>
      <c r="DE8" s="47">
        <f>SUM('BS1'!DE8,'BS2'!DE8)</f>
        <v>0</v>
      </c>
      <c r="DF8" s="47">
        <f>SUM('BS1'!DF8,'BS2'!DF8)</f>
        <v>0</v>
      </c>
      <c r="DG8" s="47">
        <f>SUM('BS1'!DG8,'BS2'!DG8)</f>
        <v>0</v>
      </c>
      <c r="DH8" s="47">
        <f>SUM('BS1'!DH8,'BS2'!DH8)</f>
        <v>0</v>
      </c>
      <c r="DI8" s="47">
        <f>SUM('BS1'!DI8,'BS2'!DI8)</f>
        <v>0</v>
      </c>
      <c r="DJ8" s="47">
        <f>SUM('BS1'!DJ8,'BS2'!DJ8)</f>
        <v>0</v>
      </c>
      <c r="DK8" s="47">
        <f>SUM('BS1'!DK8,'BS2'!DK8)</f>
        <v>56.001000000000005</v>
      </c>
      <c r="DL8" s="47">
        <f>SUM('BS1'!DL8,'BS2'!DL8)</f>
        <v>75.733999999999995</v>
      </c>
      <c r="DM8" s="47">
        <f>SUM('BS1'!DM8,'BS2'!DM8)</f>
        <v>80.91</v>
      </c>
      <c r="DN8" s="47">
        <f>SUM('BS1'!DN8,'BS2'!DN8)</f>
        <v>82.713999999999999</v>
      </c>
      <c r="DO8" s="47">
        <f>SUM('BS1'!DO8,'BS2'!DO8)</f>
        <v>86.481999999999999</v>
      </c>
      <c r="DP8" s="47">
        <f>SUM('BS1'!DP8,'BS2'!DP8)</f>
        <v>87.664999999999992</v>
      </c>
      <c r="DQ8" s="47">
        <f>SUM('BS1'!DQ8,'BS2'!DQ8)</f>
        <v>0</v>
      </c>
      <c r="DR8" s="47">
        <f>SUM('BS1'!DR8,'BS2'!DR8)</f>
        <v>79.162000000000006</v>
      </c>
      <c r="DS8" s="47">
        <f>SUM('BS1'!DS8,'BS2'!DS8)</f>
        <v>82.352999999999994</v>
      </c>
      <c r="DT8" s="47">
        <f>SUM('BS1'!DT8,'BS2'!DT8)</f>
        <v>90.867000000000004</v>
      </c>
      <c r="DU8" s="47">
        <f>SUM('BS1'!DU8,'BS2'!DU8)</f>
        <v>88.812999999999988</v>
      </c>
      <c r="DV8" s="47">
        <f>SUM(CR8:DU8)</f>
        <v>1347.0740000000001</v>
      </c>
      <c r="DW8" s="47">
        <f>SUM('BS1'!DW8,'BS2'!DW8)</f>
        <v>81.443999999999988</v>
      </c>
      <c r="DX8" s="47">
        <f>SUM('BS1'!DX8,'BS2'!DX8)</f>
        <v>77.747</v>
      </c>
      <c r="DY8" s="47">
        <f>SUM('BS1'!DY8,'BS2'!DY8)</f>
        <v>47.419999999999995</v>
      </c>
      <c r="DZ8" s="47">
        <f>SUM('BS1'!DZ8,'BS2'!DZ8)</f>
        <v>78.415000000000006</v>
      </c>
      <c r="EA8" s="47">
        <f>SUM('BS1'!EA8,'BS2'!EA8)</f>
        <v>60.594000000000001</v>
      </c>
      <c r="EB8" s="47">
        <f>SUM('BS1'!EB8,'BS2'!EB8)</f>
        <v>70.66</v>
      </c>
      <c r="EC8" s="47">
        <f>SUM('BS1'!EC8,'BS2'!EC8)</f>
        <v>72.635999999999996</v>
      </c>
      <c r="ED8" s="47">
        <f>SUM('BS1'!ED8,'BS2'!ED8)</f>
        <v>77.649999999999991</v>
      </c>
      <c r="EE8" s="47">
        <f>SUM('BS1'!EE8,'BS2'!EE8)</f>
        <v>78.337999999999994</v>
      </c>
      <c r="EF8" s="47">
        <f>SUM('BS1'!EF8,'BS2'!EF8)</f>
        <v>49.045000000000002</v>
      </c>
      <c r="EG8" s="47">
        <f>SUM('BS1'!EG8,'BS2'!EG8)</f>
        <v>73.710999999999999</v>
      </c>
      <c r="EH8" s="47">
        <f>SUM('BS1'!EH8,'BS2'!EH8)</f>
        <v>69.942999999999998</v>
      </c>
      <c r="EI8" s="47">
        <f>SUM('BS1'!EI8,'BS2'!EI8)</f>
        <v>68.189000000000007</v>
      </c>
      <c r="EJ8" s="47">
        <f>SUM('BS1'!EJ8,'BS2'!EJ8)</f>
        <v>8.1419999999999995</v>
      </c>
      <c r="EK8" s="47">
        <f>SUM('BS1'!EK8,'BS2'!EK8)</f>
        <v>7.8789999999999996</v>
      </c>
      <c r="EL8" s="47">
        <f>SUM('BS1'!EL8,'BS2'!EL8)</f>
        <v>9.5139999999999993</v>
      </c>
      <c r="EM8" s="47">
        <f>SUM('BS1'!EM8,'BS2'!EM8)</f>
        <v>27.652000000000001</v>
      </c>
      <c r="EN8" s="47">
        <f>SUM('BS1'!EN8,'BS2'!EN8)</f>
        <v>69.331000000000003</v>
      </c>
      <c r="EO8" s="47">
        <f>SUM('BS1'!EO8,'BS2'!EO8)</f>
        <v>69.766999999999996</v>
      </c>
      <c r="EP8" s="47">
        <f>SUM('BS1'!EP8,'BS2'!EP8)</f>
        <v>67.295999999999992</v>
      </c>
      <c r="EQ8" s="47">
        <f>SUM('BS1'!EQ8,'BS2'!EQ8)</f>
        <v>69.763000000000005</v>
      </c>
      <c r="ER8" s="47">
        <f>SUM('BS1'!ER8,'BS2'!ER8)</f>
        <v>70.983999999999995</v>
      </c>
      <c r="ES8" s="47">
        <f>SUM('BS1'!ES8,'BS2'!ES8)</f>
        <v>67.484999999999999</v>
      </c>
      <c r="ET8" s="47">
        <f>SUM('BS1'!ET8,'BS2'!ET8)</f>
        <v>39.731000000000002</v>
      </c>
      <c r="EU8" s="47">
        <f>SUM('BS1'!EU8,'BS2'!EU8)</f>
        <v>65.793000000000006</v>
      </c>
      <c r="EV8" s="47">
        <f>SUM('BS1'!EV8,'BS2'!EV8)</f>
        <v>62.266000000000005</v>
      </c>
      <c r="EW8" s="47">
        <f>SUM('BS1'!EW8,'BS2'!EW8)</f>
        <v>53.131</v>
      </c>
      <c r="EX8" s="47">
        <f>SUM('BS1'!EX8,'BS2'!EX8)</f>
        <v>56.956999999999994</v>
      </c>
      <c r="EY8" s="47">
        <f>SUM('BS1'!EY8,'BS2'!EY8)</f>
        <v>56.232999999999997</v>
      </c>
      <c r="EZ8" s="47">
        <f>SUM('BS1'!EZ8,'BS2'!EZ8)</f>
        <v>54.939</v>
      </c>
      <c r="FA8" s="47">
        <f>SUM('BS1'!FA8,'BS2'!FA8)</f>
        <v>27.465</v>
      </c>
      <c r="FB8" s="47">
        <f>SUM(DW8:FA8)</f>
        <v>1790.1200000000001</v>
      </c>
      <c r="FC8" s="47">
        <f>SUM('BS1'!FC8,'BS2'!FC8)</f>
        <v>0</v>
      </c>
      <c r="FD8" s="47">
        <f>SUM('BS1'!FD8,'BS2'!FD8)</f>
        <v>50.938000000000002</v>
      </c>
      <c r="FE8" s="47">
        <f>SUM('BS1'!FE8,'BS2'!FE8)</f>
        <v>50.283000000000001</v>
      </c>
      <c r="FF8" s="47">
        <f>SUM('BS1'!FF8,'BS2'!FF8)</f>
        <v>54.132999999999996</v>
      </c>
      <c r="FG8" s="47">
        <f>SUM('BS1'!FG8,'BS2'!FG8)</f>
        <v>45.747</v>
      </c>
      <c r="FH8" s="47">
        <f>SUM('BS1'!FH8,'BS2'!FH8)</f>
        <v>46.173000000000002</v>
      </c>
      <c r="FI8" s="47">
        <f>SUM('BS1'!FI8,'BS2'!FI8)</f>
        <v>0</v>
      </c>
      <c r="FJ8" s="47">
        <f>SUM('BS1'!FJ8,'BS2'!FJ8)</f>
        <v>45.119</v>
      </c>
      <c r="FK8" s="47">
        <f>SUM('BS1'!FK8,'BS2'!FK8)</f>
        <v>46.353999999999999</v>
      </c>
      <c r="FL8" s="47">
        <f>SUM('BS1'!FL8,'BS2'!FL8)</f>
        <v>47.353999999999999</v>
      </c>
      <c r="FM8" s="47">
        <f>SUM('BS1'!FM8,'BS2'!FM8)</f>
        <v>48.088000000000001</v>
      </c>
      <c r="FN8" s="47">
        <f>SUM('BS1'!FN8,'BS2'!FN8)</f>
        <v>60.228000000000002</v>
      </c>
      <c r="FO8" s="47">
        <f>SUM('BS1'!FO8,'BS2'!FO8)</f>
        <v>62.533999999999999</v>
      </c>
      <c r="FP8" s="47">
        <f>SUM('BS1'!FP8,'BS2'!FP8)</f>
        <v>35.019999999999996</v>
      </c>
      <c r="FQ8" s="47">
        <f>SUM('BS1'!FQ8,'BS2'!FQ8)</f>
        <v>64.459999999999994</v>
      </c>
      <c r="FR8" s="47">
        <f>SUM('BS1'!FR8,'BS2'!FR8)</f>
        <v>64.585999999999999</v>
      </c>
      <c r="FS8" s="47">
        <f>SUM('BS1'!FS8,'BS2'!FS8)</f>
        <v>68.471000000000004</v>
      </c>
      <c r="FT8" s="47">
        <f>SUM('BS1'!FT8,'BS2'!FT8)</f>
        <v>1.619</v>
      </c>
      <c r="FU8" s="47">
        <f>SUM('BS1'!FU8,'BS2'!FU8)</f>
        <v>70.591000000000008</v>
      </c>
      <c r="FV8" s="47">
        <f>SUM('BS1'!FV8,'BS2'!FV8)</f>
        <v>63.382000000000005</v>
      </c>
      <c r="FW8" s="47">
        <f>SUM('BS1'!FW8,'BS2'!FW8)</f>
        <v>37.838000000000001</v>
      </c>
      <c r="FX8" s="47">
        <f>SUM('BS1'!FX8,'BS2'!FX8)</f>
        <v>58.2</v>
      </c>
      <c r="FY8" s="47">
        <f>SUM('BS1'!FY8,'BS2'!FY8)</f>
        <v>50.698</v>
      </c>
      <c r="FZ8" s="47">
        <f>SUM('BS1'!FZ8,'BS2'!FZ8)</f>
        <v>51.521000000000001</v>
      </c>
      <c r="GA8" s="47">
        <f>SUM('BS1'!GA8,'BS2'!GA8)</f>
        <v>51.704000000000001</v>
      </c>
      <c r="GB8" s="47">
        <f>SUM('BS1'!GB8,'BS2'!GB8)</f>
        <v>47.629000000000005</v>
      </c>
      <c r="GC8" s="47">
        <f>SUM('BS1'!GC8,'BS2'!GC8)</f>
        <v>41.554000000000002</v>
      </c>
      <c r="GD8" s="47">
        <f>SUM('BS1'!GD8,'BS2'!GD8)</f>
        <v>1.923</v>
      </c>
      <c r="GE8" s="47">
        <f>SUM('BS1'!GE8,'BS2'!GE8)</f>
        <v>53.103999999999999</v>
      </c>
      <c r="GF8" s="47">
        <f>SUM('BS1'!GF8,'BS2'!GF8)</f>
        <v>53.212999999999994</v>
      </c>
      <c r="GG8" s="47">
        <f>SUM(FC8:GF8)</f>
        <v>1372.4640000000002</v>
      </c>
      <c r="GH8" s="47">
        <f>SUM('BS1'!GH8,'BS2'!GH8)</f>
        <v>49.61</v>
      </c>
      <c r="GI8" s="47">
        <f>SUM('BS1'!GI8,'BS2'!GI8)</f>
        <v>55.368000000000002</v>
      </c>
      <c r="GJ8" s="47">
        <f>SUM('BS1'!GJ8,'BS2'!GJ8)</f>
        <v>56.259</v>
      </c>
      <c r="GK8" s="47">
        <f>SUM('BS1'!GK8,'BS2'!GK8)</f>
        <v>52.314</v>
      </c>
      <c r="GL8" s="47">
        <f>SUM('BS1'!GL8,'BS2'!GL8)</f>
        <v>24.191000000000003</v>
      </c>
      <c r="GM8" s="47">
        <f>SUM('BS1'!GM8,'BS2'!GM8)</f>
        <v>43.329000000000001</v>
      </c>
      <c r="GN8" s="47">
        <f>SUM('BS1'!GN8,'BS2'!GN8)</f>
        <v>49.698</v>
      </c>
      <c r="GO8" s="47">
        <f>SUM('BS1'!GO8,'BS2'!GO8)</f>
        <v>46.268999999999998</v>
      </c>
      <c r="GP8" s="47">
        <f>SUM('BS1'!GP8,'BS2'!GP8)</f>
        <v>42.288000000000004</v>
      </c>
      <c r="GQ8" s="47">
        <f>SUM('BS1'!GQ8,'BS2'!GQ8)</f>
        <v>42.265000000000001</v>
      </c>
      <c r="GR8" s="47">
        <f>SUM('BS1'!GR8,'BS2'!GR8)</f>
        <v>44.884</v>
      </c>
      <c r="GS8" s="47">
        <f>SUM('BS1'!GS8,'BS2'!GS8)</f>
        <v>17.315999999999999</v>
      </c>
      <c r="GT8" s="47">
        <f>SUM('BS1'!GT8,'BS2'!GT8)</f>
        <v>49.326000000000001</v>
      </c>
      <c r="GU8" s="47">
        <f>SUM('BS1'!GU8,'BS2'!GU8)</f>
        <v>47.936</v>
      </c>
      <c r="GV8" s="47">
        <f>SUM('BS1'!GV8,'BS2'!GV8)</f>
        <v>40.371000000000002</v>
      </c>
      <c r="GW8" s="47">
        <f>SUM('BS1'!GW8,'BS2'!GW8)</f>
        <v>40.942999999999998</v>
      </c>
      <c r="GX8" s="47">
        <f>SUM('BS1'!GX8,'BS2'!GX8)</f>
        <v>48.069000000000003</v>
      </c>
      <c r="GY8" s="47">
        <f>SUM('BS1'!GY8,'BS2'!GY8)</f>
        <v>47.033999999999999</v>
      </c>
      <c r="GZ8" s="47">
        <f>SUM('BS1'!GZ8,'BS2'!GZ8)</f>
        <v>19.069000000000003</v>
      </c>
      <c r="HA8" s="47">
        <f>SUM('BS1'!HA8,'BS2'!HA8)</f>
        <v>43.847000000000001</v>
      </c>
      <c r="HB8" s="47">
        <f>SUM('BS1'!HB8,'BS2'!HB8)</f>
        <v>50.111000000000004</v>
      </c>
      <c r="HC8" s="47">
        <f>SUM('BS1'!HC8,'BS2'!HC8)</f>
        <v>49.828000000000003</v>
      </c>
      <c r="HD8" s="47">
        <f>SUM('BS1'!HD8,'BS2'!HD8)</f>
        <v>52.600999999999999</v>
      </c>
      <c r="HE8" s="47">
        <f>SUM('BS1'!HE8,'BS2'!HE8)</f>
        <v>49.334000000000003</v>
      </c>
      <c r="HF8" s="47">
        <f>SUM('BS1'!HF8,'BS2'!HF8)</f>
        <v>50.224000000000004</v>
      </c>
      <c r="HG8" s="47">
        <f>SUM('BS1'!HG8,'BS2'!HG8)</f>
        <v>0</v>
      </c>
      <c r="HH8" s="47">
        <f>SUM('BS1'!HH8,'BS2'!HH8)</f>
        <v>48.117000000000004</v>
      </c>
      <c r="HI8" s="47">
        <f>SUM('BS1'!HI8,'BS2'!HI8)</f>
        <v>46.754000000000005</v>
      </c>
      <c r="HJ8" s="47">
        <f>SUM('BS1'!HJ8,'BS2'!HJ8)</f>
        <v>45.349000000000004</v>
      </c>
      <c r="HK8" s="47">
        <f>SUM('BS1'!HK8,'BS2'!HK8)</f>
        <v>46.846000000000004</v>
      </c>
      <c r="HL8" s="47">
        <f>SUM('BS1'!HL8,'BS2'!HL8)</f>
        <v>45.96</v>
      </c>
      <c r="HM8" s="47">
        <f>SUM(GH8:HL8)</f>
        <v>1345.5099999999998</v>
      </c>
      <c r="HN8" s="47">
        <f>SUM('BS1'!HN8,'BS2'!HN8)</f>
        <v>43.225999999999999</v>
      </c>
      <c r="HO8" s="47">
        <f>SUM('BS1'!HO8,'BS2'!HO8)</f>
        <v>0</v>
      </c>
      <c r="HP8" s="47">
        <f>SUM('BS1'!HP8,'BS2'!HP8)</f>
        <v>46.018000000000001</v>
      </c>
      <c r="HQ8" s="47">
        <f>SUM('BS1'!HQ8,'BS2'!HQ8)</f>
        <v>46.603000000000002</v>
      </c>
      <c r="HR8" s="47">
        <f>SUM('BS1'!HR8,'BS2'!HR8)</f>
        <v>39.732999999999997</v>
      </c>
      <c r="HS8" s="47">
        <f>SUM('BS1'!HS8,'BS2'!HS8)</f>
        <v>42.481999999999999</v>
      </c>
      <c r="HT8" s="47">
        <f>SUM('BS1'!HT8,'BS2'!HT8)</f>
        <v>39.241</v>
      </c>
      <c r="HU8" s="47">
        <f>SUM('BS1'!HU8,'BS2'!HU8)</f>
        <v>38.75</v>
      </c>
      <c r="HV8" s="47">
        <f>SUM('BS1'!HV8,'BS2'!HV8)</f>
        <v>0</v>
      </c>
      <c r="HW8" s="47">
        <f>SUM('BS1'!HW8,'BS2'!HW8)</f>
        <v>36.134999999999998</v>
      </c>
      <c r="HX8" s="47">
        <f>SUM('BS1'!HX8,'BS2'!HX8)</f>
        <v>35.792999999999999</v>
      </c>
      <c r="HY8" s="47">
        <f>SUM('BS1'!HY8,'BS2'!HY8)</f>
        <v>37.838000000000001</v>
      </c>
      <c r="HZ8" s="47">
        <f>SUM('BS1'!HZ8,'BS2'!HZ8)</f>
        <v>34.629000000000005</v>
      </c>
      <c r="IA8" s="47">
        <f>SUM('BS1'!IA8,'BS2'!IA8)</f>
        <v>35.161000000000001</v>
      </c>
      <c r="IB8" s="47">
        <f>SUM('BS1'!IB8,'BS2'!IB8)</f>
        <v>36.769999999999996</v>
      </c>
      <c r="IC8" s="47">
        <f>SUM('BS1'!IC8,'BS2'!IC8)</f>
        <v>0</v>
      </c>
      <c r="ID8" s="47">
        <f>SUM('BS1'!ID8,'BS2'!ID8)</f>
        <v>37.685000000000002</v>
      </c>
      <c r="IE8" s="47">
        <f>SUM('BS1'!IE8,'BS2'!IE8)</f>
        <v>38.634</v>
      </c>
      <c r="IF8" s="47">
        <f>SUM('BS1'!IF8,'BS2'!IF8)</f>
        <v>38.652999999999999</v>
      </c>
      <c r="IG8" s="47">
        <f>SUM('BS1'!IG8,'BS2'!IG8)</f>
        <v>37.993000000000002</v>
      </c>
      <c r="IH8" s="47">
        <f>SUM('BS1'!IH8,'BS2'!IH8)</f>
        <v>42.484999999999999</v>
      </c>
      <c r="II8" s="47">
        <f>SUM('BS1'!II8,'BS2'!II8)</f>
        <v>45.290999999999997</v>
      </c>
      <c r="IJ8" s="47">
        <f>SUM('BS1'!IJ8,'BS2'!IJ8)</f>
        <v>0</v>
      </c>
      <c r="IK8" s="47">
        <f>SUM('BS1'!IK8,'BS2'!IK8)</f>
        <v>42.423000000000002</v>
      </c>
      <c r="IL8" s="47">
        <f>SUM('BS1'!IL8,'BS2'!IL8)</f>
        <v>45.096999999999994</v>
      </c>
      <c r="IM8" s="47">
        <f>SUM('BS1'!IM8,'BS2'!IM8)</f>
        <v>43.903999999999996</v>
      </c>
      <c r="IN8" s="47">
        <f>SUM('BS1'!IN8,'BS2'!IN8)</f>
        <v>44.244</v>
      </c>
      <c r="IO8" s="47">
        <f>SUM('BS1'!IO8,'BS2'!IO8)</f>
        <v>43.332000000000001</v>
      </c>
      <c r="IP8" s="47">
        <f>SUM('BS1'!IP8,'BS2'!IP8)</f>
        <v>45.721000000000004</v>
      </c>
      <c r="IQ8" s="47">
        <f>SUM('BS1'!IQ8,'BS2'!IQ8)</f>
        <v>0</v>
      </c>
      <c r="IR8" s="47">
        <f>SUM('BS1'!IR8,'BS2'!IR8)</f>
        <v>42.518999999999998</v>
      </c>
      <c r="IS8" s="47">
        <f>SUM(HN8:IR8)</f>
        <v>1060.3600000000001</v>
      </c>
      <c r="IT8" s="47"/>
      <c r="IU8" s="47"/>
      <c r="IV8" s="47"/>
      <c r="IW8" s="47"/>
      <c r="IX8" s="232">
        <f>SUM(AH8,BK8,CQ8,DV8,FB8,GG8,HM8,IS8)</f>
        <v>11382.103000000001</v>
      </c>
    </row>
    <row r="9" spans="1:260">
      <c r="B9" s="48" t="s">
        <v>42</v>
      </c>
      <c r="C9" s="46">
        <f>SUM('BS1'!C9,'BS2'!C9)</f>
        <v>0</v>
      </c>
      <c r="D9" s="46">
        <f>SUM('BS1'!D9,'BS2'!D9)</f>
        <v>417.97772900000007</v>
      </c>
      <c r="E9" s="46">
        <f>SUM('BS1'!E9,'BS2'!E9)</f>
        <v>418.82074</v>
      </c>
      <c r="F9" s="46">
        <f>SUM('BS1'!F9,'BS2'!F9)</f>
        <v>0</v>
      </c>
      <c r="G9" s="46">
        <f>SUM('BS1'!G9,'BS2'!G9)</f>
        <v>395.99419099999989</v>
      </c>
      <c r="H9" s="46">
        <f>SUM('BS1'!H9,'BS2'!H9)</f>
        <v>421.616896</v>
      </c>
      <c r="I9" s="46">
        <f>SUM('BS1'!I9,'BS2'!I9)</f>
        <v>0</v>
      </c>
      <c r="J9" s="46">
        <f>SUM('BS1'!J9,'BS2'!J9)</f>
        <v>387.21894200000008</v>
      </c>
      <c r="K9" s="46">
        <f>SUM('BS1'!K9,'BS2'!K9)</f>
        <v>417.24310799999995</v>
      </c>
      <c r="L9" s="46">
        <f>SUM('BS1'!L9,'BS2'!L9)</f>
        <v>397.31408529999999</v>
      </c>
      <c r="M9" s="46">
        <f>SUM('BS1'!M9,'BS2'!M9)</f>
        <v>0</v>
      </c>
      <c r="N9" s="46">
        <f>SUM('BS1'!N9,'BS2'!N9)</f>
        <v>399.25296799999995</v>
      </c>
      <c r="O9" s="46">
        <f>SUM('BS1'!O9,'BS2'!O9)</f>
        <v>408.71407599999998</v>
      </c>
      <c r="P9" s="46">
        <f>SUM('BS1'!P9,'BS2'!P9)</f>
        <v>383.1241930000001</v>
      </c>
      <c r="Q9" s="46">
        <f>SUM('BS1'!Q9,'BS2'!Q9)</f>
        <v>391.91632600000003</v>
      </c>
      <c r="R9" s="46">
        <f>SUM('BS1'!R9,'BS2'!R9)</f>
        <v>416.16685999999993</v>
      </c>
      <c r="S9" s="46">
        <f>SUM('BS1'!S9,'BS2'!S9)</f>
        <v>409.42351400000001</v>
      </c>
      <c r="T9" s="46">
        <f>SUM('BS1'!T9,'BS2'!T9)</f>
        <v>0</v>
      </c>
      <c r="U9" s="46">
        <f>SUM('BS1'!U9,'BS2'!U9)</f>
        <v>410.03594999999996</v>
      </c>
      <c r="V9" s="46">
        <f>SUM('BS1'!V9,'BS2'!V9)</f>
        <v>449.80235999999991</v>
      </c>
      <c r="W9" s="46">
        <f>SUM('BS1'!W9,'BS2'!W9)</f>
        <v>452.98174</v>
      </c>
      <c r="X9" s="46">
        <f>SUM('BS1'!X9,'BS2'!X9)</f>
        <v>460.99542900000012</v>
      </c>
      <c r="Y9" s="46">
        <f>SUM('BS1'!Y9,'BS2'!Y9)</f>
        <v>460.76727500000004</v>
      </c>
      <c r="Z9" s="46">
        <f>SUM('BS1'!Z9,'BS2'!Z9)</f>
        <v>450.68111299999998</v>
      </c>
      <c r="AA9" s="46">
        <f>SUM('BS1'!AA9,'BS2'!AA9)</f>
        <v>0</v>
      </c>
      <c r="AB9" s="46">
        <f>SUM('BS1'!AB9,'BS2'!AB9)</f>
        <v>476.37458900000001</v>
      </c>
      <c r="AC9" s="46">
        <f>SUM('BS1'!AC9,'BS2'!AC9)</f>
        <v>485.12660699999992</v>
      </c>
      <c r="AD9" s="46">
        <f>SUM('BS1'!AD9,'BS2'!AD9)</f>
        <v>472.07515199999995</v>
      </c>
      <c r="AE9" s="46">
        <f>SUM('BS1'!AE9,'BS2'!AE9)</f>
        <v>516.82759399999998</v>
      </c>
      <c r="AF9" s="46">
        <f>SUM('BS1'!AF9,'BS2'!AF9)</f>
        <v>528.12582699999984</v>
      </c>
      <c r="AG9" s="46">
        <f>SUM('BS1'!AG9,'BS2'!AG9)</f>
        <v>517.44805700000006</v>
      </c>
      <c r="AH9" s="50">
        <f>SUM(C9:AG9)</f>
        <v>10946.0253213</v>
      </c>
      <c r="AI9" s="47">
        <f>SUM('BS1'!AI9,'BS2'!AI9)</f>
        <v>0</v>
      </c>
      <c r="AJ9" s="47">
        <f>SUM('BS1'!AJ9,'BS2'!AJ9)</f>
        <v>487.45233200000013</v>
      </c>
      <c r="AK9" s="47">
        <f>SUM('BS1'!AK9,'BS2'!AK9)</f>
        <v>0</v>
      </c>
      <c r="AL9" s="47">
        <f>SUM('BS1'!AL9,'BS2'!AL9)</f>
        <v>518.41795100000002</v>
      </c>
      <c r="AM9" s="47">
        <f>SUM('BS1'!AM9,'BS2'!AM9)</f>
        <v>454.31069600000001</v>
      </c>
      <c r="AN9" s="47">
        <f>SUM('BS1'!AN9,'BS2'!AN9)</f>
        <v>498.43922400000008</v>
      </c>
      <c r="AO9" s="47">
        <f>SUM('BS1'!AO9,'BS2'!AO9)</f>
        <v>481.74918500000007</v>
      </c>
      <c r="AP9" s="47">
        <f>SUM('BS1'!AP9,'BS2'!AP9)</f>
        <v>0</v>
      </c>
      <c r="AQ9" s="47">
        <f>SUM('BS1'!AQ9,'BS2'!AQ9)</f>
        <v>427.05615699999987</v>
      </c>
      <c r="AR9" s="47">
        <f>SUM('BS1'!AR9,'BS2'!AR9)</f>
        <v>440.32641300000006</v>
      </c>
      <c r="AS9" s="47">
        <f>SUM('BS1'!AS9,'BS2'!AS9)</f>
        <v>460.5299960000001</v>
      </c>
      <c r="AT9" s="47">
        <f>SUM('BS1'!AT9,'BS2'!AT9)</f>
        <v>462.84680500000002</v>
      </c>
      <c r="AU9" s="47">
        <f>SUM('BS1'!AU9,'BS2'!AU9)</f>
        <v>492.26812799999999</v>
      </c>
      <c r="AV9" s="47">
        <f>SUM('BS1'!AV9,'BS2'!AV9)</f>
        <v>459.92288399999995</v>
      </c>
      <c r="AW9" s="47">
        <f>SUM('BS1'!AW9,'BS2'!AW9)</f>
        <v>0</v>
      </c>
      <c r="AX9" s="47">
        <f>SUM('BS1'!AX9,'BS2'!AX9)</f>
        <v>473.51384300000007</v>
      </c>
      <c r="AY9" s="47">
        <f>SUM('BS1'!AY9,'BS2'!AY9)</f>
        <v>462.41933200000005</v>
      </c>
      <c r="AZ9" s="47">
        <f>SUM('BS1'!AZ9,'BS2'!AZ9)</f>
        <v>409.51026400000001</v>
      </c>
      <c r="BA9" s="47">
        <f>SUM('BS1'!BA9,'BS2'!BA9)</f>
        <v>462.02002600000003</v>
      </c>
      <c r="BB9" s="47">
        <f>SUM('BS1'!BB9,'BS2'!BB9)</f>
        <v>456.18916700000011</v>
      </c>
      <c r="BC9" s="47">
        <f>SUM('BS1'!BC9,'BS2'!BC9)</f>
        <v>482.87249700000007</v>
      </c>
      <c r="BD9" s="47">
        <f>SUM('BS1'!BD9,'BS2'!BD9)</f>
        <v>0</v>
      </c>
      <c r="BE9" s="47">
        <f>SUM('BS1'!BE9,'BS2'!BE9)</f>
        <v>441.55019900000002</v>
      </c>
      <c r="BF9" s="47">
        <f>SUM('BS1'!BF9,'BS2'!BF9)</f>
        <v>433.83151600000002</v>
      </c>
      <c r="BG9" s="47">
        <f>SUM('BS1'!BG9,'BS2'!BG9)</f>
        <v>381.36056000000002</v>
      </c>
      <c r="BH9" s="47">
        <f>SUM('BS1'!BH9,'BS2'!BH9)</f>
        <v>354.42343999999997</v>
      </c>
      <c r="BI9" s="47">
        <f>SUM('BS1'!BI9,'BS2'!BI9)</f>
        <v>318.03645299999994</v>
      </c>
      <c r="BJ9" s="47">
        <f>SUM('BS1'!BJ9,'BS2'!BJ9)</f>
        <v>323.77507700000001</v>
      </c>
      <c r="BK9" s="50">
        <f>SUM(AI9:BJ9)</f>
        <v>10182.822145000002</v>
      </c>
      <c r="BL9" s="47">
        <f>SUM('BS1'!BL9,'BS2'!BL9)</f>
        <v>0</v>
      </c>
      <c r="BM9" s="47">
        <f>SUM('BS1'!BM9,'BS2'!BM9)</f>
        <v>398.00332299999991</v>
      </c>
      <c r="BN9" s="47">
        <f>SUM('BS1'!BN9,'BS2'!BN9)</f>
        <v>415.78614499999998</v>
      </c>
      <c r="BO9" s="47">
        <f>SUM('BS1'!BO9,'BS2'!BO9)</f>
        <v>367.71780500000011</v>
      </c>
      <c r="BP9" s="47">
        <f>SUM('BS1'!BP9,'BS2'!BP9)</f>
        <v>343.32519200000002</v>
      </c>
      <c r="BQ9" s="47">
        <f>SUM('BS1'!BQ9,'BS2'!BQ9)</f>
        <v>417.34131200000002</v>
      </c>
      <c r="BR9" s="47">
        <f>SUM('BS1'!BR9,'BS2'!BR9)</f>
        <v>408.554261</v>
      </c>
      <c r="BS9" s="47">
        <f>SUM('BS1'!BS9,'BS2'!BS9)</f>
        <v>0</v>
      </c>
      <c r="BT9" s="47">
        <f>SUM('BS1'!BT9,'BS2'!BT9)</f>
        <v>0</v>
      </c>
      <c r="BU9" s="47">
        <f>SUM('BS1'!BU9,'BS2'!BU9)</f>
        <v>412.58321599999999</v>
      </c>
      <c r="BV9" s="47">
        <f>SUM('BS1'!BV9,'BS2'!BV9)</f>
        <v>393.94048899999996</v>
      </c>
      <c r="BW9" s="47">
        <f>SUM('BS1'!BW9,'BS2'!BW9)</f>
        <v>416.98359000000005</v>
      </c>
      <c r="BX9" s="47">
        <f>SUM('BS1'!BX9,'BS2'!BX9)</f>
        <v>438.42905500000006</v>
      </c>
      <c r="BY9" s="47">
        <f>SUM('BS1'!BY9,'BS2'!BY9)</f>
        <v>442.40801399999998</v>
      </c>
      <c r="BZ9" s="47">
        <f>SUM('BS1'!BZ9,'BS2'!BZ9)</f>
        <v>0</v>
      </c>
      <c r="CA9" s="47">
        <f>SUM('BS1'!CA9,'BS2'!CA9)</f>
        <v>448.29107399999998</v>
      </c>
      <c r="CB9" s="47">
        <f>SUM('BS1'!CB9,'BS2'!CB9)</f>
        <v>389.30383599999999</v>
      </c>
      <c r="CC9" s="47">
        <f>SUM('BS1'!CC9,'BS2'!CC9)</f>
        <v>408.11817800000006</v>
      </c>
      <c r="CD9" s="47">
        <f>SUM('BS1'!CD9,'BS2'!CD9)</f>
        <v>407.00020799999999</v>
      </c>
      <c r="CE9" s="47">
        <f>SUM('BS1'!CE9,'BS2'!CE9)</f>
        <v>426.347219</v>
      </c>
      <c r="CF9" s="47">
        <f>SUM('BS1'!CF9,'BS2'!CF9)</f>
        <v>407.25532799999996</v>
      </c>
      <c r="CG9" s="47">
        <f>SUM('BS1'!CG9,'BS2'!CG9)</f>
        <v>0</v>
      </c>
      <c r="CH9" s="47">
        <f>SUM('BS1'!CH9,'BS2'!CH9)</f>
        <v>389.59133299999996</v>
      </c>
      <c r="CI9" s="47">
        <f>SUM('BS1'!CI9,'BS2'!CI9)</f>
        <v>402.98746100000005</v>
      </c>
      <c r="CJ9" s="47">
        <f>SUM('BS1'!CJ9,'BS2'!CJ9)</f>
        <v>425.34014300000001</v>
      </c>
      <c r="CK9" s="47">
        <f>SUM('BS1'!CK9,'BS2'!CK9)</f>
        <v>448.59051299999999</v>
      </c>
      <c r="CL9" s="47">
        <f>SUM('BS1'!CL9,'BS2'!CL9)</f>
        <v>456.89755300000002</v>
      </c>
      <c r="CM9" s="47">
        <f>SUM('BS1'!CM9,'BS2'!CM9)</f>
        <v>438.38730500000003</v>
      </c>
      <c r="CN9" s="47">
        <f>SUM('BS1'!CN9,'BS2'!CN9)</f>
        <v>0</v>
      </c>
      <c r="CO9" s="47">
        <f>SUM('BS1'!CO9,'BS2'!CO9)</f>
        <v>426.63529300000016</v>
      </c>
      <c r="CP9" s="47">
        <f>SUM('BS1'!CP9,'BS2'!CP9)</f>
        <v>418.24862100000007</v>
      </c>
      <c r="CQ9" s="50">
        <f>SUM(BL9:CP9)</f>
        <v>10348.066467000002</v>
      </c>
      <c r="CR9" s="47">
        <f>SUM('BS1'!CR9,'BS2'!CR9)</f>
        <v>461.24149499999987</v>
      </c>
      <c r="CS9" s="47">
        <f>SUM('BS1'!CS9,'BS2'!CS9)</f>
        <v>431.87904599999996</v>
      </c>
      <c r="CT9" s="47">
        <f>SUM('BS1'!CT9,'BS2'!CT9)</f>
        <v>473.919603</v>
      </c>
      <c r="CU9" s="47">
        <f>SUM('BS1'!CU9,'BS2'!CU9)</f>
        <v>407.75834700000007</v>
      </c>
      <c r="CV9" s="47">
        <f>SUM('BS1'!CV9,'BS2'!CV9)</f>
        <v>0</v>
      </c>
      <c r="CW9" s="47">
        <f>SUM('BS1'!CW9,'BS2'!CW9)</f>
        <v>473.94114799999988</v>
      </c>
      <c r="CX9" s="47">
        <f>SUM('BS1'!CX9,'BS2'!CX9)</f>
        <v>494.03491500000001</v>
      </c>
      <c r="CY9" s="47">
        <f>SUM('BS1'!CY9,'BS2'!CY9)</f>
        <v>500.92875599999991</v>
      </c>
      <c r="CZ9" s="47">
        <f>SUM('BS1'!CZ9,'BS2'!CZ9)</f>
        <v>435.9252204</v>
      </c>
      <c r="DA9" s="47">
        <f>SUM('BS1'!DA9,'BS2'!DA9)</f>
        <v>196.96680499999997</v>
      </c>
      <c r="DB9" s="47">
        <f>SUM('BS1'!DB9,'BS2'!DB9)</f>
        <v>0</v>
      </c>
      <c r="DC9" s="47">
        <f>SUM('BS1'!DC9,'BS2'!DC9)</f>
        <v>0</v>
      </c>
      <c r="DD9" s="47">
        <f>SUM('BS1'!DD9,'BS2'!DD9)</f>
        <v>0</v>
      </c>
      <c r="DE9" s="47">
        <f>SUM('BS1'!DE9,'BS2'!DE9)</f>
        <v>0</v>
      </c>
      <c r="DF9" s="47">
        <f>SUM('BS1'!DF9,'BS2'!DF9)</f>
        <v>0</v>
      </c>
      <c r="DG9" s="47">
        <f>SUM('BS1'!DG9,'BS2'!DG9)</f>
        <v>0</v>
      </c>
      <c r="DH9" s="47">
        <f>SUM('BS1'!DH9,'BS2'!DH9)</f>
        <v>0</v>
      </c>
      <c r="DI9" s="47">
        <f>SUM('BS1'!DI9,'BS2'!DI9)</f>
        <v>0</v>
      </c>
      <c r="DJ9" s="47">
        <f>SUM('BS1'!DJ9,'BS2'!DJ9)</f>
        <v>0</v>
      </c>
      <c r="DK9" s="47">
        <f>SUM('BS1'!DK9,'BS2'!DK9)</f>
        <v>379.517899</v>
      </c>
      <c r="DL9" s="47">
        <f>SUM('BS1'!DL9,'BS2'!DL9)</f>
        <v>503.13106500000004</v>
      </c>
      <c r="DM9" s="47">
        <f>SUM('BS1'!DM9,'BS2'!DM9)</f>
        <v>533.52240900000004</v>
      </c>
      <c r="DN9" s="47">
        <f>SUM('BS1'!DN9,'BS2'!DN9)</f>
        <v>562.08885299999997</v>
      </c>
      <c r="DO9" s="47">
        <f>SUM('BS1'!DO9,'BS2'!DO9)</f>
        <v>557.87583699999993</v>
      </c>
      <c r="DP9" s="47">
        <f>SUM('BS1'!DP9,'BS2'!DP9)</f>
        <v>541.346946</v>
      </c>
      <c r="DQ9" s="47">
        <f>SUM('BS1'!DQ9,'BS2'!DQ9)</f>
        <v>0</v>
      </c>
      <c r="DR9" s="47">
        <f>SUM('BS1'!DR9,'BS2'!DR9)</f>
        <v>471.94299799999999</v>
      </c>
      <c r="DS9" s="47">
        <f>SUM('BS1'!DS9,'BS2'!DS9)</f>
        <v>509.01375799999994</v>
      </c>
      <c r="DT9" s="47">
        <f>SUM('BS1'!DT9,'BS2'!DT9)</f>
        <v>577.7309479999999</v>
      </c>
      <c r="DU9" s="47">
        <f>SUM('BS1'!DU9,'BS2'!DU9)</f>
        <v>571.99493300000006</v>
      </c>
      <c r="DV9" s="50">
        <f>SUM(CR9:DU9)</f>
        <v>9084.7609813999989</v>
      </c>
      <c r="DW9" s="47">
        <f>SUM('BS1'!DW9,'BS2'!DW9)</f>
        <v>557.632834</v>
      </c>
      <c r="DX9" s="47">
        <f>SUM('BS1'!DX9,'BS2'!DX9)</f>
        <v>552.558584</v>
      </c>
      <c r="DY9" s="47">
        <f>SUM('BS1'!DY9,'BS2'!DY9)</f>
        <v>319.24786899999998</v>
      </c>
      <c r="DZ9" s="47">
        <f>SUM('BS1'!DZ9,'BS2'!DZ9)</f>
        <v>571.96527289999995</v>
      </c>
      <c r="EA9" s="47">
        <f>SUM('BS1'!EA9,'BS2'!EA9)</f>
        <v>468.85025100000007</v>
      </c>
      <c r="EB9" s="47">
        <f>SUM('BS1'!EB9,'BS2'!EB9)</f>
        <v>533.79850219999992</v>
      </c>
      <c r="EC9" s="47">
        <f>SUM('BS1'!EC9,'BS2'!EC9)</f>
        <v>533.14693899999997</v>
      </c>
      <c r="ED9" s="47">
        <f>SUM('BS1'!ED9,'BS2'!ED9)</f>
        <v>593.00495000000001</v>
      </c>
      <c r="EE9" s="47">
        <f>SUM('BS1'!EE9,'BS2'!EE9)</f>
        <v>596.13847999999996</v>
      </c>
      <c r="EF9" s="47">
        <f>SUM('BS1'!EF9,'BS2'!EF9)</f>
        <v>361.60177299999998</v>
      </c>
      <c r="EG9" s="47">
        <f>SUM('BS1'!EG9,'BS2'!EG9)</f>
        <v>587.64328699999987</v>
      </c>
      <c r="EH9" s="47">
        <f>SUM('BS1'!EH9,'BS2'!EH9)</f>
        <v>557.97196299999996</v>
      </c>
      <c r="EI9" s="47">
        <f>SUM('BS1'!EI9,'BS2'!EI9)</f>
        <v>512.07460500000013</v>
      </c>
      <c r="EJ9" s="47">
        <f>SUM('BS1'!EJ9,'BS2'!EJ9)</f>
        <v>39.437616999999996</v>
      </c>
      <c r="EK9" s="47">
        <f>SUM('BS1'!EK9,'BS2'!EK9)</f>
        <v>38.655030999999994</v>
      </c>
      <c r="EL9" s="47">
        <f>SUM('BS1'!EL9,'BS2'!EL9)</f>
        <v>45.936689000000001</v>
      </c>
      <c r="EM9" s="47">
        <f>SUM('BS1'!EM9,'BS2'!EM9)</f>
        <v>193.19828099999995</v>
      </c>
      <c r="EN9" s="47">
        <f>SUM('BS1'!EN9,'BS2'!EN9)</f>
        <v>590.05312200000014</v>
      </c>
      <c r="EO9" s="47">
        <f>SUM('BS1'!EO9,'BS2'!EO9)</f>
        <v>621.39167799999996</v>
      </c>
      <c r="EP9" s="47">
        <f>SUM('BS1'!EP9,'BS2'!EP9)</f>
        <v>630.25098400000024</v>
      </c>
      <c r="EQ9" s="47">
        <f>SUM('BS1'!EQ9,'BS2'!EQ9)</f>
        <v>656.85139800000002</v>
      </c>
      <c r="ER9" s="47">
        <f>SUM('BS1'!ER9,'BS2'!ER9)</f>
        <v>709.34083599999985</v>
      </c>
      <c r="ES9" s="47">
        <f>SUM('BS1'!ES9,'BS2'!ES9)</f>
        <v>680.72509100000002</v>
      </c>
      <c r="ET9" s="47">
        <f>SUM('BS1'!ET9,'BS2'!ET9)</f>
        <v>387.14158099999997</v>
      </c>
      <c r="EU9" s="47">
        <f>SUM('BS1'!EU9,'BS2'!EU9)</f>
        <v>684.7495429999999</v>
      </c>
      <c r="EV9" s="47">
        <f>SUM('BS1'!EV9,'BS2'!EV9)</f>
        <v>673.28710299999989</v>
      </c>
      <c r="EW9" s="47">
        <f>SUM('BS1'!EW9,'BS2'!EW9)</f>
        <v>640.55777999999998</v>
      </c>
      <c r="EX9" s="47">
        <f>SUM('BS1'!EX9,'BS2'!EX9)</f>
        <v>657.94753500000002</v>
      </c>
      <c r="EY9" s="47">
        <f>SUM('BS1'!EY9,'BS2'!EY9)</f>
        <v>656.92978100000005</v>
      </c>
      <c r="EZ9" s="47">
        <f>SUM('BS1'!EZ9,'BS2'!EZ9)</f>
        <v>634.16013999999996</v>
      </c>
      <c r="FA9" s="47">
        <f>SUM('BS1'!FA9,'BS2'!FA9)</f>
        <v>302.08809600000001</v>
      </c>
      <c r="FB9" s="50">
        <f>SUM(DW9:FA9)</f>
        <v>15588.3375961</v>
      </c>
      <c r="FC9" s="47">
        <f>SUM('BS1'!FC9,'BS2'!FC9)</f>
        <v>0</v>
      </c>
      <c r="FD9" s="47">
        <f>SUM('BS1'!FD9,'BS2'!FD9)</f>
        <v>608.71161700000005</v>
      </c>
      <c r="FE9" s="47">
        <f>SUM('BS1'!FE9,'BS2'!FE9)</f>
        <v>627.70780100000002</v>
      </c>
      <c r="FF9" s="47">
        <f>SUM('BS1'!FF9,'BS2'!FF9)</f>
        <v>668.68390999999997</v>
      </c>
      <c r="FG9" s="47">
        <f>SUM('BS1'!FG9,'BS2'!FG9)</f>
        <v>559.28802799999994</v>
      </c>
      <c r="FH9" s="47">
        <f>SUM('BS1'!FH9,'BS2'!FH9)</f>
        <v>567.483338</v>
      </c>
      <c r="FI9" s="47">
        <f>SUM('BS1'!FI9,'BS2'!FI9)</f>
        <v>0</v>
      </c>
      <c r="FJ9" s="47">
        <f>SUM('BS1'!FJ9,'BS2'!FJ9)</f>
        <v>575.96125400000005</v>
      </c>
      <c r="FK9" s="47">
        <f>SUM('BS1'!FK9,'BS2'!FK9)</f>
        <v>615.10815000000002</v>
      </c>
      <c r="FL9" s="47">
        <f>SUM('BS1'!FL9,'BS2'!FL9)</f>
        <v>622.71475999999996</v>
      </c>
      <c r="FM9" s="47">
        <f>SUM('BS1'!FM9,'BS2'!FM9)</f>
        <v>616.09228100000007</v>
      </c>
      <c r="FN9" s="47">
        <f>SUM('BS1'!FN9,'BS2'!FN9)</f>
        <v>705.58956000000001</v>
      </c>
      <c r="FO9" s="47">
        <f>SUM('BS1'!FO9,'BS2'!FO9)</f>
        <v>731.44618000000014</v>
      </c>
      <c r="FP9" s="47">
        <f>SUM('BS1'!FP9,'BS2'!FP9)</f>
        <v>376.35055000000006</v>
      </c>
      <c r="FQ9" s="47">
        <f>SUM('BS1'!FQ9,'BS2'!FQ9)</f>
        <v>718.95582999999988</v>
      </c>
      <c r="FR9" s="47">
        <f>SUM('BS1'!FR9,'BS2'!FR9)</f>
        <v>706.380629</v>
      </c>
      <c r="FS9" s="47">
        <f>SUM('BS1'!FS9,'BS2'!FS9)</f>
        <v>749.20260800000005</v>
      </c>
      <c r="FT9" s="47">
        <f>SUM('BS1'!FT9,'BS2'!FT9)</f>
        <v>7.835</v>
      </c>
      <c r="FU9" s="47">
        <f>SUM('BS1'!FU9,'BS2'!FU9)</f>
        <v>756.15553499999999</v>
      </c>
      <c r="FV9" s="47">
        <f>SUM('BS1'!FV9,'BS2'!FV9)</f>
        <v>706.17190000000005</v>
      </c>
      <c r="FW9" s="47">
        <f>SUM('BS1'!FW9,'BS2'!FW9)</f>
        <v>409.52636999999993</v>
      </c>
      <c r="FX9" s="47">
        <f>SUM('BS1'!FX9,'BS2'!FX9)</f>
        <v>688.86082999999985</v>
      </c>
      <c r="FY9" s="47">
        <f>SUM('BS1'!FY9,'BS2'!FY9)</f>
        <v>650.04236000000003</v>
      </c>
      <c r="FZ9" s="47">
        <f>SUM('BS1'!FZ9,'BS2'!FZ9)</f>
        <v>649.7296</v>
      </c>
      <c r="GA9" s="47">
        <f>SUM('BS1'!GA9,'BS2'!GA9)</f>
        <v>686.80777999999998</v>
      </c>
      <c r="GB9" s="47">
        <f>SUM('BS1'!GB9,'BS2'!GB9)</f>
        <v>659.61311000000001</v>
      </c>
      <c r="GC9" s="47">
        <f>SUM('BS1'!GC9,'BS2'!GC9)</f>
        <v>573.7672</v>
      </c>
      <c r="GD9" s="47">
        <f>SUM('BS1'!GD9,'BS2'!GD9)</f>
        <v>34.223999999999997</v>
      </c>
      <c r="GE9" s="47">
        <f>SUM('BS1'!GE9,'BS2'!GE9)</f>
        <v>697.1278299999999</v>
      </c>
      <c r="GF9" s="47">
        <f>SUM('BS1'!GF9,'BS2'!GF9)</f>
        <v>697.6227100000001</v>
      </c>
      <c r="GG9" s="50">
        <f>SUM(FC9:GF9)</f>
        <v>16667.160720999997</v>
      </c>
      <c r="GH9" s="47">
        <f>SUM('BS1'!GH9,'BS2'!GH9)</f>
        <v>650.983475</v>
      </c>
      <c r="GI9" s="47">
        <f>SUM('BS1'!GI9,'BS2'!GI9)</f>
        <v>702.61935100000005</v>
      </c>
      <c r="GJ9" s="47">
        <f>SUM('BS1'!GJ9,'BS2'!GJ9)</f>
        <v>694.32890500000008</v>
      </c>
      <c r="GK9" s="47">
        <f>SUM('BS1'!GK9,'BS2'!GK9)</f>
        <v>666.77819000000022</v>
      </c>
      <c r="GL9" s="47">
        <f>SUM('BS1'!GL9,'BS2'!GL9)</f>
        <v>336.34690300000011</v>
      </c>
      <c r="GM9" s="47">
        <f>SUM('BS1'!GM9,'BS2'!GM9)</f>
        <v>577.63744799999995</v>
      </c>
      <c r="GN9" s="47">
        <f>SUM('BS1'!GN9,'BS2'!GN9)</f>
        <v>669.88955099999998</v>
      </c>
      <c r="GO9" s="47">
        <f>SUM('BS1'!GO9,'BS2'!GO9)</f>
        <v>671.70596500000011</v>
      </c>
      <c r="GP9" s="47">
        <f>SUM('BS1'!GP9,'BS2'!GP9)</f>
        <v>607.33460599999989</v>
      </c>
      <c r="GQ9" s="47">
        <f>SUM('BS1'!GQ9,'BS2'!GQ9)</f>
        <v>585.40021100000001</v>
      </c>
      <c r="GR9" s="47">
        <f>SUM('BS1'!GR9,'BS2'!GR9)</f>
        <v>595.625677</v>
      </c>
      <c r="GS9" s="47">
        <f>SUM('BS1'!GS9,'BS2'!GS9)</f>
        <v>191.71389300000001</v>
      </c>
      <c r="GT9" s="47">
        <f>SUM('BS1'!GT9,'BS2'!GT9)</f>
        <v>649.95716200000004</v>
      </c>
      <c r="GU9" s="47">
        <f>SUM('BS1'!GU9,'BS2'!GU9)</f>
        <v>622.05661400000008</v>
      </c>
      <c r="GV9" s="47">
        <f>SUM('BS1'!GV9,'BS2'!GV9)</f>
        <v>544.49133600000005</v>
      </c>
      <c r="GW9" s="47">
        <f>SUM('BS1'!GW9,'BS2'!GW9)</f>
        <v>589.30943000000002</v>
      </c>
      <c r="GX9" s="47">
        <f>SUM('BS1'!GX9,'BS2'!GX9)</f>
        <v>660.75924400000008</v>
      </c>
      <c r="GY9" s="47">
        <f>SUM('BS1'!GY9,'BS2'!GY9)</f>
        <v>647.71800400000006</v>
      </c>
      <c r="GZ9" s="47">
        <f>SUM('BS1'!GZ9,'BS2'!GZ9)</f>
        <v>265.490948</v>
      </c>
      <c r="HA9" s="47">
        <f>SUM('BS1'!HA9,'BS2'!HA9)</f>
        <v>600.98697500000003</v>
      </c>
      <c r="HB9" s="47">
        <f>SUM('BS1'!HB9,'BS2'!HB9)</f>
        <v>684.60363900000004</v>
      </c>
      <c r="HC9" s="47">
        <f>SUM('BS1'!HC9,'BS2'!HC9)</f>
        <v>680.6491860000001</v>
      </c>
      <c r="HD9" s="47">
        <f>SUM('BS1'!HD9,'BS2'!HD9)</f>
        <v>711.29138999999986</v>
      </c>
      <c r="HE9" s="47">
        <f>SUM('BS1'!HE9,'BS2'!HE9)</f>
        <v>704.1037389999999</v>
      </c>
      <c r="HF9" s="47">
        <f>SUM('BS1'!HF9,'BS2'!HF9)</f>
        <v>690.23100399999998</v>
      </c>
      <c r="HG9" s="47">
        <f>SUM('BS1'!HG9,'BS2'!HG9)</f>
        <v>0</v>
      </c>
      <c r="HH9" s="47">
        <f>SUM('BS1'!HH9,'BS2'!HH9)</f>
        <v>656.86205299999995</v>
      </c>
      <c r="HI9" s="47">
        <f>SUM('BS1'!HI9,'BS2'!HI9)</f>
        <v>642.54313699999989</v>
      </c>
      <c r="HJ9" s="47">
        <f>SUM('BS1'!HJ9,'BS2'!HJ9)</f>
        <v>662.93322899999998</v>
      </c>
      <c r="HK9" s="47">
        <f>SUM('BS1'!HK9,'BS2'!HK9)</f>
        <v>699.96126800000002</v>
      </c>
      <c r="HL9" s="47">
        <f>SUM('BS1'!HL9,'BS2'!HL9)</f>
        <v>683.28323</v>
      </c>
      <c r="HM9" s="47">
        <f>SUM(GH9:HL9)</f>
        <v>18347.595763000005</v>
      </c>
      <c r="HN9" s="47">
        <f>SUM('BS1'!HN9,'BS2'!HN9)</f>
        <v>614.79271699999981</v>
      </c>
      <c r="HO9" s="47">
        <f>SUM('BS1'!HO9,'BS2'!HO9)</f>
        <v>0</v>
      </c>
      <c r="HP9" s="47">
        <f>SUM('BS1'!HP9,'BS2'!HP9)</f>
        <v>654.13530400000013</v>
      </c>
      <c r="HQ9" s="47">
        <f>SUM('BS1'!HQ9,'BS2'!HQ9)</f>
        <v>656.84479099999999</v>
      </c>
      <c r="HR9" s="47">
        <f>SUM('BS1'!HR9,'BS2'!HR9)</f>
        <v>541.1656559999999</v>
      </c>
      <c r="HS9" s="47">
        <f>SUM('BS1'!HS9,'BS2'!HS9)</f>
        <v>621.18432799999994</v>
      </c>
      <c r="HT9" s="47">
        <f>SUM('BS1'!HT9,'BS2'!HT9)</f>
        <v>593.09016299999996</v>
      </c>
      <c r="HU9" s="47">
        <f>SUM('BS1'!HU9,'BS2'!HU9)</f>
        <v>596.4478368</v>
      </c>
      <c r="HV9" s="47">
        <f>SUM('BS1'!HV9,'BS2'!HV9)</f>
        <v>0</v>
      </c>
      <c r="HW9" s="47">
        <f>SUM('BS1'!HW9,'BS2'!HW9)</f>
        <v>587.04225300000007</v>
      </c>
      <c r="HX9" s="47">
        <f>SUM('BS1'!HX9,'BS2'!HX9)</f>
        <v>612.10861509999995</v>
      </c>
      <c r="HY9" s="47">
        <f>SUM('BS1'!HY9,'BS2'!HY9)</f>
        <v>628.21667129999992</v>
      </c>
      <c r="HZ9" s="47">
        <f>SUM('BS1'!HZ9,'BS2'!HZ9)</f>
        <v>579.8893465000001</v>
      </c>
      <c r="IA9" s="47">
        <f>SUM('BS1'!IA9,'BS2'!IA9)</f>
        <v>606.42219100000011</v>
      </c>
      <c r="IB9" s="47">
        <f>SUM('BS1'!IB9,'BS2'!IB9)</f>
        <v>616.54345929999999</v>
      </c>
      <c r="IC9" s="47">
        <f>SUM('BS1'!IC9,'BS2'!IC9)</f>
        <v>0</v>
      </c>
      <c r="ID9" s="47">
        <f>SUM('BS1'!ID9,'BS2'!ID9)</f>
        <v>620.22569429999999</v>
      </c>
      <c r="IE9" s="47">
        <f>SUM('BS1'!IE9,'BS2'!IE9)</f>
        <v>631.05191889999992</v>
      </c>
      <c r="IF9" s="47">
        <f>SUM('BS1'!IF9,'BS2'!IF9)</f>
        <v>611.64822200000003</v>
      </c>
      <c r="IG9" s="47">
        <f>SUM('BS1'!IG9,'BS2'!IG9)</f>
        <v>612.09703239999999</v>
      </c>
      <c r="IH9" s="47">
        <f>SUM('BS1'!IH9,'BS2'!IH9)</f>
        <v>664.38325159999999</v>
      </c>
      <c r="II9" s="47">
        <f>SUM('BS1'!II9,'BS2'!II9)</f>
        <v>706.59590140000012</v>
      </c>
      <c r="IJ9" s="47">
        <f>SUM('BS1'!IJ9,'BS2'!IJ9)</f>
        <v>0</v>
      </c>
      <c r="IK9" s="47">
        <f>SUM('BS1'!IK9,'BS2'!IK9)</f>
        <v>669.49408670000003</v>
      </c>
      <c r="IL9" s="47">
        <f>SUM('BS1'!IL9,'BS2'!IL9)</f>
        <v>700.77920900000015</v>
      </c>
      <c r="IM9" s="47">
        <f>SUM('BS1'!IM9,'BS2'!IM9)</f>
        <v>698.1887686</v>
      </c>
      <c r="IN9" s="47">
        <f>SUM('BS1'!IN9,'BS2'!IN9)</f>
        <v>691.49053890000005</v>
      </c>
      <c r="IO9" s="47">
        <f>SUM('BS1'!IO9,'BS2'!IO9)</f>
        <v>674.4815071999999</v>
      </c>
      <c r="IP9" s="47">
        <f>SUM('BS1'!IP9,'BS2'!IP9)</f>
        <v>694.24668980000001</v>
      </c>
      <c r="IQ9" s="47">
        <f>SUM('BS1'!IQ9,'BS2'!IQ9)</f>
        <v>0</v>
      </c>
      <c r="IR9" s="47">
        <f>SUM('BS1'!IR9,'BS2'!IR9)</f>
        <v>667.47779749999995</v>
      </c>
      <c r="IS9" s="47">
        <f>SUM(HN9:IR9)</f>
        <v>16550.043950300005</v>
      </c>
      <c r="IT9" s="242">
        <v>9799</v>
      </c>
      <c r="IU9" s="50"/>
      <c r="IV9" s="50"/>
      <c r="IW9" s="50"/>
      <c r="IX9" s="232">
        <f>SUM(AH9,BK9,CQ9,DV9,FB9,GG9,HM9,IS9)</f>
        <v>107714.81294510001</v>
      </c>
    </row>
    <row r="10" spans="1:260" s="34" customFormat="1">
      <c r="B10" s="48" t="s">
        <v>86</v>
      </c>
      <c r="C10" s="47">
        <f>SUM('BS1'!C10,'BS2'!C10)</f>
        <v>0</v>
      </c>
      <c r="D10" s="47">
        <f>SUM('BS1'!D10,'BS2'!D10)</f>
        <v>1816</v>
      </c>
      <c r="E10" s="47">
        <f>SUM('BS1'!E10,'BS2'!E10)</f>
        <v>1851</v>
      </c>
      <c r="F10" s="47">
        <f>SUM('BS1'!F10,'BS2'!F10)</f>
        <v>1</v>
      </c>
      <c r="G10" s="47">
        <f>SUM('BS1'!G10,'BS2'!G10)</f>
        <v>1962</v>
      </c>
      <c r="H10" s="47">
        <f>SUM('BS1'!H10,'BS2'!H10)</f>
        <v>1908</v>
      </c>
      <c r="I10" s="47">
        <f>SUM('BS1'!I10,'BS2'!I10)</f>
        <v>1</v>
      </c>
      <c r="J10" s="47">
        <f>SUM('BS1'!J10,'BS2'!J10)</f>
        <v>1867</v>
      </c>
      <c r="K10" s="47">
        <f>SUM('BS1'!K10,'BS2'!K10)</f>
        <v>1914</v>
      </c>
      <c r="L10" s="47">
        <f>SUM('BS1'!L10,'BS2'!L10)</f>
        <v>1877</v>
      </c>
      <c r="M10" s="47">
        <f>SUM('BS1'!M10,'BS2'!M10)</f>
        <v>0</v>
      </c>
      <c r="N10" s="47">
        <f>SUM('BS1'!N10,'BS2'!N10)</f>
        <v>1919</v>
      </c>
      <c r="O10" s="47">
        <f>SUM('BS1'!O10,'BS2'!O10)</f>
        <v>1952</v>
      </c>
      <c r="P10" s="47">
        <f>SUM('BS1'!P10,'BS2'!P10)</f>
        <v>2035</v>
      </c>
      <c r="Q10" s="47">
        <f>SUM('BS1'!Q10,'BS2'!Q10)</f>
        <v>2041</v>
      </c>
      <c r="R10" s="47">
        <f>SUM('BS1'!R10,'BS2'!R10)</f>
        <v>2072</v>
      </c>
      <c r="S10" s="47">
        <f>SUM('BS1'!S10,'BS2'!S10)</f>
        <v>2052</v>
      </c>
      <c r="T10" s="47">
        <f>SUM('BS1'!T10,'BS2'!T10)</f>
        <v>0</v>
      </c>
      <c r="U10" s="47">
        <f>SUM('BS1'!U10,'BS2'!U10)</f>
        <v>2101</v>
      </c>
      <c r="V10" s="47">
        <f>SUM('BS1'!V10,'BS2'!V10)</f>
        <v>2123</v>
      </c>
      <c r="W10" s="47">
        <f>SUM('BS1'!W10,'BS2'!W10)</f>
        <v>2172</v>
      </c>
      <c r="X10" s="47">
        <f>SUM('BS1'!X10,'BS2'!X10)</f>
        <v>2171</v>
      </c>
      <c r="Y10" s="47">
        <f>SUM('BS1'!Y10,'BS2'!Y10)</f>
        <v>2224</v>
      </c>
      <c r="Z10" s="47">
        <f>SUM('BS1'!Z10,'BS2'!Z10)</f>
        <v>2204</v>
      </c>
      <c r="AA10" s="47">
        <f>SUM('BS1'!AA10,'BS2'!AA10)</f>
        <v>0</v>
      </c>
      <c r="AB10" s="47">
        <f>SUM('BS1'!AB10,'BS2'!AB10)</f>
        <v>2196</v>
      </c>
      <c r="AC10" s="47">
        <f>SUM('BS1'!AC10,'BS2'!AC10)</f>
        <v>2214</v>
      </c>
      <c r="AD10" s="47">
        <f>SUM('BS1'!AD10,'BS2'!AD10)</f>
        <v>2181</v>
      </c>
      <c r="AE10" s="47">
        <f>SUM('BS1'!AE10,'BS2'!AE10)</f>
        <v>2179</v>
      </c>
      <c r="AF10" s="47">
        <f>SUM('BS1'!AF10,'BS2'!AF10)</f>
        <v>2172</v>
      </c>
      <c r="AG10" s="47">
        <f>SUM('BS1'!AG10,'BS2'!AG10)</f>
        <v>2142</v>
      </c>
      <c r="AH10" s="47">
        <f>AVERAGE(AB10:AG10,U10:Z10,N10:S10,J10:L10,G10:H10,D10:E10)</f>
        <v>2053.8000000000002</v>
      </c>
      <c r="AI10" s="47">
        <f>SUM('BS1'!AI10,'BS2'!AI10)</f>
        <v>0</v>
      </c>
      <c r="AJ10" s="47">
        <f>SUM('BS1'!AJ10,'BS2'!AJ10)</f>
        <v>2143</v>
      </c>
      <c r="AK10" s="47">
        <f>SUM('BS1'!AK10,'BS2'!AK10)</f>
        <v>1</v>
      </c>
      <c r="AL10" s="47">
        <f>SUM('BS1'!AL10,'BS2'!AL10)</f>
        <v>2241</v>
      </c>
      <c r="AM10" s="47">
        <f>SUM('BS1'!AM10,'BS2'!AM10)</f>
        <v>2265</v>
      </c>
      <c r="AN10" s="47">
        <f>SUM('BS1'!AN10,'BS2'!AN10)</f>
        <v>2198</v>
      </c>
      <c r="AO10" s="47">
        <f>SUM('BS1'!AO10,'BS2'!AO10)</f>
        <v>2153</v>
      </c>
      <c r="AP10" s="47">
        <f>SUM('BS1'!AP10,'BS2'!AP10)</f>
        <v>0</v>
      </c>
      <c r="AQ10" s="47">
        <f>SUM('BS1'!AQ10,'BS2'!AQ10)</f>
        <v>2154</v>
      </c>
      <c r="AR10" s="47">
        <f>SUM('BS1'!AR10,'BS2'!AR10)</f>
        <v>2186</v>
      </c>
      <c r="AS10" s="47">
        <f>SUM('BS1'!AS10,'BS2'!AS10)</f>
        <v>2199</v>
      </c>
      <c r="AT10" s="47">
        <f>SUM('BS1'!AT10,'BS2'!AT10)</f>
        <v>2169</v>
      </c>
      <c r="AU10" s="47">
        <f>SUM('BS1'!AU10,'BS2'!AU10)</f>
        <v>2166</v>
      </c>
      <c r="AV10" s="47">
        <f>SUM('BS1'!AV10,'BS2'!AV10)</f>
        <v>2134</v>
      </c>
      <c r="AW10" s="47">
        <f>SUM('BS1'!AW10,'BS2'!AW10)</f>
        <v>0</v>
      </c>
      <c r="AX10" s="47">
        <f>SUM('BS1'!AX10,'BS2'!AX10)</f>
        <v>2141</v>
      </c>
      <c r="AY10" s="47">
        <f>SUM('BS1'!AY10,'BS2'!AY10)</f>
        <v>2151</v>
      </c>
      <c r="AZ10" s="47">
        <f>SUM('BS1'!AZ10,'BS2'!AZ10)</f>
        <v>2085</v>
      </c>
      <c r="BA10" s="47">
        <f>SUM('BS1'!BA10,'BS2'!BA10)</f>
        <v>2125</v>
      </c>
      <c r="BB10" s="47">
        <f>SUM('BS1'!BB10,'BS2'!BB10)</f>
        <v>2139</v>
      </c>
      <c r="BC10" s="47">
        <f>SUM('BS1'!BC10,'BS2'!BC10)</f>
        <v>2139</v>
      </c>
      <c r="BD10" s="47">
        <f>SUM('BS1'!BD10,'BS2'!BD10)</f>
        <v>0</v>
      </c>
      <c r="BE10" s="47">
        <f>SUM('BS1'!BE10,'BS2'!BE10)</f>
        <v>2165</v>
      </c>
      <c r="BF10" s="47">
        <f>SUM('BS1'!BF10,'BS2'!BF10)</f>
        <v>2194</v>
      </c>
      <c r="BG10" s="47">
        <f>SUM('BS1'!BG10,'BS2'!BG10)</f>
        <v>2209</v>
      </c>
      <c r="BH10" s="47">
        <f>SUM('BS1'!BH10,'BS2'!BH10)</f>
        <v>2179</v>
      </c>
      <c r="BI10" s="47">
        <f>SUM('BS1'!BI10,'BS2'!BI10)</f>
        <v>2169</v>
      </c>
      <c r="BJ10" s="47">
        <f>SUM('BS1'!BJ10,'BS2'!BJ10)</f>
        <v>2156</v>
      </c>
      <c r="BK10" s="47">
        <f>AVERAGE(BE10:BJ10,AX10:BC10,AQ10:AV10,AL10:AO10,AJ10)</f>
        <v>2167.8260869565215</v>
      </c>
      <c r="BL10" s="47">
        <f>SUM('BS1'!BL10,'BS2'!BL10)</f>
        <v>0</v>
      </c>
      <c r="BM10" s="47">
        <f>SUM('BS1'!BM10,'BS2'!BM10)</f>
        <v>2154</v>
      </c>
      <c r="BN10" s="47">
        <f>SUM('BS1'!BN10,'BS2'!BN10)</f>
        <v>2199</v>
      </c>
      <c r="BO10" s="47">
        <f>SUM('BS1'!BO10,'BS2'!BO10)</f>
        <v>2250</v>
      </c>
      <c r="BP10" s="47">
        <f>SUM('BS1'!BP10,'BS2'!BP10)</f>
        <v>2281</v>
      </c>
      <c r="BQ10" s="47">
        <f>SUM('BS1'!BQ10,'BS2'!BQ10)</f>
        <v>2214</v>
      </c>
      <c r="BR10" s="47">
        <f>SUM('BS1'!BR10,'BS2'!BR10)</f>
        <v>2152</v>
      </c>
      <c r="BS10" s="47">
        <f>SUM('BS1'!BS10,'BS2'!BS10)</f>
        <v>0</v>
      </c>
      <c r="BT10" s="47">
        <f>SUM('BS1'!BT10,'BS2'!BT10)</f>
        <v>0</v>
      </c>
      <c r="BU10" s="47">
        <f>SUM('BS1'!BU10,'BS2'!BU10)</f>
        <v>2196</v>
      </c>
      <c r="BV10" s="47">
        <f>SUM('BS1'!BV10,'BS2'!BV10)</f>
        <v>2236</v>
      </c>
      <c r="BW10" s="47">
        <f>SUM('BS1'!BW10,'BS2'!BW10)</f>
        <v>2253</v>
      </c>
      <c r="BX10" s="47">
        <f>SUM('BS1'!BX10,'BS2'!BX10)</f>
        <v>2273</v>
      </c>
      <c r="BY10" s="47">
        <f>SUM('BS1'!BY10,'BS2'!BY10)</f>
        <v>2227</v>
      </c>
      <c r="BZ10" s="47">
        <f>SUM('BS1'!BZ10,'BS2'!BZ10)</f>
        <v>0</v>
      </c>
      <c r="CA10" s="47">
        <f>SUM('BS1'!CA10,'BS2'!CA10)</f>
        <v>2241</v>
      </c>
      <c r="CB10" s="47">
        <f>SUM('BS1'!CB10,'BS2'!CB10)</f>
        <v>2273</v>
      </c>
      <c r="CC10" s="47">
        <f>SUM('BS1'!CC10,'BS2'!CC10)</f>
        <v>2283</v>
      </c>
      <c r="CD10" s="47">
        <f>SUM('BS1'!CD10,'BS2'!CD10)</f>
        <v>2286</v>
      </c>
      <c r="CE10" s="47">
        <f>SUM('BS1'!CE10,'BS2'!CE10)</f>
        <v>2287</v>
      </c>
      <c r="CF10" s="47">
        <f>SUM('BS1'!CF10,'BS2'!CF10)</f>
        <v>2267</v>
      </c>
      <c r="CG10" s="47">
        <f>SUM('BS1'!CG10,'BS2'!CG10)</f>
        <v>0</v>
      </c>
      <c r="CH10" s="47">
        <f>SUM('BS1'!CH10,'BS2'!CH10)</f>
        <v>2259</v>
      </c>
      <c r="CI10" s="47">
        <f>SUM('BS1'!CI10,'BS2'!CI10)</f>
        <v>2291</v>
      </c>
      <c r="CJ10" s="47">
        <f>SUM('BS1'!CJ10,'BS2'!CJ10)</f>
        <v>2269</v>
      </c>
      <c r="CK10" s="47">
        <f>SUM('BS1'!CK10,'BS2'!CK10)</f>
        <v>2270</v>
      </c>
      <c r="CL10" s="47">
        <f>SUM('BS1'!CL10,'BS2'!CL10)</f>
        <v>2289</v>
      </c>
      <c r="CM10" s="47">
        <f>SUM('BS1'!CM10,'BS2'!CM10)</f>
        <v>2264</v>
      </c>
      <c r="CN10" s="47">
        <f>SUM('BS1'!CN10,'BS2'!CN10)</f>
        <v>0</v>
      </c>
      <c r="CO10" s="47">
        <f>SUM('BS1'!CO10,'BS2'!CO10)</f>
        <v>2270</v>
      </c>
      <c r="CP10" s="47">
        <f>SUM('BS1'!CP10,'BS2'!CP10)</f>
        <v>2290</v>
      </c>
      <c r="CQ10" s="47">
        <f>AVERAGE(CO10:CP10,CH10:CM10,CA10:CF10,BU10:BY10,BM10:BR10)</f>
        <v>2250.96</v>
      </c>
      <c r="CR10" s="47">
        <f>SUM('BS1'!CR10,'BS2'!CR10)</f>
        <v>2263</v>
      </c>
      <c r="CS10" s="47">
        <f>SUM('BS1'!CS10,'BS2'!CS10)</f>
        <v>2261</v>
      </c>
      <c r="CT10" s="47">
        <f>SUM('BS1'!CT10,'BS2'!CT10)</f>
        <v>2264</v>
      </c>
      <c r="CU10" s="47">
        <f>SUM('BS1'!CU10,'BS2'!CU10)</f>
        <v>2259</v>
      </c>
      <c r="CV10" s="47">
        <f>SUM('BS1'!CV10,'BS2'!CV10)</f>
        <v>0</v>
      </c>
      <c r="CW10" s="47">
        <f>SUM('BS1'!CW10,'BS2'!CW10)</f>
        <v>2214</v>
      </c>
      <c r="CX10" s="47">
        <f>SUM('BS1'!CX10,'BS2'!CX10)</f>
        <v>2226</v>
      </c>
      <c r="CY10" s="47">
        <f>SUM('BS1'!CY10,'BS2'!CY10)</f>
        <v>2238</v>
      </c>
      <c r="CZ10" s="47">
        <f>SUM('BS1'!CZ10,'BS2'!CZ10)</f>
        <v>2241</v>
      </c>
      <c r="DA10" s="47">
        <f>SUM('BS1'!DA10,'BS2'!DA10)</f>
        <v>2259</v>
      </c>
      <c r="DB10" s="47">
        <f>SUM('BS1'!DB10,'BS2'!DB10)</f>
        <v>3</v>
      </c>
      <c r="DC10" s="47">
        <f>SUM('BS1'!DC10,'BS2'!DC10)</f>
        <v>0</v>
      </c>
      <c r="DD10" s="47">
        <f>SUM('BS1'!DD10,'BS2'!DD10)</f>
        <v>0</v>
      </c>
      <c r="DE10" s="47">
        <f>SUM('BS1'!DE10,'BS2'!DE10)</f>
        <v>0</v>
      </c>
      <c r="DF10" s="47">
        <f>SUM('BS1'!DF10,'BS2'!DF10)</f>
        <v>0</v>
      </c>
      <c r="DG10" s="47">
        <f>SUM('BS1'!DG10,'BS2'!DG10)</f>
        <v>0</v>
      </c>
      <c r="DH10" s="47">
        <f>SUM('BS1'!DH10,'BS2'!DH10)</f>
        <v>0</v>
      </c>
      <c r="DI10" s="47">
        <f>SUM('BS1'!DI10,'BS2'!DI10)</f>
        <v>0</v>
      </c>
      <c r="DJ10" s="47">
        <f>SUM('BS1'!DJ10,'BS2'!DJ10)</f>
        <v>0</v>
      </c>
      <c r="DK10" s="47">
        <f>SUM('BS1'!DK10,'BS2'!DK10)</f>
        <v>2108</v>
      </c>
      <c r="DL10" s="47">
        <f>SUM('BS1'!DL10,'BS2'!DL10)</f>
        <v>2188</v>
      </c>
      <c r="DM10" s="47">
        <f>SUM('BS1'!DM10,'BS2'!DM10)</f>
        <v>2225</v>
      </c>
      <c r="DN10" s="47">
        <f>SUM('BS1'!DN10,'BS2'!DN10)</f>
        <v>2218</v>
      </c>
      <c r="DO10" s="47">
        <f>SUM('BS1'!DO10,'BS2'!DO10)</f>
        <v>2285</v>
      </c>
      <c r="DP10" s="47">
        <f>SUM('BS1'!DP10,'BS2'!DP10)</f>
        <v>2269</v>
      </c>
      <c r="DQ10" s="47">
        <f>SUM('BS1'!DQ10,'BS2'!DQ10)</f>
        <v>0</v>
      </c>
      <c r="DR10" s="47">
        <f>SUM('BS1'!DR10,'BS2'!DR10)</f>
        <v>2261</v>
      </c>
      <c r="DS10" s="47">
        <f>SUM('BS1'!DS10,'BS2'!DS10)</f>
        <v>2330</v>
      </c>
      <c r="DT10" s="47">
        <f>SUM('BS1'!DT10,'BS2'!DT10)</f>
        <v>2336</v>
      </c>
      <c r="DU10" s="47">
        <f>SUM('BS1'!DU10,'BS2'!DU10)</f>
        <v>2336</v>
      </c>
      <c r="DV10" s="47">
        <f>AVERAGE(DR10:DU10,DK10:DP10,CW10:DB10,CR10:CU10)</f>
        <v>2139.1999999999998</v>
      </c>
      <c r="DW10" s="47">
        <f>SUM('BS1'!DW10,'BS2'!DW10)</f>
        <v>2295</v>
      </c>
      <c r="DX10" s="47">
        <f>SUM('BS1'!DX10,'BS2'!DX10)</f>
        <v>2268</v>
      </c>
      <c r="DY10" s="47">
        <f>SUM('BS1'!DY10,'BS2'!DY10)</f>
        <v>1527</v>
      </c>
      <c r="DZ10" s="47">
        <f>SUM('BS1'!DZ10,'BS2'!DZ10)</f>
        <v>2381</v>
      </c>
      <c r="EA10" s="47">
        <f>SUM('BS1'!EA10,'BS2'!EA10)</f>
        <v>2409</v>
      </c>
      <c r="EB10" s="47">
        <f>SUM('BS1'!EB10,'BS2'!EB10)</f>
        <v>2336</v>
      </c>
      <c r="EC10" s="47">
        <f>SUM('BS1'!EC10,'BS2'!EC10)</f>
        <v>2490</v>
      </c>
      <c r="ED10" s="47">
        <f>SUM('BS1'!ED10,'BS2'!ED10)</f>
        <v>2490</v>
      </c>
      <c r="EE10" s="47">
        <f>SUM('BS1'!EE10,'BS2'!EE10)</f>
        <v>2494</v>
      </c>
      <c r="EF10" s="47">
        <f>SUM('BS1'!EF10,'BS2'!EF10)</f>
        <v>1930</v>
      </c>
      <c r="EG10" s="47">
        <f>SUM('BS1'!EG10,'BS2'!EG10)</f>
        <v>2511</v>
      </c>
      <c r="EH10" s="47">
        <f>SUM('BS1'!EH10,'BS2'!EH10)</f>
        <v>2500</v>
      </c>
      <c r="EI10" s="47">
        <f>SUM('BS1'!EI10,'BS2'!EI10)</f>
        <v>2446</v>
      </c>
      <c r="EJ10" s="47">
        <f>SUM('BS1'!EJ10,'BS2'!EJ10)</f>
        <v>421</v>
      </c>
      <c r="EK10" s="47">
        <f>SUM('BS1'!EK10,'BS2'!EK10)</f>
        <v>236</v>
      </c>
      <c r="EL10" s="47">
        <f>SUM('BS1'!EL10,'BS2'!EL10)</f>
        <v>182</v>
      </c>
      <c r="EM10" s="47">
        <f>SUM('BS1'!EM10,'BS2'!EM10)</f>
        <v>1216</v>
      </c>
      <c r="EN10" s="47">
        <f>SUM('BS1'!EN10,'BS2'!EN10)</f>
        <v>2531</v>
      </c>
      <c r="EO10" s="47">
        <f>SUM('BS1'!EO10,'BS2'!EO10)</f>
        <v>2546</v>
      </c>
      <c r="EP10" s="47">
        <f>SUM('BS1'!EP10,'BS2'!EP10)</f>
        <v>2655</v>
      </c>
      <c r="EQ10" s="47">
        <f>SUM('BS1'!EQ10,'BS2'!EQ10)</f>
        <v>2646</v>
      </c>
      <c r="ER10" s="47">
        <f>SUM('BS1'!ER10,'BS2'!ER10)</f>
        <v>2654</v>
      </c>
      <c r="ES10" s="47">
        <f>SUM('BS1'!ES10,'BS2'!ES10)</f>
        <v>2642</v>
      </c>
      <c r="ET10" s="47">
        <f>SUM('BS1'!ET10,'BS2'!ET10)</f>
        <v>2019</v>
      </c>
      <c r="EU10" s="47">
        <f>SUM('BS1'!EU10,'BS2'!EU10)</f>
        <v>2654</v>
      </c>
      <c r="EV10" s="47">
        <f>SUM('BS1'!EV10,'BS2'!EV10)</f>
        <v>2653</v>
      </c>
      <c r="EW10" s="47">
        <f>SUM('BS1'!EW10,'BS2'!EW10)</f>
        <v>2651</v>
      </c>
      <c r="EX10" s="47">
        <f>SUM('BS1'!EX10,'BS2'!EX10)</f>
        <v>2653</v>
      </c>
      <c r="EY10" s="47">
        <f>SUM('BS1'!EY10,'BS2'!EY10)</f>
        <v>2651</v>
      </c>
      <c r="EZ10" s="47">
        <f>SUM('BS1'!EZ10,'BS2'!EZ10)</f>
        <v>2645</v>
      </c>
      <c r="FA10" s="47">
        <f>SUM('BS1'!FA10,'BS2'!FA10)</f>
        <v>1775</v>
      </c>
      <c r="FB10" s="47">
        <f>AVERAGE(EU10:EZ10,EN10:ES10,EG10:EI10,ED10,EE10,DZ10:EC10,DW10:DX10)</f>
        <v>2530.478260869565</v>
      </c>
      <c r="FC10" s="47">
        <f>SUM('BS1'!FC10,'BS2'!FC10)</f>
        <v>0</v>
      </c>
      <c r="FD10" s="47">
        <f>SUM('BS1'!FD10,'BS2'!FD10)</f>
        <v>2639</v>
      </c>
      <c r="FE10" s="47">
        <f>SUM('BS1'!FE10,'BS2'!FE10)</f>
        <v>2650</v>
      </c>
      <c r="FF10" s="47">
        <f>SUM('BS1'!FF10,'BS2'!FF10)</f>
        <v>2657</v>
      </c>
      <c r="FG10" s="47">
        <f>SUM('BS1'!FG10,'BS2'!FG10)</f>
        <v>2750</v>
      </c>
      <c r="FH10" s="47">
        <f>SUM('BS1'!FH10,'BS2'!FH10)</f>
        <v>2613</v>
      </c>
      <c r="FI10" s="47">
        <f>SUM('BS1'!FI10,'BS2'!FI10)</f>
        <v>57</v>
      </c>
      <c r="FJ10" s="47">
        <f>SUM('BS1'!FJ10,'BS2'!FJ10)</f>
        <v>2594</v>
      </c>
      <c r="FK10" s="47">
        <f>SUM('BS1'!FK10,'BS2'!FK10)</f>
        <v>2663</v>
      </c>
      <c r="FL10" s="47">
        <f>SUM('BS1'!FL10,'BS2'!FL10)</f>
        <v>2709</v>
      </c>
      <c r="FM10" s="47">
        <f>SUM('BS1'!FM10,'BS2'!FM10)</f>
        <v>2685</v>
      </c>
      <c r="FN10" s="47">
        <f>SUM('BS1'!FN10,'BS2'!FN10)</f>
        <v>2747</v>
      </c>
      <c r="FO10" s="47">
        <f>SUM('BS1'!FO10,'BS2'!FO10)</f>
        <v>2725</v>
      </c>
      <c r="FP10" s="47">
        <f>SUM('BS1'!FP10,'BS2'!FP10)</f>
        <v>2047</v>
      </c>
      <c r="FQ10" s="47">
        <f>SUM('BS1'!FQ10,'BS2'!FQ10)</f>
        <v>2794</v>
      </c>
      <c r="FR10" s="47">
        <f>SUM('BS1'!FR10,'BS2'!FR10)</f>
        <v>2809</v>
      </c>
      <c r="FS10" s="47">
        <f>SUM('BS1'!FS10,'BS2'!FS10)</f>
        <v>2825</v>
      </c>
      <c r="FT10" s="47">
        <f>SUM('BS1'!FT10,'BS2'!FT10)</f>
        <v>111</v>
      </c>
      <c r="FU10" s="47">
        <f>SUM('BS1'!FU10,'BS2'!FU10)</f>
        <v>2776</v>
      </c>
      <c r="FV10" s="47">
        <f>SUM('BS1'!FV10,'BS2'!FV10)</f>
        <v>2793</v>
      </c>
      <c r="FW10" s="47">
        <f>SUM('BS1'!FW10,'BS2'!FW10)</f>
        <v>2163</v>
      </c>
      <c r="FX10" s="47">
        <f>SUM('BS1'!FX10,'BS2'!FX10)</f>
        <v>2781</v>
      </c>
      <c r="FY10" s="47">
        <f>SUM('BS1'!FY10,'BS2'!FY10)</f>
        <v>2797</v>
      </c>
      <c r="FZ10" s="47">
        <f>SUM('BS1'!FZ10,'BS2'!FZ10)</f>
        <v>2795</v>
      </c>
      <c r="GA10" s="47">
        <f>SUM('BS1'!GA10,'BS2'!GA10)</f>
        <v>2797</v>
      </c>
      <c r="GB10" s="47">
        <f>SUM('BS1'!GB10,'BS2'!GB10)</f>
        <v>2798</v>
      </c>
      <c r="GC10" s="47">
        <f>SUM('BS1'!GC10,'BS2'!GC10)</f>
        <v>2755</v>
      </c>
      <c r="GD10" s="47">
        <f>SUM('BS1'!GD10,'BS2'!GD10)</f>
        <v>190</v>
      </c>
      <c r="GE10" s="47">
        <f>SUM('BS1'!GE10,'BS2'!GE10)</f>
        <v>2751</v>
      </c>
      <c r="GF10" s="47">
        <f>SUM('BS1'!GF10,'BS2'!GF10)</f>
        <v>2781</v>
      </c>
      <c r="GG10" s="50">
        <f>AVERAGE(GE10:GF10,FX10:GC10,FU10:FV10,FQ10:FS10,FJ10:FO10,FD10:FH10)</f>
        <v>2736.8333333333335</v>
      </c>
      <c r="GH10" s="47">
        <f>SUM('BS1'!GH10,'BS2'!GH10)</f>
        <v>2756</v>
      </c>
      <c r="GI10" s="47">
        <f>SUM('BS1'!GI10,'BS2'!GI10)</f>
        <v>2750</v>
      </c>
      <c r="GJ10" s="47">
        <f>SUM('BS1'!GJ10,'BS2'!GJ10)</f>
        <v>2750</v>
      </c>
      <c r="GK10" s="47">
        <f>SUM('BS1'!GK10,'BS2'!GK10)</f>
        <v>2733</v>
      </c>
      <c r="GL10" s="47">
        <f>SUM('BS1'!GL10,'BS2'!GL10)</f>
        <v>1998</v>
      </c>
      <c r="GM10" s="47">
        <f>SUM('BS1'!GM10,'BS2'!GM10)</f>
        <v>2776</v>
      </c>
      <c r="GN10" s="47">
        <f>SUM('BS1'!GN10,'BS2'!GN10)</f>
        <v>2691</v>
      </c>
      <c r="GO10" s="47">
        <f>SUM('BS1'!GO10,'BS2'!GO10)</f>
        <v>2700</v>
      </c>
      <c r="GP10" s="47">
        <f>SUM('BS1'!GP10,'BS2'!GP10)</f>
        <v>2682</v>
      </c>
      <c r="GQ10" s="47">
        <f>SUM('BS1'!GQ10,'BS2'!GQ10)</f>
        <v>2678</v>
      </c>
      <c r="GR10" s="47">
        <f>SUM('BS1'!GR10,'BS2'!GR10)</f>
        <v>2624</v>
      </c>
      <c r="GS10" s="47">
        <f>SUM('BS1'!GS10,'BS2'!GS10)</f>
        <v>1343</v>
      </c>
      <c r="GT10" s="47">
        <f>SUM('BS1'!GT10,'BS2'!GT10)</f>
        <v>2611</v>
      </c>
      <c r="GU10" s="47">
        <f>SUM('BS1'!GU10,'BS2'!GU10)</f>
        <v>2684</v>
      </c>
      <c r="GV10" s="47">
        <f>SUM('BS1'!GV10,'BS2'!GV10)</f>
        <v>2718</v>
      </c>
      <c r="GW10" s="47">
        <f>SUM('BS1'!GW10,'BS2'!GW10)</f>
        <v>2725</v>
      </c>
      <c r="GX10" s="47">
        <f>SUM('BS1'!GX10,'BS2'!GX10)</f>
        <v>2758</v>
      </c>
      <c r="GY10" s="47">
        <f>SUM('BS1'!GY10,'BS2'!GY10)</f>
        <v>2741</v>
      </c>
      <c r="GZ10" s="47">
        <f>SUM('BS1'!GZ10,'BS2'!GZ10)</f>
        <v>1522</v>
      </c>
      <c r="HA10" s="47">
        <f>SUM('BS1'!HA10,'BS2'!HA10)</f>
        <v>2752</v>
      </c>
      <c r="HB10" s="47">
        <f>SUM('BS1'!HB10,'BS2'!HB10)</f>
        <v>2760</v>
      </c>
      <c r="HC10" s="47">
        <f>SUM('BS1'!HC10,'BS2'!HC10)</f>
        <v>2764</v>
      </c>
      <c r="HD10" s="47">
        <f>SUM('BS1'!HD10,'BS2'!HD10)</f>
        <v>2773</v>
      </c>
      <c r="HE10" s="47">
        <f>SUM('BS1'!HE10,'BS2'!HE10)</f>
        <v>2786</v>
      </c>
      <c r="HF10" s="47">
        <f>SUM('BS1'!HF10,'BS2'!HF10)</f>
        <v>2752</v>
      </c>
      <c r="HG10" s="47">
        <f>SUM('BS1'!HG10,'BS2'!HG10)</f>
        <v>0</v>
      </c>
      <c r="HH10" s="47">
        <f>SUM('BS1'!HH10,'BS2'!HH10)</f>
        <v>2738</v>
      </c>
      <c r="HI10" s="47">
        <f>SUM('BS1'!HI10,'BS2'!HI10)</f>
        <v>2749</v>
      </c>
      <c r="HJ10" s="47">
        <f>SUM('BS1'!HJ10,'BS2'!HJ10)</f>
        <v>2754</v>
      </c>
      <c r="HK10" s="47">
        <f>SUM('BS1'!HK10,'BS2'!HK10)</f>
        <v>2763</v>
      </c>
      <c r="HL10" s="47">
        <f>SUM('BS1'!HL10,'BS2'!HL10)</f>
        <v>2765</v>
      </c>
      <c r="HM10" s="50">
        <f>AVERAGE(HH10:HL10,HA10:HF10,GT10:GY10,GM10:GR10,GH10:GK10)</f>
        <v>2730.8518518518517</v>
      </c>
      <c r="HN10" s="47">
        <f>SUM('BS1'!HN10,'BS2'!HN10)</f>
        <v>2628</v>
      </c>
      <c r="HO10" s="47">
        <f>SUM('BS1'!HO10,'BS2'!HO10)</f>
        <v>37</v>
      </c>
      <c r="HP10" s="47">
        <f>SUM('BS1'!HP10,'BS2'!HP10)</f>
        <v>2710</v>
      </c>
      <c r="HQ10" s="47">
        <f>SUM('BS1'!HQ10,'BS2'!HQ10)</f>
        <v>2749</v>
      </c>
      <c r="HR10" s="47">
        <f>SUM('BS1'!HR10,'BS2'!HR10)</f>
        <v>2789</v>
      </c>
      <c r="HS10" s="47">
        <f>SUM('BS1'!HS10,'BS2'!HS10)</f>
        <v>2722</v>
      </c>
      <c r="HT10" s="47">
        <f>SUM('BS1'!HT10,'BS2'!HT10)</f>
        <v>2718</v>
      </c>
      <c r="HU10" s="47">
        <f>SUM('BS1'!HU10,'BS2'!HU10)</f>
        <v>2650</v>
      </c>
      <c r="HV10" s="47">
        <f>SUM('BS1'!HV10,'BS2'!HV10)</f>
        <v>0</v>
      </c>
      <c r="HW10" s="47">
        <f>SUM('BS1'!HW10,'BS2'!HW10)</f>
        <v>2647</v>
      </c>
      <c r="HX10" s="47">
        <f>SUM('BS1'!HX10,'BS2'!HX10)</f>
        <v>2701</v>
      </c>
      <c r="HY10" s="47">
        <f>SUM('BS1'!HY10,'BS2'!HY10)</f>
        <v>2709</v>
      </c>
      <c r="HZ10" s="47">
        <f>SUM('BS1'!HZ10,'BS2'!HZ10)</f>
        <v>2700</v>
      </c>
      <c r="IA10" s="47">
        <f>SUM('BS1'!IA10,'BS2'!IA10)</f>
        <v>2713</v>
      </c>
      <c r="IB10" s="47">
        <f>SUM('BS1'!IB10,'BS2'!IB10)</f>
        <v>2701</v>
      </c>
      <c r="IC10" s="47">
        <f>SUM('BS1'!IC10,'BS2'!IC10)</f>
        <v>0</v>
      </c>
      <c r="ID10" s="47">
        <f>SUM('BS1'!ID10,'BS2'!ID10)</f>
        <v>2673</v>
      </c>
      <c r="IE10" s="47">
        <f>SUM('BS1'!IE10,'BS2'!IE10)</f>
        <v>2695</v>
      </c>
      <c r="IF10" s="47">
        <f>SUM('BS1'!IF10,'BS2'!IF10)</f>
        <v>2659</v>
      </c>
      <c r="IG10" s="47">
        <f>SUM('BS1'!IG10,'BS2'!IG10)</f>
        <v>2655</v>
      </c>
      <c r="IH10" s="47">
        <f>SUM('BS1'!IH10,'BS2'!IH10)</f>
        <v>2644</v>
      </c>
      <c r="II10" s="47">
        <f>SUM('BS1'!II10,'BS2'!II10)</f>
        <v>2633</v>
      </c>
      <c r="IJ10" s="47">
        <f>SUM('BS1'!IJ10,'BS2'!IJ10)</f>
        <v>0</v>
      </c>
      <c r="IK10" s="47">
        <f>SUM('BS1'!IK10,'BS2'!IK10)</f>
        <v>2609</v>
      </c>
      <c r="IL10" s="47">
        <f>SUM('BS1'!IL10,'BS2'!IL10)</f>
        <v>2620</v>
      </c>
      <c r="IM10" s="47">
        <f>SUM('BS1'!IM10,'BS2'!IM10)</f>
        <v>2624</v>
      </c>
      <c r="IN10" s="47">
        <f>SUM('BS1'!IN10,'BS2'!IN10)</f>
        <v>2620</v>
      </c>
      <c r="IO10" s="47">
        <f>SUM('BS1'!IO10,'BS2'!IO10)</f>
        <v>2593</v>
      </c>
      <c r="IP10" s="47">
        <f>SUM('BS1'!IP10,'BS2'!IP10)</f>
        <v>2608</v>
      </c>
      <c r="IQ10" s="47">
        <f>SUM('BS1'!IQ10,'BS2'!IQ10)</f>
        <v>0</v>
      </c>
      <c r="IR10" s="47">
        <f>SUM('BS1'!IR10,'BS2'!IR10)</f>
        <v>2602</v>
      </c>
      <c r="IS10" s="50">
        <f>AVERAGE(IR10,IK10:IP10,ID10:II10,HW10:IB10,HP10:HU10,HN10)</f>
        <v>2668.1538461538462</v>
      </c>
      <c r="IT10" s="242">
        <v>2322</v>
      </c>
      <c r="IU10" s="50"/>
      <c r="IV10" s="50"/>
      <c r="IW10" s="50"/>
      <c r="IX10" s="50">
        <f>AVERAGE(AH10,BK10,CQ10,DV10,FB10,GG10,HM10,IS4)</f>
        <v>2079.4936916264091</v>
      </c>
    </row>
    <row r="11" spans="1:260">
      <c r="B11" s="43" t="s">
        <v>68</v>
      </c>
      <c r="C11" s="46">
        <f>SUM('BS1'!C11,'BS2'!C11)</f>
        <v>0</v>
      </c>
      <c r="D11" s="46">
        <f>SUM('BS1'!D11,'BS2'!D11)</f>
        <v>1088.8200000000002</v>
      </c>
      <c r="E11" s="46">
        <f>SUM('BS1'!E11,'BS2'!E11)</f>
        <v>1109.5369799999999</v>
      </c>
      <c r="F11" s="46">
        <f>SUM('BS1'!F11,'BS2'!F11)</f>
        <v>0.48</v>
      </c>
      <c r="G11" s="46">
        <f>SUM('BS1'!G11,'BS2'!G11)</f>
        <v>1086.07098</v>
      </c>
      <c r="H11" s="46">
        <f>SUM('BS1'!H11,'BS2'!H11)</f>
        <v>1164.3</v>
      </c>
      <c r="I11" s="46">
        <f>SUM('BS1'!I11,'BS2'!I11)</f>
        <v>0</v>
      </c>
      <c r="J11" s="46">
        <f>SUM('BS1'!J11,'BS2'!J11)</f>
        <v>1130.0039999999999</v>
      </c>
      <c r="K11" s="46">
        <f>SUM('BS1'!K11,'BS2'!K11)</f>
        <v>1162.3999800000001</v>
      </c>
      <c r="L11" s="46">
        <f>SUM('BS1'!L11,'BS2'!L11)</f>
        <v>1118.75298</v>
      </c>
      <c r="M11" s="46">
        <f>SUM('BS1'!M11,'BS2'!M11)</f>
        <v>0</v>
      </c>
      <c r="N11" s="46">
        <f>SUM('BS1'!N11,'BS2'!N11)</f>
        <v>1150.2310200000002</v>
      </c>
      <c r="O11" s="46">
        <f>SUM('BS1'!O11,'BS2'!O11)</f>
        <v>1177.33998</v>
      </c>
      <c r="P11" s="46">
        <f>SUM('BS1'!P11,'BS2'!P11)</f>
        <v>1221.252</v>
      </c>
      <c r="Q11" s="46">
        <f>SUM('BS1'!Q11,'BS2'!Q11)</f>
        <v>1226.22702</v>
      </c>
      <c r="R11" s="46">
        <f>SUM('BS1'!R11,'BS2'!R11)</f>
        <v>1243.76298</v>
      </c>
      <c r="S11" s="46">
        <f>SUM('BS1'!S11,'BS2'!S11)</f>
        <v>1228.3800000000001</v>
      </c>
      <c r="T11" s="46">
        <f>SUM('BS1'!T11,'BS2'!T11)</f>
        <v>0</v>
      </c>
      <c r="U11" s="46">
        <f>SUM('BS1'!U11,'BS2'!U11)</f>
        <v>1258.3800000000001</v>
      </c>
      <c r="V11" s="46">
        <f>SUM('BS1'!V11,'BS2'!V11)</f>
        <v>1277.355</v>
      </c>
      <c r="W11" s="46">
        <f>SUM('BS1'!W11,'BS2'!W11)</f>
        <v>1305.2320199999999</v>
      </c>
      <c r="X11" s="46">
        <f>SUM('BS1'!X11,'BS2'!X11)</f>
        <v>1305.5039999999999</v>
      </c>
      <c r="Y11" s="46">
        <f>SUM('BS1'!Y11,'BS2'!Y11)</f>
        <v>1337.06196</v>
      </c>
      <c r="Z11" s="46">
        <f>SUM('BS1'!Z11,'BS2'!Z11)</f>
        <v>1318.4249999999997</v>
      </c>
      <c r="AA11" s="46">
        <f>SUM('BS1'!AA11,'BS2'!AA11)</f>
        <v>0</v>
      </c>
      <c r="AB11" s="46">
        <f>SUM('BS1'!AB11,'BS2'!AB11)</f>
        <v>1320.0580199999999</v>
      </c>
      <c r="AC11" s="46">
        <f>SUM('BS1'!AC11,'BS2'!AC11)</f>
        <v>1331.46198</v>
      </c>
      <c r="AD11" s="46">
        <f>SUM('BS1'!AD11,'BS2'!AD11)</f>
        <v>1310.6100000000001</v>
      </c>
      <c r="AE11" s="46">
        <f>SUM('BS1'!AE11,'BS2'!AE11)</f>
        <v>1316.46498</v>
      </c>
      <c r="AF11" s="46">
        <f>SUM('BS1'!AF11,'BS2'!AF11)</f>
        <v>1309.26702</v>
      </c>
      <c r="AG11" s="46">
        <f>SUM('BS1'!AG11,'BS2'!AG11)</f>
        <v>1283.5720200000001</v>
      </c>
      <c r="AH11" s="50">
        <f>SUM(C11:AG11)</f>
        <v>30780.949919999999</v>
      </c>
      <c r="AI11" s="47">
        <f>SUM('BS1'!AI11,'BS2'!AI11)</f>
        <v>0</v>
      </c>
      <c r="AJ11" s="47">
        <f>SUM('BS1'!AJ11,'BS2'!AJ11)</f>
        <v>1280.319</v>
      </c>
      <c r="AK11" s="47">
        <f>SUM('BS1'!AK11,'BS2'!AK11)</f>
        <v>0</v>
      </c>
      <c r="AL11" s="47">
        <f>SUM('BS1'!AL11,'BS2'!AL11)</f>
        <v>1339.22802</v>
      </c>
      <c r="AM11" s="47">
        <f>SUM('BS1'!AM11,'BS2'!AM11)</f>
        <v>1228.6339800000001</v>
      </c>
      <c r="AN11" s="47">
        <f>SUM('BS1'!AN11,'BS2'!AN11)</f>
        <v>1307.2120199999999</v>
      </c>
      <c r="AO11" s="47">
        <f>SUM('BS1'!AO11,'BS2'!AO11)</f>
        <v>1261.3499999999999</v>
      </c>
      <c r="AP11" s="47">
        <f>SUM('BS1'!AP11,'BS2'!AP11)</f>
        <v>0</v>
      </c>
      <c r="AQ11" s="47">
        <f>SUM('BS1'!AQ11,'BS2'!AQ11)</f>
        <v>1266.6499799999999</v>
      </c>
      <c r="AR11" s="47">
        <f>SUM('BS1'!AR11,'BS2'!AR11)</f>
        <v>1296.01902</v>
      </c>
      <c r="AS11" s="47">
        <f>SUM('BS1'!AS11,'BS2'!AS11)</f>
        <v>1301.35998</v>
      </c>
      <c r="AT11" s="47">
        <f>SUM('BS1'!AT11,'BS2'!AT11)</f>
        <v>1297.8439800000001</v>
      </c>
      <c r="AU11" s="47">
        <f>SUM('BS1'!AU11,'BS2'!AU11)</f>
        <v>1295.62698</v>
      </c>
      <c r="AV11" s="47">
        <f>SUM('BS1'!AV11,'BS2'!AV11)</f>
        <v>1260.7440000000001</v>
      </c>
      <c r="AW11" s="47">
        <f>SUM('BS1'!AW11,'BS2'!AW11)</f>
        <v>0</v>
      </c>
      <c r="AX11" s="47">
        <f>SUM('BS1'!AX11,'BS2'!AX11)</f>
        <v>1280.6010000000001</v>
      </c>
      <c r="AY11" s="47">
        <f>SUM('BS1'!AY11,'BS2'!AY11)</f>
        <v>1284.2890199999999</v>
      </c>
      <c r="AZ11" s="47">
        <f>SUM('BS1'!AZ11,'BS2'!AZ11)</f>
        <v>1220.50602</v>
      </c>
      <c r="BA11" s="47">
        <f>SUM('BS1'!BA11,'BS2'!BA11)</f>
        <v>1270.5540000000001</v>
      </c>
      <c r="BB11" s="47">
        <f>SUM('BS1'!BB11,'BS2'!BB11)</f>
        <v>1272.78</v>
      </c>
      <c r="BC11" s="47">
        <f>SUM('BS1'!BC11,'BS2'!BC11)</f>
        <v>1271.8800000000001</v>
      </c>
      <c r="BD11" s="47">
        <f>SUM('BS1'!BD11,'BS2'!BD11)</f>
        <v>0</v>
      </c>
      <c r="BE11" s="47">
        <f>SUM('BS1'!BE11,'BS2'!BE11)</f>
        <v>1275.25398</v>
      </c>
      <c r="BF11" s="47">
        <f>SUM('BS1'!BF11,'BS2'!BF11)</f>
        <v>1281.9000000000001</v>
      </c>
      <c r="BG11" s="47">
        <f>SUM('BS1'!BG11,'BS2'!BG11)</f>
        <v>1220.0730000000001</v>
      </c>
      <c r="BH11" s="47">
        <f>SUM('BS1'!BH11,'BS2'!BH11)</f>
        <v>1193.634</v>
      </c>
      <c r="BI11" s="47">
        <f>SUM('BS1'!BI11,'BS2'!BI11)</f>
        <v>1073.6999999999998</v>
      </c>
      <c r="BJ11" s="47">
        <f>SUM('BS1'!BJ11,'BS2'!BJ11)</f>
        <v>1061.0999999999999</v>
      </c>
      <c r="BK11" s="50">
        <f>SUM(AI11:BJ11)</f>
        <v>28841.257980000006</v>
      </c>
      <c r="BL11" s="47">
        <f>SUM('BS1'!BL11,'BS2'!BL11)</f>
        <v>0</v>
      </c>
      <c r="BM11" s="47">
        <f>SUM('BS1'!BM11,'BS2'!BM11)</f>
        <v>1266.6499799999999</v>
      </c>
      <c r="BN11" s="47">
        <f>SUM('BS1'!BN11,'BS2'!BN11)</f>
        <v>1290.1960199999999</v>
      </c>
      <c r="BO11" s="47">
        <f>SUM('BS1'!BO11,'BS2'!BO11)</f>
        <v>1317.6529799999998</v>
      </c>
      <c r="BP11" s="47">
        <f>SUM('BS1'!BP11,'BS2'!BP11)</f>
        <v>1226.1100200000001</v>
      </c>
      <c r="BQ11" s="47">
        <f>SUM('BS1'!BQ11,'BS2'!BQ11)</f>
        <v>1302.3899999999999</v>
      </c>
      <c r="BR11" s="47">
        <f>SUM('BS1'!BR11,'BS2'!BR11)</f>
        <v>1211.94</v>
      </c>
      <c r="BS11" s="47">
        <f>SUM('BS1'!BS11,'BS2'!BS11)</f>
        <v>0</v>
      </c>
      <c r="BT11" s="47">
        <f>SUM('BS1'!BT11,'BS2'!BT11)</f>
        <v>0</v>
      </c>
      <c r="BU11" s="47">
        <f>SUM('BS1'!BU11,'BS2'!BU11)</f>
        <v>1298.8600200000001</v>
      </c>
      <c r="BV11" s="47">
        <f>SUM('BS1'!BV11,'BS2'!BV11)</f>
        <v>1312.6690199999998</v>
      </c>
      <c r="BW11" s="47">
        <f>SUM('BS1'!BW11,'BS2'!BW11)</f>
        <v>1336.38</v>
      </c>
      <c r="BX11" s="47">
        <f>SUM('BS1'!BX11,'BS2'!BX11)</f>
        <v>1350.16902</v>
      </c>
      <c r="BY11" s="47">
        <f>SUM('BS1'!BY11,'BS2'!BY11)</f>
        <v>1311.87</v>
      </c>
      <c r="BZ11" s="47">
        <f>SUM('BS1'!BZ11,'BS2'!BZ11)</f>
        <v>0</v>
      </c>
      <c r="CA11" s="47">
        <f>SUM('BS1'!CA11,'BS2'!CA11)</f>
        <v>1335.405</v>
      </c>
      <c r="CB11" s="47">
        <f>SUM('BS1'!CB11,'BS2'!CB11)</f>
        <v>1344.4079999999999</v>
      </c>
      <c r="CC11" s="47">
        <f>SUM('BS1'!CC11,'BS2'!CC11)</f>
        <v>1360.4940000000001</v>
      </c>
      <c r="CD11" s="47">
        <f>SUM('BS1'!CD11,'BS2'!CD11)</f>
        <v>1348.3030200000001</v>
      </c>
      <c r="CE11" s="47">
        <f>SUM('BS1'!CE11,'BS2'!CE11)</f>
        <v>1346.76</v>
      </c>
      <c r="CF11" s="47">
        <f>SUM('BS1'!CF11,'BS2'!CF11)</f>
        <v>1307.8750199999999</v>
      </c>
      <c r="CG11" s="47">
        <f>SUM('BS1'!CG11,'BS2'!CG11)</f>
        <v>0</v>
      </c>
      <c r="CH11" s="47">
        <f>SUM('BS1'!CH11,'BS2'!CH11)</f>
        <v>1312.3409999999999</v>
      </c>
      <c r="CI11" s="47">
        <f>SUM('BS1'!CI11,'BS2'!CI11)</f>
        <v>1346.1130200000002</v>
      </c>
      <c r="CJ11" s="47">
        <f>SUM('BS1'!CJ11,'BS2'!CJ11)</f>
        <v>1347.711</v>
      </c>
      <c r="CK11" s="47">
        <f>SUM('BS1'!CK11,'BS2'!CK11)</f>
        <v>1347.8609999999999</v>
      </c>
      <c r="CL11" s="47">
        <f>SUM('BS1'!CL11,'BS2'!CL11)</f>
        <v>1361.5819199999999</v>
      </c>
      <c r="CM11" s="47">
        <f>SUM('BS1'!CM11,'BS2'!CM11)</f>
        <v>1343.08698</v>
      </c>
      <c r="CN11" s="47">
        <f>SUM('BS1'!CN11,'BS2'!CN11)</f>
        <v>0</v>
      </c>
      <c r="CO11" s="47">
        <f>SUM('BS1'!CO11,'BS2'!CO11)</f>
        <v>1350.12096</v>
      </c>
      <c r="CP11" s="47">
        <f>SUM('BS1'!CP11,'BS2'!CP11)</f>
        <v>1357.884</v>
      </c>
      <c r="CQ11" s="50">
        <f>SUM(BL11:CP11)</f>
        <v>33034.831980000003</v>
      </c>
      <c r="CR11" s="47">
        <f>SUM('BS1'!CR11,'BS2'!CR11)</f>
        <v>1350.5230200000001</v>
      </c>
      <c r="CS11" s="47">
        <f>SUM('BS1'!CS11,'BS2'!CS11)</f>
        <v>1351.74</v>
      </c>
      <c r="CT11" s="47">
        <f>SUM('BS1'!CT11,'BS2'!CT11)</f>
        <v>1355.8480199999999</v>
      </c>
      <c r="CU11" s="47">
        <f>SUM('BS1'!CU11,'BS2'!CU11)</f>
        <v>1215.8400000000001</v>
      </c>
      <c r="CV11" s="47">
        <f>SUM('BS1'!CV11,'BS2'!CV11)</f>
        <v>0</v>
      </c>
      <c r="CW11" s="47">
        <f>SUM('BS1'!CW11,'BS2'!CW11)</f>
        <v>1440.0010200000002</v>
      </c>
      <c r="CX11" s="47">
        <f>SUM('BS1'!CX11,'BS2'!CX11)</f>
        <v>1438.5259799999999</v>
      </c>
      <c r="CY11" s="47">
        <f>SUM('BS1'!CY11,'BS2'!CY11)</f>
        <v>1417.0390199999999</v>
      </c>
      <c r="CZ11" s="47">
        <f>SUM('BS1'!CZ11,'BS2'!CZ11)</f>
        <v>1345.5959399999999</v>
      </c>
      <c r="DA11" s="47">
        <f>SUM('BS1'!DA11,'BS2'!DA11)</f>
        <v>1084.0740000000001</v>
      </c>
      <c r="DB11" s="47">
        <f>SUM('BS1'!DB11,'BS2'!DB11)</f>
        <v>1.44</v>
      </c>
      <c r="DC11" s="47">
        <f>SUM('BS1'!DC11,'BS2'!DC11)</f>
        <v>0</v>
      </c>
      <c r="DD11" s="47">
        <f>SUM('BS1'!DD11,'BS2'!DD11)</f>
        <v>0</v>
      </c>
      <c r="DE11" s="47">
        <f>SUM('BS1'!DE11,'BS2'!DE11)</f>
        <v>0</v>
      </c>
      <c r="DF11" s="47">
        <f>SUM('BS1'!DF11,'BS2'!DF11)</f>
        <v>0</v>
      </c>
      <c r="DG11" s="47">
        <f>SUM('BS1'!DG11,'BS2'!DG11)</f>
        <v>0</v>
      </c>
      <c r="DH11" s="47">
        <f>SUM('BS1'!DH11,'BS2'!DH11)</f>
        <v>0</v>
      </c>
      <c r="DI11" s="47">
        <f>SUM('BS1'!DI11,'BS2'!DI11)</f>
        <v>0</v>
      </c>
      <c r="DJ11" s="47">
        <f>SUM('BS1'!DJ11,'BS2'!DJ11)</f>
        <v>0</v>
      </c>
      <c r="DK11" s="47">
        <f>SUM('BS1'!DK11,'BS2'!DK11)</f>
        <v>1217.3059800000001</v>
      </c>
      <c r="DL11" s="47">
        <f>SUM('BS1'!DL11,'BS2'!DL11)</f>
        <v>1308.21198</v>
      </c>
      <c r="DM11" s="47">
        <f>SUM('BS1'!DM11,'BS2'!DM11)</f>
        <v>1328.472</v>
      </c>
      <c r="DN11" s="47">
        <f>SUM('BS1'!DN11,'BS2'!DN11)</f>
        <v>1327.5810000000001</v>
      </c>
      <c r="DO11" s="47">
        <f>SUM('BS1'!DO11,'BS2'!DO11)</f>
        <v>1361.03298</v>
      </c>
      <c r="DP11" s="47">
        <f>SUM('BS1'!DP11,'BS2'!DP11)</f>
        <v>1353.00702</v>
      </c>
      <c r="DQ11" s="47">
        <f>SUM('BS1'!DQ11,'BS2'!DQ11)</f>
        <v>0</v>
      </c>
      <c r="DR11" s="47">
        <f>SUM('BS1'!DR11,'BS2'!DR11)</f>
        <v>1351.98</v>
      </c>
      <c r="DS11" s="47">
        <f>SUM('BS1'!DS11,'BS2'!DS11)</f>
        <v>1416.96</v>
      </c>
      <c r="DT11" s="47">
        <f>SUM('BS1'!DT11,'BS2'!DT11)</f>
        <v>1518.3</v>
      </c>
      <c r="DU11" s="47">
        <f>SUM('BS1'!DU11,'BS2'!DU11)</f>
        <v>1503.4740000000002</v>
      </c>
      <c r="DV11" s="47">
        <f>SUM(CR11:DU11)</f>
        <v>25686.951959999999</v>
      </c>
      <c r="DW11" s="47">
        <f>SUM('BS1'!DW11,'BS2'!DW11)</f>
        <v>1334.9260199999999</v>
      </c>
      <c r="DX11" s="47">
        <f>SUM('BS1'!DX11,'BS2'!DX11)</f>
        <v>1345.2490199999997</v>
      </c>
      <c r="DY11" s="47">
        <f>SUM('BS1'!DY11,'BS2'!DY11)</f>
        <v>732.37002000000007</v>
      </c>
      <c r="DZ11" s="47">
        <f>SUM('BS1'!DZ11,'BS2'!DZ11)</f>
        <v>1501.6969799999999</v>
      </c>
      <c r="EA11" s="47">
        <f>SUM('BS1'!EA11,'BS2'!EA11)</f>
        <v>1348.3039799999999</v>
      </c>
      <c r="EB11" s="47">
        <f>SUM('BS1'!EB11,'BS2'!EB11)</f>
        <v>1390.6489799999999</v>
      </c>
      <c r="EC11" s="47">
        <f>SUM('BS1'!EC11,'BS2'!EC11)</f>
        <v>1577.08998</v>
      </c>
      <c r="ED11" s="47">
        <f>SUM('BS1'!ED11,'BS2'!ED11)</f>
        <v>1597.5529799999999</v>
      </c>
      <c r="EE11" s="47">
        <f>SUM('BS1'!EE11,'BS2'!EE11)</f>
        <v>1532.1139800000001</v>
      </c>
      <c r="EF11" s="47">
        <f>SUM('BS1'!EF11,'BS2'!EF11)</f>
        <v>926.11890000000005</v>
      </c>
      <c r="EG11" s="47">
        <f>SUM('BS1'!EG11,'BS2'!EG11)</f>
        <v>1595.211</v>
      </c>
      <c r="EH11" s="47">
        <f>SUM('BS1'!EH11,'BS2'!EH11)</f>
        <v>1587.4150199999999</v>
      </c>
      <c r="EI11" s="47">
        <f>SUM('BS1'!EI11,'BS2'!EI11)</f>
        <v>1411.0249799999999</v>
      </c>
      <c r="EJ11" s="47">
        <f>SUM('BS1'!EJ11,'BS2'!EJ11)</f>
        <v>21.12</v>
      </c>
      <c r="EK11" s="47">
        <f>SUM('BS1'!EK11,'BS2'!EK11)</f>
        <v>5.76</v>
      </c>
      <c r="EL11" s="47">
        <f>SUM('BS1'!EL11,'BS2'!EL11)</f>
        <v>0</v>
      </c>
      <c r="EM11" s="47">
        <f>SUM('BS1'!EM11,'BS2'!EM11)</f>
        <v>581.94090000000006</v>
      </c>
      <c r="EN11" s="47">
        <f>SUM('BS1'!EN11,'BS2'!EN11)</f>
        <v>1597.2919199999999</v>
      </c>
      <c r="EO11" s="47">
        <f>SUM('BS1'!EO11,'BS2'!EO11)</f>
        <v>1622.529</v>
      </c>
      <c r="EP11" s="47">
        <f>SUM('BS1'!EP11,'BS2'!EP11)</f>
        <v>1690.2979799999998</v>
      </c>
      <c r="EQ11" s="47">
        <f>SUM('BS1'!EQ11,'BS2'!EQ11)</f>
        <v>1694.90598</v>
      </c>
      <c r="ER11" s="47">
        <f>SUM('BS1'!ER11,'BS2'!ER11)</f>
        <v>1705.4540400000001</v>
      </c>
      <c r="ES11" s="47">
        <f>SUM('BS1'!ES11,'BS2'!ES11)</f>
        <v>1628.9560200000001</v>
      </c>
      <c r="ET11" s="47">
        <f>SUM('BS1'!ET11,'BS2'!ET11)</f>
        <v>967.88406000000009</v>
      </c>
      <c r="EU11" s="47">
        <f>SUM('BS1'!EU11,'BS2'!EU11)</f>
        <v>1697.7539999999999</v>
      </c>
      <c r="EV11" s="47">
        <f>SUM('BS1'!EV11,'BS2'!EV11)</f>
        <v>1689.9340200000001</v>
      </c>
      <c r="EW11" s="47">
        <f>SUM('BS1'!EW11,'BS2'!EW11)</f>
        <v>1688.92902</v>
      </c>
      <c r="EX11" s="47">
        <f>SUM('BS1'!EX11,'BS2'!EX11)</f>
        <v>1692.414</v>
      </c>
      <c r="EY11" s="47">
        <f>SUM('BS1'!EY11,'BS2'!EY11)</f>
        <v>1690.64202</v>
      </c>
      <c r="EZ11" s="47">
        <f>SUM('BS1'!EZ11,'BS2'!EZ11)</f>
        <v>1616.80098</v>
      </c>
      <c r="FA11" s="47">
        <f>SUM('BS1'!FA11,'BS2'!FA11)</f>
        <v>850.49700000000007</v>
      </c>
      <c r="FB11" s="47">
        <f>SUM(DW11:FA11)</f>
        <v>40322.832779999997</v>
      </c>
      <c r="FC11" s="47">
        <f>SUM('BS1'!FC11,'BS2'!FC11)</f>
        <v>0</v>
      </c>
      <c r="FD11" s="47">
        <f>SUM('BS1'!FD11,'BS2'!FD11)</f>
        <v>1579.527</v>
      </c>
      <c r="FE11" s="47">
        <f>SUM('BS1'!FE11,'BS2'!FE11)</f>
        <v>1593.42</v>
      </c>
      <c r="FF11" s="47">
        <f>SUM('BS1'!FF11,'BS2'!FF11)</f>
        <v>1608.48</v>
      </c>
      <c r="FG11" s="47">
        <f>SUM('BS1'!FG11,'BS2'!FG11)</f>
        <v>1494.8040000000001</v>
      </c>
      <c r="FH11" s="47">
        <f>SUM('BS1'!FH11,'BS2'!FH11)</f>
        <v>1548.1859999999999</v>
      </c>
      <c r="FI11" s="47">
        <f>SUM('BS1'!FI11,'BS2'!FI11)</f>
        <v>27.36</v>
      </c>
      <c r="FJ11" s="47">
        <f>SUM('BS1'!FJ11,'BS2'!FJ11)</f>
        <v>1556.259</v>
      </c>
      <c r="FK11" s="47">
        <f>SUM('BS1'!FK11,'BS2'!FK11)</f>
        <v>1609.914</v>
      </c>
      <c r="FL11" s="47">
        <f>SUM('BS1'!FL11,'BS2'!FL11)</f>
        <v>1630.8130200000001</v>
      </c>
      <c r="FM11" s="47">
        <f>SUM('BS1'!FM11,'BS2'!FM11)</f>
        <v>1624.4599800000001</v>
      </c>
      <c r="FN11" s="47">
        <f>SUM('BS1'!FN11,'BS2'!FN11)</f>
        <v>1660.78404</v>
      </c>
      <c r="FO11" s="47">
        <f>SUM('BS1'!FO11,'BS2'!FO11)</f>
        <v>1638.8989799999999</v>
      </c>
      <c r="FP11" s="47">
        <f>SUM('BS1'!FP11,'BS2'!FP11)</f>
        <v>982.00889999999993</v>
      </c>
      <c r="FQ11" s="47">
        <f>SUM('BS1'!FQ11,'BS2'!FQ11)</f>
        <v>1686.039</v>
      </c>
      <c r="FR11" s="47">
        <f>SUM('BS1'!FR11,'BS2'!FR11)</f>
        <v>1704.8040000000001</v>
      </c>
      <c r="FS11" s="47">
        <f>SUM('BS1'!FS11,'BS2'!FS11)</f>
        <v>1710.25596</v>
      </c>
      <c r="FT11" s="47">
        <f>SUM('BS1'!FT11,'BS2'!FT11)</f>
        <v>0</v>
      </c>
      <c r="FU11" s="47">
        <f>SUM('BS1'!FU11,'BS2'!FU11)</f>
        <v>1661.0729999999999</v>
      </c>
      <c r="FV11" s="47">
        <f>SUM('BS1'!FV11,'BS2'!FV11)</f>
        <v>1670.7790199999999</v>
      </c>
      <c r="FW11" s="47">
        <f>SUM('BS1'!FW11,'BS2'!FW11)</f>
        <v>1036.5509999999999</v>
      </c>
      <c r="FX11" s="47">
        <f>SUM('BS1'!FX11,'BS2'!FX11)</f>
        <v>1665.49398</v>
      </c>
      <c r="FY11" s="47">
        <f>SUM('BS1'!FY11,'BS2'!FY11)</f>
        <v>1675.4470200000001</v>
      </c>
      <c r="FZ11" s="47">
        <f>SUM('BS1'!FZ11,'BS2'!FZ11)</f>
        <v>1678.0050000000001</v>
      </c>
      <c r="GA11" s="47">
        <f>SUM('BS1'!GA11,'BS2'!GA11)</f>
        <v>1680.9019800000001</v>
      </c>
      <c r="GB11" s="47">
        <f>SUM('BS1'!GB11,'BS2'!GB11)</f>
        <v>1677.828</v>
      </c>
      <c r="GC11" s="47">
        <f>SUM('BS1'!GC11,'BS2'!GC11)</f>
        <v>1579.2539999999999</v>
      </c>
      <c r="GD11" s="47">
        <f>SUM('BS1'!GD11,'BS2'!GD11)</f>
        <v>91.183019999999999</v>
      </c>
      <c r="GE11" s="47">
        <f>SUM('BS1'!GE11,'BS2'!GE11)</f>
        <v>1651.42698</v>
      </c>
      <c r="GF11" s="47">
        <f>SUM('BS1'!GF11,'BS2'!GF11)</f>
        <v>1667.97702</v>
      </c>
      <c r="GG11" s="50">
        <f>SUM(FC11:GF11)</f>
        <v>41391.933899999996</v>
      </c>
      <c r="GH11" s="47">
        <f>SUM('BS1'!GH11,'BS2'!GH11)</f>
        <v>1660.34502</v>
      </c>
      <c r="GI11" s="47">
        <f>SUM('BS1'!GI11,'BS2'!GI11)</f>
        <v>1660.1950200000001</v>
      </c>
      <c r="GJ11" s="47">
        <f>SUM('BS1'!GJ11,'BS2'!GJ11)</f>
        <v>1659.9659999999999</v>
      </c>
      <c r="GK11" s="47">
        <f>SUM('BS1'!GK11,'BS2'!GK11)</f>
        <v>1638.9399599999999</v>
      </c>
      <c r="GL11" s="47">
        <f>SUM('BS1'!GL11,'BS2'!GL11)</f>
        <v>958.04093999999986</v>
      </c>
      <c r="GM11" s="47">
        <f>SUM('BS1'!GM11,'BS2'!GM11)</f>
        <v>1514.9440199999999</v>
      </c>
      <c r="GN11" s="47">
        <f>SUM('BS1'!GN11,'BS2'!GN11)</f>
        <v>1621.30692</v>
      </c>
      <c r="GO11" s="47">
        <f>SUM('BS1'!GO11,'BS2'!GO11)</f>
        <v>1634.1719399999997</v>
      </c>
      <c r="GP11" s="47">
        <f>SUM('BS1'!GP11,'BS2'!GP11)</f>
        <v>1620.6439800000001</v>
      </c>
      <c r="GQ11" s="47">
        <f>SUM('BS1'!GQ11,'BS2'!GQ11)</f>
        <v>1619.77602</v>
      </c>
      <c r="GR11" s="47">
        <f>SUM('BS1'!GR11,'BS2'!GR11)</f>
        <v>1559.7399599999999</v>
      </c>
      <c r="GS11" s="47">
        <f>SUM('BS1'!GS11,'BS2'!GS11)</f>
        <v>642.94182000000001</v>
      </c>
      <c r="GT11" s="47">
        <f>SUM('BS1'!GT11,'BS2'!GT11)</f>
        <v>1580.0280600000001</v>
      </c>
      <c r="GU11" s="47">
        <f>SUM('BS1'!GU11,'BS2'!GU11)</f>
        <v>1626.393</v>
      </c>
      <c r="GV11" s="47">
        <f>SUM('BS1'!GV11,'BS2'!GV11)</f>
        <v>1632.0470399999999</v>
      </c>
      <c r="GW11" s="47">
        <f>SUM('BS1'!GW11,'BS2'!GW11)</f>
        <v>1648.23396</v>
      </c>
      <c r="GX11" s="47">
        <f>SUM('BS1'!GX11,'BS2'!GX11)</f>
        <v>1670.9809799999998</v>
      </c>
      <c r="GY11" s="47">
        <f>SUM('BS1'!GY11,'BS2'!GY11)</f>
        <v>1652.3040000000001</v>
      </c>
      <c r="GZ11" s="47">
        <f>SUM('BS1'!GZ11,'BS2'!GZ11)</f>
        <v>729.78498000000002</v>
      </c>
      <c r="HA11" s="47">
        <f>SUM('BS1'!HA11,'BS2'!HA11)</f>
        <v>1634.9529600000001</v>
      </c>
      <c r="HB11" s="47">
        <f>SUM('BS1'!HB11,'BS2'!HB11)</f>
        <v>1646.3769600000001</v>
      </c>
      <c r="HC11" s="47">
        <f>SUM('BS1'!HC11,'BS2'!HC11)</f>
        <v>1653.9979800000001</v>
      </c>
      <c r="HD11" s="47">
        <f>SUM('BS1'!HD11,'BS2'!HD11)</f>
        <v>1660.3200000000002</v>
      </c>
      <c r="HE11" s="47">
        <f>SUM('BS1'!HE11,'BS2'!HE11)</f>
        <v>1669.6129799999999</v>
      </c>
      <c r="HF11" s="47">
        <f>SUM('BS1'!HF11,'BS2'!HF11)</f>
        <v>1638.0900000000001</v>
      </c>
      <c r="HG11" s="47">
        <f>SUM('BS1'!HG11,'BS2'!HG11)</f>
        <v>0</v>
      </c>
      <c r="HH11" s="47">
        <f>SUM('BS1'!HH11,'BS2'!HH11)</f>
        <v>1631.337</v>
      </c>
      <c r="HI11" s="47">
        <f>SUM('BS1'!HI11,'BS2'!HI11)</f>
        <v>1641.2089799999999</v>
      </c>
      <c r="HJ11" s="47">
        <f>SUM('BS1'!HJ11,'BS2'!HJ11)</f>
        <v>1648.221</v>
      </c>
      <c r="HK11" s="47">
        <f>SUM('BS1'!HK11,'BS2'!HK11)</f>
        <v>1655.5729799999999</v>
      </c>
      <c r="HL11" s="47">
        <f>SUM('BS1'!HL11,'BS2'!HL11)</f>
        <v>1652.6619599999999</v>
      </c>
      <c r="HM11" s="47">
        <f>SUM(GH11:HL11)</f>
        <v>46463.136419999995</v>
      </c>
      <c r="HN11" s="47">
        <f>SUM('BS1'!HN11,'BS2'!HN11)</f>
        <v>1565.97702</v>
      </c>
      <c r="HO11" s="47">
        <f>SUM('BS1'!HO11,'BS2'!HO11)</f>
        <v>17.760000000000002</v>
      </c>
      <c r="HP11" s="47">
        <f>SUM('BS1'!HP11,'BS2'!HP11)</f>
        <v>1622.3349600000001</v>
      </c>
      <c r="HQ11" s="47">
        <f>SUM('BS1'!HQ11,'BS2'!HQ11)</f>
        <v>1636.9789799999999</v>
      </c>
      <c r="HR11" s="47">
        <f>SUM('BS1'!HR11,'BS2'!HR11)</f>
        <v>1503.8759999999997</v>
      </c>
      <c r="HS11" s="47">
        <f>SUM('BS1'!HS11,'BS2'!HS11)</f>
        <v>1613.0620199999998</v>
      </c>
      <c r="HT11" s="47">
        <f>SUM('BS1'!HT11,'BS2'!HT11)</f>
        <v>1613.79</v>
      </c>
      <c r="HU11" s="47">
        <f>SUM('BS1'!HU11,'BS2'!HU11)</f>
        <v>1552.5579600000001</v>
      </c>
      <c r="HV11" s="47">
        <f>SUM('BS1'!HV11,'BS2'!HV11)</f>
        <v>0</v>
      </c>
      <c r="HW11" s="47">
        <f>SUM('BS1'!HW11,'BS2'!HW11)</f>
        <v>1572.4430400000001</v>
      </c>
      <c r="HX11" s="47">
        <f>SUM('BS1'!HX11,'BS2'!HX11)</f>
        <v>1613.9470200000001</v>
      </c>
      <c r="HY11" s="47">
        <f>SUM('BS1'!HY11,'BS2'!HY11)</f>
        <v>1615.98</v>
      </c>
      <c r="HZ11" s="47">
        <f>SUM('BS1'!HZ11,'BS2'!HZ11)</f>
        <v>1605.7060200000001</v>
      </c>
      <c r="IA11" s="47">
        <f>SUM('BS1'!IA11,'BS2'!IA11)</f>
        <v>1622.2759799999999</v>
      </c>
      <c r="IB11" s="47">
        <f>SUM('BS1'!IB11,'BS2'!IB11)</f>
        <v>1607.17596</v>
      </c>
      <c r="IC11" s="47">
        <f>SUM('BS1'!IC11,'BS2'!IC11)</f>
        <v>0</v>
      </c>
      <c r="ID11" s="47">
        <f>SUM('BS1'!ID11,'BS2'!ID11)</f>
        <v>1595.5958999999998</v>
      </c>
      <c r="IE11" s="47">
        <f>SUM('BS1'!IE11,'BS2'!IE11)</f>
        <v>1608.1799999999996</v>
      </c>
      <c r="IF11" s="47">
        <f>SUM('BS1'!IF11,'BS2'!IF11)</f>
        <v>1591.8389999999999</v>
      </c>
      <c r="IG11" s="47">
        <f>SUM('BS1'!IG11,'BS2'!IG11)</f>
        <v>1587.09798</v>
      </c>
      <c r="IH11" s="47">
        <f>SUM('BS1'!IH11,'BS2'!IH11)</f>
        <v>1577.73</v>
      </c>
      <c r="II11" s="47">
        <f>SUM('BS1'!II11,'BS2'!II11)</f>
        <v>1570.6609800000001</v>
      </c>
      <c r="IJ11" s="47">
        <f>SUM('BS1'!IJ11,'BS2'!IJ11)</f>
        <v>0</v>
      </c>
      <c r="IK11" s="47">
        <f>SUM('BS1'!IK11,'BS2'!IK11)</f>
        <v>1549.1029800000001</v>
      </c>
      <c r="IL11" s="47">
        <f>SUM('BS1'!IL11,'BS2'!IL11)</f>
        <v>1559.019</v>
      </c>
      <c r="IM11" s="47">
        <f>SUM('BS1'!IM11,'BS2'!IM11)</f>
        <v>1569.0340200000001</v>
      </c>
      <c r="IN11" s="47">
        <f>SUM('BS1'!IN11,'BS2'!IN11)</f>
        <v>1564.3140000000001</v>
      </c>
      <c r="IO11" s="47">
        <f>SUM('BS1'!IO11,'BS2'!IO11)</f>
        <v>1544.1640199999999</v>
      </c>
      <c r="IP11" s="47">
        <f>SUM('BS1'!IP11,'BS2'!IP11)</f>
        <v>1553.595</v>
      </c>
      <c r="IQ11" s="47">
        <f>SUM('BS1'!IQ11,'BS2'!IQ11)</f>
        <v>0</v>
      </c>
      <c r="IR11" s="47">
        <f>SUM('BS1'!IR11,'BS2'!IR11)</f>
        <v>1536.7779599999999</v>
      </c>
      <c r="IS11" s="47">
        <f>SUM(HN11:IR11)</f>
        <v>41170.975799999993</v>
      </c>
      <c r="IT11" s="242">
        <v>24121</v>
      </c>
      <c r="IU11" s="47"/>
      <c r="IV11" s="47"/>
      <c r="IW11" s="47"/>
      <c r="IX11" s="232">
        <f>SUM(AH11,BK11,CQ11,DV11,FB11,GG11,HM11,IS11)</f>
        <v>287692.87073999998</v>
      </c>
    </row>
    <row r="12" spans="1:260">
      <c r="B12" s="43" t="s">
        <v>54</v>
      </c>
      <c r="C12" s="46" t="e">
        <f>C9/C8</f>
        <v>#DIV/0!</v>
      </c>
      <c r="D12" s="46">
        <f t="shared" ref="D12:AG12" si="8">D9/D8</f>
        <v>12.086219500910854</v>
      </c>
      <c r="E12" s="46">
        <f t="shared" si="8"/>
        <v>11.878743547563673</v>
      </c>
      <c r="F12" s="46" t="e">
        <f t="shared" si="8"/>
        <v>#DIV/0!</v>
      </c>
      <c r="G12" s="46">
        <f t="shared" si="8"/>
        <v>11.566940002920985</v>
      </c>
      <c r="H12" s="46">
        <f t="shared" si="8"/>
        <v>11.298555472183512</v>
      </c>
      <c r="I12" s="46" t="e">
        <f t="shared" si="8"/>
        <v>#DIV/0!</v>
      </c>
      <c r="J12" s="46">
        <f t="shared" si="8"/>
        <v>11.038482910003138</v>
      </c>
      <c r="K12" s="46">
        <f t="shared" si="8"/>
        <v>10.786492632232044</v>
      </c>
      <c r="L12" s="46">
        <f t="shared" si="8"/>
        <v>9.8723837818362536</v>
      </c>
      <c r="M12" s="46" t="e">
        <f t="shared" si="8"/>
        <v>#DIV/0!</v>
      </c>
      <c r="N12" s="46">
        <f t="shared" si="8"/>
        <v>9.7385898480376607</v>
      </c>
      <c r="O12" s="46">
        <f t="shared" si="8"/>
        <v>9.6079850490138448</v>
      </c>
      <c r="P12" s="46">
        <f t="shared" si="8"/>
        <v>10.10295324613681</v>
      </c>
      <c r="Q12" s="46">
        <f t="shared" si="8"/>
        <v>9.8856432336990814</v>
      </c>
      <c r="R12" s="46">
        <f t="shared" si="8"/>
        <v>9.945675843609596</v>
      </c>
      <c r="S12" s="46">
        <f t="shared" si="8"/>
        <v>9.6375762440563069</v>
      </c>
      <c r="T12" s="46" t="e">
        <f t="shared" si="8"/>
        <v>#DIV/0!</v>
      </c>
      <c r="U12" s="46">
        <f t="shared" si="8"/>
        <v>8.6892273623090119</v>
      </c>
      <c r="V12" s="46">
        <f t="shared" si="8"/>
        <v>8.454613736325701</v>
      </c>
      <c r="W12" s="46">
        <f t="shared" si="8"/>
        <v>8.0534382278165939</v>
      </c>
      <c r="X12" s="46">
        <f t="shared" si="8"/>
        <v>8.090193903337898</v>
      </c>
      <c r="Y12" s="46">
        <f t="shared" si="8"/>
        <v>7.9687190861609771</v>
      </c>
      <c r="Z12" s="46">
        <f t="shared" si="8"/>
        <v>7.8141502037277837</v>
      </c>
      <c r="AA12" s="46" t="e">
        <f t="shared" si="8"/>
        <v>#DIV/0!</v>
      </c>
      <c r="AB12" s="46">
        <f t="shared" si="8"/>
        <v>7.2159381522941066</v>
      </c>
      <c r="AC12" s="46">
        <f t="shared" si="8"/>
        <v>7.1651937346763939</v>
      </c>
      <c r="AD12" s="46">
        <f t="shared" si="8"/>
        <v>6.8155918225918208</v>
      </c>
      <c r="AE12" s="46">
        <f t="shared" si="8"/>
        <v>6.7676822973273794</v>
      </c>
      <c r="AF12" s="46">
        <f t="shared" si="8"/>
        <v>6.5418781989347181</v>
      </c>
      <c r="AG12" s="46">
        <f t="shared" si="8"/>
        <v>6.1381738671411634</v>
      </c>
      <c r="AH12" s="46">
        <f>AH9/AH8</f>
        <v>8.5896451473247097</v>
      </c>
      <c r="AI12" s="46" t="e">
        <f>AI9/AI8</f>
        <v>#DIV/0!</v>
      </c>
      <c r="AJ12" s="46">
        <f>AJ9/AJ8</f>
        <v>5.8328626540624633</v>
      </c>
      <c r="AK12" s="46" t="e">
        <f t="shared" ref="AK12:BJ12" si="9">AK9/AK8</f>
        <v>#DIV/0!</v>
      </c>
      <c r="AL12" s="46">
        <f t="shared" si="9"/>
        <v>5.8920504512081475</v>
      </c>
      <c r="AM12" s="46">
        <f t="shared" si="9"/>
        <v>5.7885772386728513</v>
      </c>
      <c r="AN12" s="46">
        <f t="shared" si="9"/>
        <v>5.854210894740552</v>
      </c>
      <c r="AO12" s="46">
        <f t="shared" si="9"/>
        <v>6.1689953516365321</v>
      </c>
      <c r="AP12" s="46" t="e">
        <f t="shared" si="9"/>
        <v>#DIV/0!</v>
      </c>
      <c r="AQ12" s="46">
        <f t="shared" si="9"/>
        <v>6.4289544462342105</v>
      </c>
      <c r="AR12" s="46">
        <f t="shared" si="9"/>
        <v>6.8087150809481853</v>
      </c>
      <c r="AS12" s="46">
        <f t="shared" si="9"/>
        <v>7.0869303664035224</v>
      </c>
      <c r="AT12" s="46">
        <f t="shared" si="9"/>
        <v>7.0273108982145027</v>
      </c>
      <c r="AU12" s="46">
        <f t="shared" si="9"/>
        <v>7.1063074257997467</v>
      </c>
      <c r="AV12" s="46">
        <f t="shared" si="9"/>
        <v>7.1357870696476491</v>
      </c>
      <c r="AW12" s="46" t="e">
        <f t="shared" si="9"/>
        <v>#DIV/0!</v>
      </c>
      <c r="AX12" s="46">
        <f t="shared" si="9"/>
        <v>7.204141963851022</v>
      </c>
      <c r="AY12" s="46">
        <f t="shared" si="9"/>
        <v>7.2799013224181373</v>
      </c>
      <c r="AZ12" s="46">
        <f t="shared" si="9"/>
        <v>7.3784303706239536</v>
      </c>
      <c r="BA12" s="46">
        <f t="shared" si="9"/>
        <v>7.4361041975149682</v>
      </c>
      <c r="BB12" s="46">
        <f t="shared" si="9"/>
        <v>7.4551677044009752</v>
      </c>
      <c r="BC12" s="46">
        <f t="shared" si="9"/>
        <v>7.2064068441632099</v>
      </c>
      <c r="BD12" s="46" t="e">
        <f t="shared" si="9"/>
        <v>#DIV/0!</v>
      </c>
      <c r="BE12" s="46">
        <f t="shared" si="9"/>
        <v>6.8991140607178014</v>
      </c>
      <c r="BF12" s="46">
        <f t="shared" si="9"/>
        <v>6.8721430087598412</v>
      </c>
      <c r="BG12" s="46">
        <f t="shared" si="9"/>
        <v>6.4530197299400998</v>
      </c>
      <c r="BH12" s="46">
        <f t="shared" si="9"/>
        <v>6.0813905284831842</v>
      </c>
      <c r="BI12" s="46">
        <f t="shared" si="9"/>
        <v>5.9625499728153875</v>
      </c>
      <c r="BJ12" s="46">
        <f t="shared" si="9"/>
        <v>5.814195000628513</v>
      </c>
      <c r="BK12" s="46">
        <f>BK9/BK8</f>
        <v>6.62273253461988</v>
      </c>
      <c r="BL12" s="46" t="e">
        <f t="shared" ref="BL12:CP12" si="10">BL9/BL8</f>
        <v>#DIV/0!</v>
      </c>
      <c r="BM12" s="46">
        <f t="shared" si="10"/>
        <v>5.8054366877197063</v>
      </c>
      <c r="BN12" s="46">
        <f t="shared" si="10"/>
        <v>5.8338755594842215</v>
      </c>
      <c r="BO12" s="46">
        <f t="shared" si="10"/>
        <v>5.8611655615416511</v>
      </c>
      <c r="BP12" s="46">
        <f t="shared" si="10"/>
        <v>5.7840725104031545</v>
      </c>
      <c r="BQ12" s="46">
        <f t="shared" si="10"/>
        <v>6.1178490991981471</v>
      </c>
      <c r="BR12" s="46">
        <f t="shared" si="10"/>
        <v>6.1146171725335243</v>
      </c>
      <c r="BS12" s="46" t="e">
        <f t="shared" si="10"/>
        <v>#DIV/0!</v>
      </c>
      <c r="BT12" s="46" t="e">
        <f t="shared" si="10"/>
        <v>#DIV/0!</v>
      </c>
      <c r="BU12" s="46">
        <f t="shared" si="10"/>
        <v>6.1113480173601342</v>
      </c>
      <c r="BV12" s="46">
        <f t="shared" si="10"/>
        <v>6.4910279947273013</v>
      </c>
      <c r="BW12" s="46">
        <f t="shared" si="10"/>
        <v>6.5841939966209289</v>
      </c>
      <c r="BX12" s="46">
        <f t="shared" si="10"/>
        <v>6.2887867204085159</v>
      </c>
      <c r="BY12" s="46">
        <f t="shared" si="10"/>
        <v>6.1819047579123874</v>
      </c>
      <c r="BZ12" s="46" t="e">
        <f t="shared" si="10"/>
        <v>#DIV/0!</v>
      </c>
      <c r="CA12" s="46">
        <f t="shared" si="10"/>
        <v>6.0754750023716904</v>
      </c>
      <c r="CB12" s="46">
        <f t="shared" si="10"/>
        <v>6.3534914645689851</v>
      </c>
      <c r="CC12" s="46">
        <f t="shared" si="10"/>
        <v>6.0654248729304765</v>
      </c>
      <c r="CD12" s="46">
        <f t="shared" si="10"/>
        <v>6.1101967872691789</v>
      </c>
      <c r="CE12" s="46">
        <f t="shared" si="10"/>
        <v>6.1214567396048709</v>
      </c>
      <c r="CF12" s="46">
        <f t="shared" si="10"/>
        <v>6.2359179273595888</v>
      </c>
      <c r="CG12" s="46" t="e">
        <f t="shared" si="10"/>
        <v>#DIV/0!</v>
      </c>
      <c r="CH12" s="46">
        <f t="shared" si="10"/>
        <v>6.2724003896187535</v>
      </c>
      <c r="CI12" s="46">
        <f t="shared" si="10"/>
        <v>6.2127104139366374</v>
      </c>
      <c r="CJ12" s="46">
        <f t="shared" si="10"/>
        <v>6.4856232350340042</v>
      </c>
      <c r="CK12" s="46">
        <f t="shared" si="10"/>
        <v>6.4426741109898318</v>
      </c>
      <c r="CL12" s="46">
        <f t="shared" si="10"/>
        <v>6.6832085570101665</v>
      </c>
      <c r="CM12" s="46">
        <f t="shared" si="10"/>
        <v>6.8936408881480666</v>
      </c>
      <c r="CN12" s="46" t="e">
        <f t="shared" si="10"/>
        <v>#DIV/0!</v>
      </c>
      <c r="CO12" s="46">
        <f t="shared" si="10"/>
        <v>6.6222009002716362</v>
      </c>
      <c r="CP12" s="46">
        <f t="shared" si="10"/>
        <v>6.6985156873108158</v>
      </c>
      <c r="CQ12" s="46">
        <f>CQ9/CQ8</f>
        <v>6.2537757605498561</v>
      </c>
      <c r="CR12" s="46">
        <f t="shared" ref="CR12:DU12" si="11">CR9/CR8</f>
        <v>7.1254015788172751</v>
      </c>
      <c r="CS12" s="46">
        <f t="shared" si="11"/>
        <v>7.1249533283840627</v>
      </c>
      <c r="CT12" s="46">
        <f t="shared" si="11"/>
        <v>7.2602427078865128</v>
      </c>
      <c r="CU12" s="46">
        <f t="shared" si="11"/>
        <v>7.21440812101911</v>
      </c>
      <c r="CV12" s="46" t="e">
        <f t="shared" si="11"/>
        <v>#DIV/0!</v>
      </c>
      <c r="CW12" s="46">
        <f t="shared" si="11"/>
        <v>7.2200900033515119</v>
      </c>
      <c r="CX12" s="46">
        <f t="shared" si="11"/>
        <v>7.326090531623044</v>
      </c>
      <c r="CY12" s="46">
        <f t="shared" si="11"/>
        <v>7.2115510063056041</v>
      </c>
      <c r="CZ12" s="46">
        <f t="shared" si="11"/>
        <v>7.2953311979114366</v>
      </c>
      <c r="DA12" s="46">
        <f t="shared" si="11"/>
        <v>7.3121284849834796</v>
      </c>
      <c r="DB12" s="46" t="e">
        <f t="shared" si="11"/>
        <v>#DIV/0!</v>
      </c>
      <c r="DC12" s="46" t="e">
        <f t="shared" si="11"/>
        <v>#DIV/0!</v>
      </c>
      <c r="DD12" s="46" t="e">
        <f t="shared" si="11"/>
        <v>#DIV/0!</v>
      </c>
      <c r="DE12" s="46" t="e">
        <f t="shared" si="11"/>
        <v>#DIV/0!</v>
      </c>
      <c r="DF12" s="46" t="e">
        <f t="shared" si="11"/>
        <v>#DIV/0!</v>
      </c>
      <c r="DG12" s="46" t="e">
        <f t="shared" si="11"/>
        <v>#DIV/0!</v>
      </c>
      <c r="DH12" s="46" t="e">
        <f t="shared" si="11"/>
        <v>#DIV/0!</v>
      </c>
      <c r="DI12" s="46" t="e">
        <f t="shared" si="11"/>
        <v>#DIV/0!</v>
      </c>
      <c r="DJ12" s="46" t="e">
        <f t="shared" si="11"/>
        <v>#DIV/0!</v>
      </c>
      <c r="DK12" s="46">
        <f t="shared" si="11"/>
        <v>6.7769843217085404</v>
      </c>
      <c r="DL12" s="46">
        <f t="shared" si="11"/>
        <v>6.6433974832968028</v>
      </c>
      <c r="DM12" s="46">
        <f t="shared" si="11"/>
        <v>6.5940230997404532</v>
      </c>
      <c r="DN12" s="46">
        <f t="shared" si="11"/>
        <v>6.7955709190705322</v>
      </c>
      <c r="DO12" s="46">
        <f t="shared" si="11"/>
        <v>6.4507739992137081</v>
      </c>
      <c r="DP12" s="46">
        <f t="shared" si="11"/>
        <v>6.1751776193463757</v>
      </c>
      <c r="DQ12" s="46" t="e">
        <f t="shared" si="11"/>
        <v>#DIV/0!</v>
      </c>
      <c r="DR12" s="46">
        <f t="shared" si="11"/>
        <v>5.9617366665824507</v>
      </c>
      <c r="DS12" s="46">
        <f t="shared" si="11"/>
        <v>6.1808769322307624</v>
      </c>
      <c r="DT12" s="46">
        <f t="shared" si="11"/>
        <v>6.3579841746728718</v>
      </c>
      <c r="DU12" s="46">
        <f t="shared" si="11"/>
        <v>6.4404415232004339</v>
      </c>
      <c r="DV12" s="46">
        <f>DV9/DV8</f>
        <v>6.7440697254939215</v>
      </c>
      <c r="DW12" s="46">
        <f>DW9/DW8</f>
        <v>6.8468252296056198</v>
      </c>
      <c r="DX12" s="46">
        <f t="shared" ref="DX12:FA12" si="12">DX9/DX8</f>
        <v>7.1071370470886333</v>
      </c>
      <c r="DY12" s="46">
        <f t="shared" si="12"/>
        <v>6.732346457191059</v>
      </c>
      <c r="DZ12" s="46">
        <f t="shared" si="12"/>
        <v>7.2940798686475787</v>
      </c>
      <c r="EA12" s="46">
        <f t="shared" si="12"/>
        <v>7.7375689177146265</v>
      </c>
      <c r="EB12" s="46">
        <f t="shared" si="12"/>
        <v>7.5544650750070756</v>
      </c>
      <c r="EC12" s="46">
        <f t="shared" si="12"/>
        <v>7.339982088771408</v>
      </c>
      <c r="ED12" s="46">
        <f t="shared" si="12"/>
        <v>7.6368956857694794</v>
      </c>
      <c r="EE12" s="46">
        <f t="shared" si="12"/>
        <v>7.6098251168015523</v>
      </c>
      <c r="EF12" s="46">
        <f t="shared" si="12"/>
        <v>7.3728570292588431</v>
      </c>
      <c r="EG12" s="46">
        <f t="shared" si="12"/>
        <v>7.9722604088941935</v>
      </c>
      <c r="EH12" s="46">
        <f t="shared" si="12"/>
        <v>7.9775240267074619</v>
      </c>
      <c r="EI12" s="46">
        <f t="shared" si="12"/>
        <v>7.5096365249527057</v>
      </c>
      <c r="EJ12" s="46">
        <f t="shared" si="12"/>
        <v>4.843725988700565</v>
      </c>
      <c r="EK12" s="46">
        <f t="shared" si="12"/>
        <v>4.9060833862165243</v>
      </c>
      <c r="EL12" s="46">
        <f t="shared" si="12"/>
        <v>4.8283255202858948</v>
      </c>
      <c r="EM12" s="46">
        <f t="shared" si="12"/>
        <v>6.9867742297121342</v>
      </c>
      <c r="EN12" s="46">
        <f t="shared" si="12"/>
        <v>8.5106679840186938</v>
      </c>
      <c r="EO12" s="46">
        <f t="shared" si="12"/>
        <v>8.9066704602462483</v>
      </c>
      <c r="EP12" s="46">
        <f t="shared" si="12"/>
        <v>9.3653558012363334</v>
      </c>
      <c r="EQ12" s="46">
        <f t="shared" si="12"/>
        <v>9.415469489557502</v>
      </c>
      <c r="ER12" s="46">
        <f t="shared" si="12"/>
        <v>9.9929679364363793</v>
      </c>
      <c r="ES12" s="46">
        <f t="shared" si="12"/>
        <v>10.087057731347707</v>
      </c>
      <c r="ET12" s="46">
        <f t="shared" si="12"/>
        <v>9.744068384888374</v>
      </c>
      <c r="EU12" s="46">
        <f t="shared" si="12"/>
        <v>10.407635204353044</v>
      </c>
      <c r="EV12" s="46">
        <f t="shared" si="12"/>
        <v>10.8130778113256</v>
      </c>
      <c r="EW12" s="46">
        <f t="shared" si="12"/>
        <v>12.056196570740246</v>
      </c>
      <c r="EX12" s="46">
        <f t="shared" si="12"/>
        <v>11.55165361588567</v>
      </c>
      <c r="EY12" s="46">
        <f t="shared" si="12"/>
        <v>11.682282307541836</v>
      </c>
      <c r="EZ12" s="46">
        <f t="shared" si="12"/>
        <v>11.54298658512168</v>
      </c>
      <c r="FA12" s="46">
        <f t="shared" si="12"/>
        <v>10.999020425996724</v>
      </c>
      <c r="FB12" s="46">
        <f>FB9/FB8</f>
        <v>8.7079847139297915</v>
      </c>
      <c r="FC12" s="46" t="e">
        <f t="shared" ref="FC12:GF12" si="13">FC9/FC8</f>
        <v>#DIV/0!</v>
      </c>
      <c r="FD12" s="46">
        <f t="shared" si="13"/>
        <v>11.950049413011897</v>
      </c>
      <c r="FE12" s="46">
        <f t="shared" si="13"/>
        <v>12.483499413320605</v>
      </c>
      <c r="FF12" s="46">
        <f t="shared" si="13"/>
        <v>12.352611346128979</v>
      </c>
      <c r="FG12" s="46">
        <f t="shared" si="13"/>
        <v>12.225676612674054</v>
      </c>
      <c r="FH12" s="46">
        <f t="shared" si="13"/>
        <v>12.290371819028437</v>
      </c>
      <c r="FI12" s="46" t="e">
        <f t="shared" si="13"/>
        <v>#DIV/0!</v>
      </c>
      <c r="FJ12" s="46">
        <f t="shared" si="13"/>
        <v>12.765381635231279</v>
      </c>
      <c r="FK12" s="46">
        <f t="shared" si="13"/>
        <v>13.269796565560686</v>
      </c>
      <c r="FL12" s="46">
        <f t="shared" si="13"/>
        <v>13.150203995438611</v>
      </c>
      <c r="FM12" s="46">
        <f t="shared" si="13"/>
        <v>12.811767613541841</v>
      </c>
      <c r="FN12" s="46">
        <f t="shared" si="13"/>
        <v>11.715307830245068</v>
      </c>
      <c r="FO12" s="46">
        <f t="shared" si="13"/>
        <v>11.696775833946335</v>
      </c>
      <c r="FP12" s="46">
        <f t="shared" si="13"/>
        <v>10.746731867504286</v>
      </c>
      <c r="FQ12" s="46">
        <f t="shared" si="13"/>
        <v>11.153518926466024</v>
      </c>
      <c r="FR12" s="46">
        <f t="shared" si="13"/>
        <v>10.937054919022698</v>
      </c>
      <c r="FS12" s="46">
        <f t="shared" si="13"/>
        <v>10.941896686188313</v>
      </c>
      <c r="FT12" s="46">
        <f t="shared" si="13"/>
        <v>4.8394070413835699</v>
      </c>
      <c r="FU12" s="46">
        <f t="shared" si="13"/>
        <v>10.71178386763185</v>
      </c>
      <c r="FV12" s="46">
        <f t="shared" si="13"/>
        <v>11.141521252090499</v>
      </c>
      <c r="FW12" s="46">
        <f t="shared" si="13"/>
        <v>10.823150536497698</v>
      </c>
      <c r="FX12" s="46">
        <f t="shared" si="13"/>
        <v>11.836096735395186</v>
      </c>
      <c r="FY12" s="46">
        <f t="shared" si="13"/>
        <v>12.821854116533197</v>
      </c>
      <c r="FZ12" s="46">
        <f t="shared" si="13"/>
        <v>12.61096640204965</v>
      </c>
      <c r="GA12" s="46">
        <f t="shared" si="13"/>
        <v>13.283455438650781</v>
      </c>
      <c r="GB12" s="46">
        <f t="shared" si="13"/>
        <v>13.848980872997542</v>
      </c>
      <c r="GC12" s="46">
        <f t="shared" si="13"/>
        <v>13.807748953169369</v>
      </c>
      <c r="GD12" s="46">
        <f t="shared" si="13"/>
        <v>17.797191887675506</v>
      </c>
      <c r="GE12" s="46">
        <f t="shared" si="13"/>
        <v>13.127595473034045</v>
      </c>
      <c r="GF12" s="46">
        <f t="shared" si="13"/>
        <v>13.110005261872102</v>
      </c>
      <c r="GG12" s="46">
        <f>GG9/GG8</f>
        <v>12.143969328885854</v>
      </c>
      <c r="GH12" s="46">
        <f t="shared" ref="GH12:HM12" si="14">GH9/GH8</f>
        <v>13.122021265873816</v>
      </c>
      <c r="GI12" s="46">
        <f t="shared" si="14"/>
        <v>12.689989723305882</v>
      </c>
      <c r="GJ12" s="46">
        <f t="shared" si="14"/>
        <v>12.341650313727582</v>
      </c>
      <c r="GK12" s="46">
        <f t="shared" si="14"/>
        <v>12.745693122299961</v>
      </c>
      <c r="GL12" s="46">
        <f t="shared" si="14"/>
        <v>13.903803191269484</v>
      </c>
      <c r="GM12" s="46">
        <f t="shared" si="14"/>
        <v>13.331428096655818</v>
      </c>
      <c r="GN12" s="46">
        <f t="shared" si="14"/>
        <v>13.479205420741277</v>
      </c>
      <c r="GO12" s="46">
        <f t="shared" si="14"/>
        <v>14.517408307938362</v>
      </c>
      <c r="GP12" s="46">
        <f t="shared" si="14"/>
        <v>14.361866392357166</v>
      </c>
      <c r="GQ12" s="46">
        <f t="shared" si="14"/>
        <v>13.850708884419733</v>
      </c>
      <c r="GR12" s="46">
        <f t="shared" si="14"/>
        <v>13.270334127974333</v>
      </c>
      <c r="GS12" s="46">
        <f t="shared" si="14"/>
        <v>11.071488392238393</v>
      </c>
      <c r="GT12" s="46">
        <f t="shared" si="14"/>
        <v>13.176766046304181</v>
      </c>
      <c r="GU12" s="46">
        <f t="shared" si="14"/>
        <v>12.976815211949267</v>
      </c>
      <c r="GV12" s="46">
        <f t="shared" si="14"/>
        <v>13.487189715389761</v>
      </c>
      <c r="GW12" s="46">
        <f t="shared" si="14"/>
        <v>14.393411083701732</v>
      </c>
      <c r="GX12" s="46">
        <f t="shared" si="14"/>
        <v>13.746057625496682</v>
      </c>
      <c r="GY12" s="46">
        <f t="shared" si="14"/>
        <v>13.771271930943575</v>
      </c>
      <c r="GZ12" s="46">
        <f t="shared" si="14"/>
        <v>13.922646599192404</v>
      </c>
      <c r="HA12" s="46">
        <f t="shared" si="14"/>
        <v>13.706455971902297</v>
      </c>
      <c r="HB12" s="46">
        <f t="shared" si="14"/>
        <v>13.661743708966094</v>
      </c>
      <c r="HC12" s="46">
        <f t="shared" si="14"/>
        <v>13.65997403066549</v>
      </c>
      <c r="HD12" s="46">
        <f t="shared" si="14"/>
        <v>13.522392920286684</v>
      </c>
      <c r="HE12" s="46">
        <f t="shared" si="14"/>
        <v>14.272180220537557</v>
      </c>
      <c r="HF12" s="46">
        <f t="shared" si="14"/>
        <v>13.743051210576615</v>
      </c>
      <c r="HG12" s="46" t="e">
        <f t="shared" si="14"/>
        <v>#DIV/0!</v>
      </c>
      <c r="HH12" s="46">
        <f t="shared" si="14"/>
        <v>13.651350936259531</v>
      </c>
      <c r="HI12" s="46">
        <f t="shared" si="14"/>
        <v>13.743062347606617</v>
      </c>
      <c r="HJ12" s="46">
        <f t="shared" si="14"/>
        <v>14.618475137268737</v>
      </c>
      <c r="HK12" s="46">
        <f t="shared" si="14"/>
        <v>14.941751013960637</v>
      </c>
      <c r="HL12" s="46">
        <f t="shared" si="14"/>
        <v>14.866911009573542</v>
      </c>
      <c r="HM12" s="46">
        <f t="shared" si="14"/>
        <v>13.636164549501682</v>
      </c>
      <c r="HN12" s="46">
        <f t="shared" ref="HN12:IS12" si="15">HN9/HN8</f>
        <v>14.222752903345205</v>
      </c>
      <c r="HO12" s="46" t="e">
        <f t="shared" si="15"/>
        <v>#DIV/0!</v>
      </c>
      <c r="HP12" s="46">
        <f t="shared" si="15"/>
        <v>14.214770394193579</v>
      </c>
      <c r="HQ12" s="46">
        <f t="shared" si="15"/>
        <v>14.09447441151857</v>
      </c>
      <c r="HR12" s="46">
        <f t="shared" si="15"/>
        <v>13.620055268920039</v>
      </c>
      <c r="HS12" s="46">
        <f t="shared" si="15"/>
        <v>14.622294807212466</v>
      </c>
      <c r="HT12" s="46">
        <f t="shared" si="15"/>
        <v>15.11404304171657</v>
      </c>
      <c r="HU12" s="46">
        <f t="shared" si="15"/>
        <v>15.39220224</v>
      </c>
      <c r="HV12" s="46" t="e">
        <f t="shared" si="15"/>
        <v>#DIV/0!</v>
      </c>
      <c r="HW12" s="46">
        <f t="shared" si="15"/>
        <v>16.245807471980079</v>
      </c>
      <c r="HX12" s="46">
        <f t="shared" si="15"/>
        <v>17.101349847735591</v>
      </c>
      <c r="HY12" s="46">
        <f t="shared" si="15"/>
        <v>16.602798015222788</v>
      </c>
      <c r="HZ12" s="46">
        <f t="shared" si="15"/>
        <v>16.745772228479019</v>
      </c>
      <c r="IA12" s="46">
        <f t="shared" si="15"/>
        <v>17.247012058815166</v>
      </c>
      <c r="IB12" s="46">
        <f t="shared" si="15"/>
        <v>16.767567563230898</v>
      </c>
      <c r="IC12" s="46" t="e">
        <f t="shared" si="15"/>
        <v>#DIV/0!</v>
      </c>
      <c r="ID12" s="46">
        <f t="shared" si="15"/>
        <v>16.458158267215072</v>
      </c>
      <c r="IE12" s="46">
        <f t="shared" si="15"/>
        <v>16.334107752238957</v>
      </c>
      <c r="IF12" s="46">
        <f t="shared" si="15"/>
        <v>15.82408149432127</v>
      </c>
      <c r="IG12" s="46">
        <f t="shared" si="15"/>
        <v>16.110784418182295</v>
      </c>
      <c r="IH12" s="46">
        <f t="shared" si="15"/>
        <v>15.638066414028481</v>
      </c>
      <c r="II12" s="46">
        <f t="shared" si="15"/>
        <v>15.601243103486347</v>
      </c>
      <c r="IJ12" s="46" t="e">
        <f t="shared" si="15"/>
        <v>#DIV/0!</v>
      </c>
      <c r="IK12" s="46">
        <f t="shared" si="15"/>
        <v>15.781394213044811</v>
      </c>
      <c r="IL12" s="46">
        <f t="shared" si="15"/>
        <v>15.539375324300957</v>
      </c>
      <c r="IM12" s="46">
        <f t="shared" si="15"/>
        <v>15.902623191508749</v>
      </c>
      <c r="IN12" s="46">
        <f t="shared" si="15"/>
        <v>15.62902402359642</v>
      </c>
      <c r="IO12" s="46">
        <f t="shared" si="15"/>
        <v>15.565436794978304</v>
      </c>
      <c r="IP12" s="46">
        <f t="shared" si="15"/>
        <v>15.184416128256162</v>
      </c>
      <c r="IQ12" s="46" t="e">
        <f t="shared" si="15"/>
        <v>#DIV/0!</v>
      </c>
      <c r="IR12" s="46">
        <f t="shared" si="15"/>
        <v>15.698341858933652</v>
      </c>
      <c r="IS12" s="46">
        <f t="shared" si="15"/>
        <v>15.607948197121734</v>
      </c>
      <c r="IT12" s="46"/>
      <c r="IU12" s="46"/>
      <c r="IV12" s="46"/>
      <c r="IW12" s="46"/>
      <c r="IX12" s="46">
        <f>IX9/IX8</f>
        <v>9.4635247058562033</v>
      </c>
    </row>
    <row r="13" spans="1:260" s="4" customFormat="1">
      <c r="B13" s="52" t="s">
        <v>43</v>
      </c>
      <c r="C13" s="53">
        <f>SUM('BS1'!C13,'BS2'!C13)</f>
        <v>0</v>
      </c>
      <c r="D13" s="53">
        <f>SUM('BS1'!D13,'BS2'!D13)</f>
        <v>185.42486</v>
      </c>
      <c r="E13" s="53">
        <f>SUM('BS1'!E13,'BS2'!E13)</f>
        <v>187.04769900000002</v>
      </c>
      <c r="F13" s="53">
        <f>SUM('BS1'!F13,'BS2'!F13)</f>
        <v>0</v>
      </c>
      <c r="G13" s="53">
        <f>SUM('BS1'!G13,'BS2'!G13)</f>
        <v>178.95608100000001</v>
      </c>
      <c r="H13" s="53">
        <f>SUM('BS1'!H13,'BS2'!H13)</f>
        <v>197.66841999999997</v>
      </c>
      <c r="I13" s="53">
        <f>SUM('BS1'!I13,'BS2'!I13)</f>
        <v>0</v>
      </c>
      <c r="J13" s="53">
        <f>SUM('BS1'!J13,'BS2'!J13)</f>
        <v>193.05314999999999</v>
      </c>
      <c r="K13" s="53">
        <f>SUM('BS1'!K13,'BS2'!K13)</f>
        <v>215.61955999999998</v>
      </c>
      <c r="L13" s="53">
        <f>SUM('BS1'!L13,'BS2'!L13)</f>
        <v>240.74707999999998</v>
      </c>
      <c r="M13" s="53">
        <f>SUM('BS1'!M13,'BS2'!M13)</f>
        <v>0</v>
      </c>
      <c r="N13" s="53">
        <f>SUM('BS1'!N13,'BS2'!N13)</f>
        <v>241.6266</v>
      </c>
      <c r="O13" s="53">
        <f>SUM('BS1'!O13,'BS2'!O13)</f>
        <v>248.92375799999996</v>
      </c>
      <c r="P13" s="53">
        <f>SUM('BS1'!P13,'BS2'!P13)</f>
        <v>227.19157999999999</v>
      </c>
      <c r="Q13" s="53">
        <f>SUM('BS1'!Q13,'BS2'!Q13)</f>
        <v>229.31102999999999</v>
      </c>
      <c r="R13" s="53">
        <f>SUM('BS1'!R13,'BS2'!R13)</f>
        <v>240.59310000000005</v>
      </c>
      <c r="S13" s="53">
        <f>SUM('BS1'!S13,'BS2'!S13)</f>
        <v>241.91729000000004</v>
      </c>
      <c r="T13" s="53">
        <f>SUM('BS1'!T13,'BS2'!T13)</f>
        <v>0</v>
      </c>
      <c r="U13" s="53">
        <f>SUM('BS1'!U13,'BS2'!U13)</f>
        <v>246.69477000000001</v>
      </c>
      <c r="V13" s="53">
        <f>SUM('BS1'!V13,'BS2'!V13)</f>
        <v>259.860455</v>
      </c>
      <c r="W13" s="53">
        <f>SUM('BS1'!W13,'BS2'!W13)</f>
        <v>261.44151500000004</v>
      </c>
      <c r="X13" s="53">
        <f>SUM('BS1'!X13,'BS2'!X13)</f>
        <v>259.31885</v>
      </c>
      <c r="Y13" s="53">
        <f>SUM('BS1'!Y13,'BS2'!Y13)</f>
        <v>246.06511000000006</v>
      </c>
      <c r="Z13" s="53">
        <f>SUM('BS1'!Z13,'BS2'!Z13)</f>
        <v>233.98541600000004</v>
      </c>
      <c r="AA13" s="53">
        <f>SUM('BS1'!AA13,'BS2'!AA13)</f>
        <v>0</v>
      </c>
      <c r="AB13" s="53">
        <f>SUM('BS1'!AB13,'BS2'!AB13)</f>
        <v>257.55712000000005</v>
      </c>
      <c r="AC13" s="53">
        <f>SUM('BS1'!AC13,'BS2'!AC13)</f>
        <v>268.67264000000006</v>
      </c>
      <c r="AD13" s="53">
        <f>SUM('BS1'!AD13,'BS2'!AD13)</f>
        <v>263.94110000000001</v>
      </c>
      <c r="AE13" s="53">
        <f>SUM('BS1'!AE13,'BS2'!AE13)</f>
        <v>288.14555500000006</v>
      </c>
      <c r="AF13" s="53">
        <f>SUM('BS1'!AF13,'BS2'!AF13)</f>
        <v>298.362685</v>
      </c>
      <c r="AG13" s="53">
        <f>SUM('BS1'!AG13,'BS2'!AG13)</f>
        <v>291.56244500000003</v>
      </c>
      <c r="AH13" s="54">
        <f>SUM(C13:AG13)</f>
        <v>6003.6878690000012</v>
      </c>
      <c r="AI13" s="54">
        <f>SUM('BS1'!AI13,'BS2'!AI13)</f>
        <v>0</v>
      </c>
      <c r="AJ13" s="54">
        <f>SUM('BS1'!AJ13,'BS2'!AJ13)</f>
        <v>289.00889999999998</v>
      </c>
      <c r="AK13" s="54">
        <f>SUM('BS1'!AK13,'BS2'!AK13)</f>
        <v>0</v>
      </c>
      <c r="AL13" s="54">
        <f>SUM('BS1'!AL13,'BS2'!AL13)</f>
        <v>309.570695</v>
      </c>
      <c r="AM13" s="54">
        <f>SUM('BS1'!AM13,'BS2'!AM13)</f>
        <v>262.28005500000006</v>
      </c>
      <c r="AN13" s="54">
        <f>SUM('BS1'!AN13,'BS2'!AN13)</f>
        <v>291.53141500000004</v>
      </c>
      <c r="AO13" s="54">
        <f>SUM('BS1'!AO13,'BS2'!AO13)</f>
        <v>275.28585500000003</v>
      </c>
      <c r="AP13" s="54">
        <f>SUM('BS1'!AP13,'BS2'!AP13)</f>
        <v>0</v>
      </c>
      <c r="AQ13" s="54">
        <f>SUM('BS1'!AQ13,'BS2'!AQ13)</f>
        <v>239.33708999999999</v>
      </c>
      <c r="AR13" s="54">
        <f>SUM('BS1'!AR13,'BS2'!AR13)</f>
        <v>243.79285000000002</v>
      </c>
      <c r="AS13" s="54">
        <f>SUM('BS1'!AS13,'BS2'!AS13)</f>
        <v>249.91435000000001</v>
      </c>
      <c r="AT13" s="54">
        <f>SUM('BS1'!AT13,'BS2'!AT13)</f>
        <v>247.80656499999998</v>
      </c>
      <c r="AU13" s="54">
        <f>SUM('BS1'!AU13,'BS2'!AU13)</f>
        <v>261.32317</v>
      </c>
      <c r="AV13" s="54">
        <f>SUM('BS1'!AV13,'BS2'!AV13)</f>
        <v>255.13900000000001</v>
      </c>
      <c r="AW13" s="54">
        <f>SUM('BS1'!AW13,'BS2'!AW13)</f>
        <v>0</v>
      </c>
      <c r="AX13" s="54">
        <f>SUM('BS1'!AX13,'BS2'!AX13)</f>
        <v>277.07971999999995</v>
      </c>
      <c r="AY13" s="54">
        <f>SUM('BS1'!AY13,'BS2'!AY13)</f>
        <v>274.46183500000006</v>
      </c>
      <c r="AZ13" s="54">
        <f>SUM('BS1'!AZ13,'BS2'!AZ13)</f>
        <v>254.81008000000003</v>
      </c>
      <c r="BA13" s="54">
        <f>SUM('BS1'!BA13,'BS2'!BA13)</f>
        <v>286.99558000000002</v>
      </c>
      <c r="BB13" s="54">
        <f>SUM('BS1'!BB13,'BS2'!BB13)</f>
        <v>272.32212600000003</v>
      </c>
      <c r="BC13" s="54">
        <f>SUM('BS1'!BC13,'BS2'!BC13)</f>
        <v>288.29075999999998</v>
      </c>
      <c r="BD13" s="54">
        <f>SUM('BS1'!BD13,'BS2'!BD13)</f>
        <v>0</v>
      </c>
      <c r="BE13" s="54">
        <f>SUM('BS1'!BE13,'BS2'!BE13)</f>
        <v>275.43271999999996</v>
      </c>
      <c r="BF13" s="54">
        <f>SUM('BS1'!BF13,'BS2'!BF13)</f>
        <v>273.53753</v>
      </c>
      <c r="BG13" s="54">
        <f>SUM('BS1'!BG13,'BS2'!BG13)</f>
        <v>242.43320000000006</v>
      </c>
      <c r="BH13" s="54">
        <f>SUM('BS1'!BH13,'BS2'!BH13)</f>
        <v>231.561825</v>
      </c>
      <c r="BI13" s="54">
        <f>SUM('BS1'!BI13,'BS2'!BI13)</f>
        <v>210.82673500000004</v>
      </c>
      <c r="BJ13" s="54">
        <f>SUM('BS1'!BJ13,'BS2'!BJ13)</f>
        <v>214.01514000000003</v>
      </c>
      <c r="BK13" s="54">
        <f>SUM(AI13:BJ13)</f>
        <v>6026.7571959999996</v>
      </c>
      <c r="BL13" s="54">
        <f>SUM('BS1'!BL13,'BS2'!BL13)</f>
        <v>0</v>
      </c>
      <c r="BM13" s="54">
        <f>SUM('BS1'!BM13,'BS2'!BM13)</f>
        <v>262.19238799999999</v>
      </c>
      <c r="BN13" s="54">
        <f>SUM('BS1'!BN13,'BS2'!BN13)</f>
        <v>276.63266499999997</v>
      </c>
      <c r="BO13" s="54">
        <f>SUM('BS1'!BO13,'BS2'!BO13)</f>
        <v>242.13319000000001</v>
      </c>
      <c r="BP13" s="54">
        <f>SUM('BS1'!BP13,'BS2'!BP13)</f>
        <v>221.77238499999999</v>
      </c>
      <c r="BQ13" s="54">
        <f>SUM('BS1'!BQ13,'BS2'!BQ13)</f>
        <v>272.62607299999996</v>
      </c>
      <c r="BR13" s="54">
        <f>SUM('BS1'!BR13,'BS2'!BR13)</f>
        <v>255.75059000000002</v>
      </c>
      <c r="BS13" s="54">
        <f>SUM('BS1'!BS13,'BS2'!BS13)</f>
        <v>0</v>
      </c>
      <c r="BT13" s="54">
        <f>SUM('BS1'!BT13,'BS2'!BT13)</f>
        <v>0</v>
      </c>
      <c r="BU13" s="54">
        <f>SUM('BS1'!BU13,'BS2'!BU13)</f>
        <v>267.156655</v>
      </c>
      <c r="BV13" s="54">
        <f>SUM('BS1'!BV13,'BS2'!BV13)</f>
        <v>256.07670000000002</v>
      </c>
      <c r="BW13" s="54">
        <f>SUM('BS1'!BW13,'BS2'!BW13)</f>
        <v>274.51385435999998</v>
      </c>
      <c r="BX13" s="54">
        <f>SUM('BS1'!BX13,'BS2'!BX13)</f>
        <v>279.86066099999999</v>
      </c>
      <c r="BY13" s="54">
        <f>SUM('BS1'!BY13,'BS2'!BY13)</f>
        <v>271.08870572000001</v>
      </c>
      <c r="BZ13" s="54">
        <f>SUM('BS1'!BZ13,'BS2'!BZ13)</f>
        <v>0</v>
      </c>
      <c r="CA13" s="54">
        <f>SUM('BS1'!CA13,'BS2'!CA13)</f>
        <v>277.42947374000005</v>
      </c>
      <c r="CB13" s="54">
        <f>SUM('BS1'!CB13,'BS2'!CB13)</f>
        <v>225.41940499999993</v>
      </c>
      <c r="CC13" s="54">
        <f>SUM('BS1'!CC13,'BS2'!CC13)</f>
        <v>234.94032499999997</v>
      </c>
      <c r="CD13" s="54">
        <f>SUM('BS1'!CD13,'BS2'!CD13)</f>
        <v>222.61485000000002</v>
      </c>
      <c r="CE13" s="54">
        <f>SUM('BS1'!CE13,'BS2'!CE13)</f>
        <v>231.10139900000001</v>
      </c>
      <c r="CF13" s="54">
        <f>SUM('BS1'!CF13,'BS2'!CF13)</f>
        <v>212.22916499999997</v>
      </c>
      <c r="CG13" s="54">
        <f>SUM('BS1'!CG13,'BS2'!CG13)</f>
        <v>0</v>
      </c>
      <c r="CH13" s="54">
        <f>SUM('BS1'!CH13,'BS2'!CH13)</f>
        <v>204.85725000000002</v>
      </c>
      <c r="CI13" s="54">
        <f>SUM('BS1'!CI13,'BS2'!CI13)</f>
        <v>219.683695</v>
      </c>
      <c r="CJ13" s="54">
        <f>SUM('BS1'!CJ13,'BS2'!CJ13)</f>
        <v>233.12724500000002</v>
      </c>
      <c r="CK13" s="54">
        <f>SUM('BS1'!CK13,'BS2'!CK13)</f>
        <v>245.52176500000002</v>
      </c>
      <c r="CL13" s="54">
        <f>SUM('BS1'!CL13,'BS2'!CL13)</f>
        <v>255.67945399999999</v>
      </c>
      <c r="CM13" s="54">
        <f>SUM('BS1'!CM13,'BS2'!CM13)</f>
        <v>239.00163099999997</v>
      </c>
      <c r="CN13" s="54">
        <f>SUM('BS1'!CN13,'BS2'!CN13)</f>
        <v>0</v>
      </c>
      <c r="CO13" s="54">
        <f>SUM('BS1'!CO13,'BS2'!CO13)</f>
        <v>231.01116000000002</v>
      </c>
      <c r="CP13" s="54">
        <f>SUM('BS1'!CP13,'BS2'!CP13)</f>
        <v>218.78613714285717</v>
      </c>
      <c r="CQ13" s="54">
        <f>SUM(BL13:CP13)</f>
        <v>6131.2068219628582</v>
      </c>
      <c r="CR13" s="54">
        <f>SUM('BS1'!CR13,'BS2'!CR13)</f>
        <v>224.09617400000002</v>
      </c>
      <c r="CS13" s="54">
        <f>SUM('BS1'!CS13,'BS2'!CS13)</f>
        <v>209.10713900000002</v>
      </c>
      <c r="CT13" s="54">
        <f>SUM('BS1'!CT13,'BS2'!CT13)</f>
        <v>220.22325899999998</v>
      </c>
      <c r="CU13" s="54">
        <f>SUM('BS1'!CU13,'BS2'!CU13)</f>
        <v>187.48579999999998</v>
      </c>
      <c r="CV13" s="54">
        <f>SUM('BS1'!CV13,'BS2'!CV13)</f>
        <v>0</v>
      </c>
      <c r="CW13" s="54">
        <f>SUM('BS1'!CW13,'BS2'!CW13)</f>
        <v>217.04221600000005</v>
      </c>
      <c r="CX13" s="54">
        <f>SUM('BS1'!CX13,'BS2'!CX13)</f>
        <v>220.835981</v>
      </c>
      <c r="CY13" s="54">
        <f>SUM('BS1'!CY13,'BS2'!CY13)</f>
        <v>228.964078</v>
      </c>
      <c r="CZ13" s="54">
        <f>SUM('BS1'!CZ13,'BS2'!CZ13)</f>
        <v>197.64401999999998</v>
      </c>
      <c r="DA13" s="54">
        <f>SUM('BS1'!DA13,'BS2'!DA13)</f>
        <v>89.271373999999994</v>
      </c>
      <c r="DB13" s="54">
        <f>SUM('BS1'!DB13,'BS2'!DB13)</f>
        <v>0</v>
      </c>
      <c r="DC13" s="54">
        <f>SUM('BS1'!DC13,'BS2'!DC13)</f>
        <v>0</v>
      </c>
      <c r="DD13" s="54">
        <f>SUM('BS1'!DD13,'BS2'!DD13)</f>
        <v>0</v>
      </c>
      <c r="DE13" s="54">
        <f>SUM('BS1'!DE13,'BS2'!DE13)</f>
        <v>0</v>
      </c>
      <c r="DF13" s="54">
        <f>SUM('BS1'!DF13,'BS2'!DF13)</f>
        <v>0</v>
      </c>
      <c r="DG13" s="54">
        <f>SUM('BS1'!DG13,'BS2'!DG13)</f>
        <v>0</v>
      </c>
      <c r="DH13" s="54">
        <f>SUM('BS1'!DH13,'BS2'!DH13)</f>
        <v>0</v>
      </c>
      <c r="DI13" s="54">
        <f>SUM('BS1'!DI13,'BS2'!DI13)</f>
        <v>0</v>
      </c>
      <c r="DJ13" s="54">
        <f>SUM('BS1'!DJ13,'BS2'!DJ13)</f>
        <v>0</v>
      </c>
      <c r="DK13" s="54">
        <f>SUM('BS1'!DK13,'BS2'!DK13)</f>
        <v>164.05621399999995</v>
      </c>
      <c r="DL13" s="54">
        <f>SUM('BS1'!DL13,'BS2'!DL13)</f>
        <v>225.14635600000005</v>
      </c>
      <c r="DM13" s="54">
        <f>SUM('BS1'!DM13,'BS2'!DM13)</f>
        <v>240.479874</v>
      </c>
      <c r="DN13" s="54">
        <f>SUM('BS1'!DN13,'BS2'!DN13)</f>
        <v>248.51169399999998</v>
      </c>
      <c r="DO13" s="54">
        <f>SUM('BS1'!DO13,'BS2'!DO13)</f>
        <v>252.79746199999997</v>
      </c>
      <c r="DP13" s="54">
        <f>SUM('BS1'!DP13,'BS2'!DP13)</f>
        <v>249.30791899999997</v>
      </c>
      <c r="DQ13" s="54">
        <f>SUM('BS1'!DQ13,'BS2'!DQ13)</f>
        <v>0</v>
      </c>
      <c r="DR13" s="54">
        <f>SUM('BS1'!DR13,'BS2'!DR13)</f>
        <v>235.04041699999999</v>
      </c>
      <c r="DS13" s="54">
        <f>SUM('BS1'!DS13,'BS2'!DS13)</f>
        <v>234.704634</v>
      </c>
      <c r="DT13" s="54">
        <f>SUM('BS1'!DT13,'BS2'!DT13)</f>
        <v>279.532579</v>
      </c>
      <c r="DU13" s="54">
        <f>SUM('BS1'!DU13,'BS2'!DU13)</f>
        <v>266.01663399999995</v>
      </c>
      <c r="DV13" s="54">
        <f>SUM(CR13:DU13)</f>
        <v>4190.2638239999997</v>
      </c>
      <c r="DW13" s="54">
        <f>SUM('BS1'!DW13,'BS2'!DW13)</f>
        <v>230.23951500000001</v>
      </c>
      <c r="DX13" s="54">
        <f>SUM('BS1'!DX13,'BS2'!DX13)</f>
        <v>227.38087999999999</v>
      </c>
      <c r="DY13" s="54">
        <f>SUM('BS1'!DY13,'BS2'!DY13)</f>
        <v>133.91066499999999</v>
      </c>
      <c r="DZ13" s="54">
        <f>SUM('BS1'!DZ13,'BS2'!DZ13)</f>
        <v>239.16974099999999</v>
      </c>
      <c r="EA13" s="54">
        <f>SUM('BS1'!EA13,'BS2'!EA13)</f>
        <v>197.74181000000002</v>
      </c>
      <c r="EB13" s="54">
        <f>SUM('BS1'!EB13,'BS2'!EB13)</f>
        <v>220.763936</v>
      </c>
      <c r="EC13" s="54">
        <f>SUM('BS1'!EC13,'BS2'!EC13)</f>
        <v>219.25348399999996</v>
      </c>
      <c r="ED13" s="54">
        <f>SUM('BS1'!ED13,'BS2'!ED13)</f>
        <v>251.37000900000004</v>
      </c>
      <c r="EE13" s="54">
        <f>SUM('BS1'!EE13,'BS2'!EE13)</f>
        <v>263.34119999999996</v>
      </c>
      <c r="EF13" s="54">
        <f>SUM('BS1'!EF13,'BS2'!EF13)</f>
        <v>158.064008</v>
      </c>
      <c r="EG13" s="54">
        <f>SUM('BS1'!EG13,'BS2'!EG13)</f>
        <v>245.62204699999995</v>
      </c>
      <c r="EH13" s="54">
        <f>SUM('BS1'!EH13,'BS2'!EH13)</f>
        <v>247.67133772499989</v>
      </c>
      <c r="EI13" s="54">
        <f>SUM('BS1'!EI13,'BS2'!EI13)</f>
        <v>232.316081</v>
      </c>
      <c r="EJ13" s="54">
        <f>SUM('BS1'!EJ13,'BS2'!EJ13)</f>
        <v>13.555024</v>
      </c>
      <c r="EK13" s="54">
        <f>SUM('BS1'!EK13,'BS2'!EK13)</f>
        <v>14.266307999999999</v>
      </c>
      <c r="EL13" s="54">
        <f>SUM('BS1'!EL13,'BS2'!EL13)</f>
        <v>16.432378</v>
      </c>
      <c r="EM13" s="54">
        <f>SUM('BS1'!EM13,'BS2'!EM13)</f>
        <v>85.494456000000014</v>
      </c>
      <c r="EN13" s="54">
        <f>SUM('BS1'!EN13,'BS2'!EN13)</f>
        <v>235.14169100000001</v>
      </c>
      <c r="EO13" s="54">
        <f>SUM('BS1'!EO13,'BS2'!EO13)</f>
        <v>242.64063100000001</v>
      </c>
      <c r="EP13" s="54">
        <f>SUM('BS1'!EP13,'BS2'!EP13)</f>
        <v>244.55419499999999</v>
      </c>
      <c r="EQ13" s="54">
        <f>SUM('BS1'!EQ13,'BS2'!EQ13)</f>
        <v>265.18173740000003</v>
      </c>
      <c r="ER13" s="54">
        <f>SUM('BS1'!ER13,'BS2'!ER13)</f>
        <v>283.97079099999996</v>
      </c>
      <c r="ES13" s="54">
        <f>SUM('BS1'!ES13,'BS2'!ES13)</f>
        <v>276.03194999999994</v>
      </c>
      <c r="ET13" s="54">
        <f>SUM('BS1'!ET13,'BS2'!ET13)</f>
        <v>165.47206262800006</v>
      </c>
      <c r="EU13" s="54">
        <f>SUM('BS1'!EU13,'BS2'!EU13)</f>
        <v>290.41702700000002</v>
      </c>
      <c r="EV13" s="54">
        <f>SUM('BS1'!EV13,'BS2'!EV13)</f>
        <v>285.78960700000005</v>
      </c>
      <c r="EW13" s="54">
        <f>SUM('BS1'!EW13,'BS2'!EW13)</f>
        <v>257.01320900000002</v>
      </c>
      <c r="EX13" s="54">
        <f>SUM('BS1'!EX13,'BS2'!EX13)</f>
        <v>258.36314299999998</v>
      </c>
      <c r="EY13" s="54">
        <f>SUM('BS1'!EY13,'BS2'!EY13)</f>
        <v>241.97213199999999</v>
      </c>
      <c r="EZ13" s="54">
        <f>SUM('BS1'!EZ13,'BS2'!EZ13)</f>
        <v>239.77876399999997</v>
      </c>
      <c r="FA13" s="54">
        <f>SUM('BS1'!FA13,'BS2'!FA13)</f>
        <v>110.72678699999997</v>
      </c>
      <c r="FB13" s="54">
        <f>SUM(DW13:FA13)</f>
        <v>6393.6466067529982</v>
      </c>
      <c r="FC13" s="54">
        <f>SUM('BS1'!FC13,'BS2'!FC13)</f>
        <v>0</v>
      </c>
      <c r="FD13" s="54">
        <f>SUM('BS1'!FD13,'BS2'!FD13)</f>
        <v>236.36891900000001</v>
      </c>
      <c r="FE13" s="54">
        <f>SUM('BS1'!FE13,'BS2'!FE13)</f>
        <v>252.391627</v>
      </c>
      <c r="FF13" s="54">
        <f>SUM('BS1'!FF13,'BS2'!FF13)</f>
        <v>270.20614</v>
      </c>
      <c r="FG13" s="54">
        <f>SUM('BS1'!FG13,'BS2'!FG13)</f>
        <v>237.94998199999998</v>
      </c>
      <c r="FH13" s="54">
        <f>SUM('BS1'!FH13,'BS2'!FH13)</f>
        <v>271.16176899999994</v>
      </c>
      <c r="FI13" s="54">
        <f>SUM('BS1'!FI13,'BS2'!FI13)</f>
        <v>0</v>
      </c>
      <c r="FJ13" s="54">
        <f>SUM('BS1'!FJ13,'BS2'!FJ13)</f>
        <v>271.04480999999998</v>
      </c>
      <c r="FK13" s="54">
        <f>SUM('BS1'!FK13,'BS2'!FK13)</f>
        <v>288.73448599999995</v>
      </c>
      <c r="FL13" s="54">
        <f>SUM('BS1'!FL13,'BS2'!FL13)</f>
        <v>293.24091020000003</v>
      </c>
      <c r="FM13" s="54">
        <f>SUM('BS1'!FM13,'BS2'!FM13)</f>
        <v>281.17517479999998</v>
      </c>
      <c r="FN13" s="54">
        <f>SUM('BS1'!FN13,'BS2'!FN13)</f>
        <v>319.66454299999998</v>
      </c>
      <c r="FO13" s="54">
        <f>SUM('BS1'!FO13,'BS2'!FO13)</f>
        <v>331.38310100000001</v>
      </c>
      <c r="FP13" s="54">
        <f>SUM('BS1'!FP13,'BS2'!FP13)</f>
        <v>165.769227</v>
      </c>
      <c r="FQ13" s="54">
        <f>SUM('BS1'!FQ13,'BS2'!FQ13)</f>
        <v>325.24311699999998</v>
      </c>
      <c r="FR13" s="54">
        <f>SUM('BS1'!FR13,'BS2'!FR13)</f>
        <v>321.98980500000005</v>
      </c>
      <c r="FS13" s="54">
        <f>SUM('BS1'!FS13,'BS2'!FS13)</f>
        <v>342.77474000000007</v>
      </c>
      <c r="FT13" s="54">
        <f>SUM('BS1'!FT13,'BS2'!FT13)</f>
        <v>3.487765</v>
      </c>
      <c r="FU13" s="54">
        <f>SUM('BS1'!FU13,'BS2'!FU13)</f>
        <v>336.69502199999994</v>
      </c>
      <c r="FV13" s="54">
        <f>SUM('BS1'!FV13,'BS2'!FV13)</f>
        <v>317.06399099999999</v>
      </c>
      <c r="FW13" s="54">
        <f>SUM('BS1'!FW13,'BS2'!FW13)</f>
        <v>175.01849900000002</v>
      </c>
      <c r="FX13" s="54">
        <f>SUM('BS1'!FX13,'BS2'!FX13)</f>
        <v>298.283816</v>
      </c>
      <c r="FY13" s="54">
        <f>SUM('BS1'!FY13,'BS2'!FY13)</f>
        <v>283.18717299999997</v>
      </c>
      <c r="FZ13" s="54">
        <f>SUM('BS1'!FZ13,'BS2'!FZ13)</f>
        <v>291.01314400000001</v>
      </c>
      <c r="GA13" s="54">
        <f>SUM('BS1'!GA13,'BS2'!GA13)</f>
        <v>311.90058500000004</v>
      </c>
      <c r="GB13" s="54">
        <f>SUM('BS1'!GB13,'BS2'!GB13)</f>
        <v>310.15186700000004</v>
      </c>
      <c r="GC13" s="54">
        <f>SUM('BS1'!GC13,'BS2'!GC13)</f>
        <v>269.21671900000001</v>
      </c>
      <c r="GD13" s="54">
        <f>SUM('BS1'!GD13,'BS2'!GD13)</f>
        <v>10.439045</v>
      </c>
      <c r="GE13" s="54">
        <f>SUM('BS1'!GE13,'BS2'!GE13)</f>
        <v>312.91060600000003</v>
      </c>
      <c r="GF13" s="54">
        <f>SUM('BS1'!GF13,'BS2'!GF13)</f>
        <v>319.08402899999999</v>
      </c>
      <c r="GG13" s="54">
        <f>SUM(FC13:GF13)</f>
        <v>7447.5506119999991</v>
      </c>
      <c r="GH13" s="54">
        <f>SUM('BS1'!GH13,'BS2'!GH13)</f>
        <v>289.16440799999998</v>
      </c>
      <c r="GI13" s="54">
        <f>SUM('BS1'!GI13,'BS2'!GI13)</f>
        <v>315.36795300000006</v>
      </c>
      <c r="GJ13" s="54">
        <f>SUM('BS1'!GJ13,'BS2'!GJ13)</f>
        <v>317.86331799999994</v>
      </c>
      <c r="GK13" s="54">
        <f>SUM('BS1'!GK13,'BS2'!GK13)</f>
        <v>309.36570300000005</v>
      </c>
      <c r="GL13" s="54">
        <f>SUM('BS1'!GL13,'BS2'!GL13)</f>
        <v>167.099726</v>
      </c>
      <c r="GM13" s="54">
        <f>SUM('BS1'!GM13,'BS2'!GM13)</f>
        <v>257.50778500000001</v>
      </c>
      <c r="GN13" s="54">
        <f>SUM('BS1'!GN13,'BS2'!GN13)</f>
        <v>292.37836500000003</v>
      </c>
      <c r="GO13" s="54">
        <f>SUM('BS1'!GO13,'BS2'!GO13)</f>
        <v>281.57054699999998</v>
      </c>
      <c r="GP13" s="54">
        <f>SUM('BS1'!GP13,'BS2'!GP13)</f>
        <v>253.97553099999999</v>
      </c>
      <c r="GQ13" s="54">
        <f>SUM('BS1'!GQ13,'BS2'!GQ13)</f>
        <v>244.41326500000002</v>
      </c>
      <c r="GR13" s="54">
        <f>SUM('BS1'!GR13,'BS2'!GR13)</f>
        <v>261.349469</v>
      </c>
      <c r="GS13" s="54">
        <f>SUM('BS1'!GS13,'BS2'!GS13)</f>
        <v>88.766820999999993</v>
      </c>
      <c r="GT13" s="54">
        <f>SUM('BS1'!GT13,'BS2'!GT13)</f>
        <v>291.67693100000002</v>
      </c>
      <c r="GU13" s="54">
        <f>SUM('BS1'!GU13,'BS2'!GU13)</f>
        <v>307.648234</v>
      </c>
      <c r="GV13" s="54">
        <f>SUM('BS1'!GV13,'BS2'!GV13)</f>
        <v>220.40602100000001</v>
      </c>
      <c r="GW13" s="54">
        <f>SUM('BS1'!GW13,'BS2'!GW13)</f>
        <v>241.60403500000001</v>
      </c>
      <c r="GX13" s="54">
        <f>SUM('BS1'!GX13,'BS2'!GX13)</f>
        <v>276.32502699999998</v>
      </c>
      <c r="GY13" s="54">
        <f>SUM('BS1'!GY13,'BS2'!GY13)</f>
        <v>277.569568</v>
      </c>
      <c r="GZ13" s="54">
        <f>SUM('BS1'!GZ13,'BS2'!GZ13)</f>
        <v>108.73404600000001</v>
      </c>
      <c r="HA13" s="54">
        <f>SUM('BS1'!HA13,'BS2'!HA13)</f>
        <v>247.6831468</v>
      </c>
      <c r="HB13" s="54">
        <f>SUM('BS1'!HB13,'BS2'!HB13)</f>
        <v>283.7152466</v>
      </c>
      <c r="HC13" s="54">
        <f>SUM('BS1'!HC13,'BS2'!HC13)</f>
        <v>297.079663256</v>
      </c>
      <c r="HD13" s="54">
        <f>SUM('BS1'!HD13,'BS2'!HD13)</f>
        <v>316.24162584400005</v>
      </c>
      <c r="HE13" s="54">
        <f>SUM('BS1'!HE13,'BS2'!HE13)</f>
        <v>270.19417000000004</v>
      </c>
      <c r="HF13" s="54">
        <f>SUM('BS1'!HF13,'BS2'!HF13)</f>
        <v>284.55886039999996</v>
      </c>
      <c r="HG13" s="54">
        <f>SUM('BS1'!HG13,'BS2'!HG13)</f>
        <v>0</v>
      </c>
      <c r="HH13" s="54">
        <f>SUM('BS1'!HH13,'BS2'!HH13)</f>
        <v>282.27386560000002</v>
      </c>
      <c r="HI13" s="54">
        <f>SUM('BS1'!HI13,'BS2'!HI13)</f>
        <v>278.36569839999993</v>
      </c>
      <c r="HJ13" s="54">
        <f>SUM('BS1'!HJ13,'BS2'!HJ13)</f>
        <v>293.89709679999999</v>
      </c>
      <c r="HK13" s="54">
        <f>SUM('BS1'!HK13,'BS2'!HK13)</f>
        <v>316.74845019999998</v>
      </c>
      <c r="HL13" s="54">
        <f>SUM('BS1'!HL13,'BS2'!HL13)</f>
        <v>318.95995140000002</v>
      </c>
      <c r="HM13" s="54">
        <f>SUM(GH13:HL13)</f>
        <v>7992.5045283000009</v>
      </c>
      <c r="HN13" s="54">
        <f>SUM('BS1'!HN13,'BS2'!HN13)</f>
        <v>304.80121920000005</v>
      </c>
      <c r="HO13" s="54">
        <f>SUM('BS1'!HO13,'BS2'!HO13)</f>
        <v>0</v>
      </c>
      <c r="HP13" s="54">
        <f>SUM('BS1'!HP13,'BS2'!HP13)</f>
        <v>333.46785300000005</v>
      </c>
      <c r="HQ13" s="54">
        <f>SUM('BS1'!HQ13,'BS2'!HQ13)</f>
        <v>324.41085699999996</v>
      </c>
      <c r="HR13" s="54">
        <f>SUM('BS1'!HR13,'BS2'!HR13)</f>
        <v>270.76036899999997</v>
      </c>
      <c r="HS13" s="54">
        <f>SUM('BS1'!HS13,'BS2'!HS13)</f>
        <v>301.97740219999997</v>
      </c>
      <c r="HT13" s="54">
        <f>SUM('BS1'!HT13,'BS2'!HT13)</f>
        <v>279.12130509999997</v>
      </c>
      <c r="HU13" s="54">
        <f>SUM('BS1'!HU13,'BS2'!HU13)</f>
        <v>280.36510199999998</v>
      </c>
      <c r="HV13" s="54">
        <f>SUM('BS1'!HV13,'BS2'!HV13)</f>
        <v>0</v>
      </c>
      <c r="HW13" s="54">
        <f>SUM('BS1'!HW13,'BS2'!HW13)</f>
        <v>267.79875200000004</v>
      </c>
      <c r="HX13" s="54">
        <f>SUM('BS1'!HX13,'BS2'!HX13)</f>
        <v>274.81287499999996</v>
      </c>
      <c r="HY13" s="54">
        <f>SUM('BS1'!HY13,'BS2'!HY13)</f>
        <v>278.10745100000008</v>
      </c>
      <c r="HZ13" s="54">
        <f>SUM('BS1'!HZ13,'BS2'!HZ13)</f>
        <v>249.09507450000004</v>
      </c>
      <c r="IA13" s="54">
        <f>SUM('BS1'!IA13,'BS2'!IA13)</f>
        <v>257.62958020000002</v>
      </c>
      <c r="IB13" s="54">
        <f>SUM('BS1'!IB13,'BS2'!IB13)</f>
        <v>263.83755440000004</v>
      </c>
      <c r="IC13" s="54">
        <f>SUM('BS1'!IC13,'BS2'!IC13)</f>
        <v>0</v>
      </c>
      <c r="ID13" s="54">
        <f>SUM('BS1'!ID13,'BS2'!ID13)</f>
        <v>266.17351199999996</v>
      </c>
      <c r="IE13" s="54">
        <f>SUM('BS1'!IE13,'BS2'!IE13)</f>
        <v>273.06739210000006</v>
      </c>
      <c r="IF13" s="54">
        <f>SUM('BS1'!IF13,'BS2'!IF13)</f>
        <v>266.24503100000004</v>
      </c>
      <c r="IG13" s="54">
        <f>SUM('BS1'!IG13,'BS2'!IG13)</f>
        <v>277.3383116</v>
      </c>
      <c r="IH13" s="54">
        <f>SUM('BS1'!IH13,'BS2'!IH13)</f>
        <v>296.65375599999999</v>
      </c>
      <c r="II13" s="54">
        <f>SUM('BS1'!II13,'BS2'!II13)</f>
        <v>320.43355550000001</v>
      </c>
      <c r="IJ13" s="54">
        <f>SUM('BS1'!IJ13,'BS2'!IJ13)</f>
        <v>0</v>
      </c>
      <c r="IK13" s="54">
        <f>SUM('BS1'!IK13,'BS2'!IK13)</f>
        <v>295.60470016700003</v>
      </c>
      <c r="IL13" s="54">
        <f>SUM('BS1'!IL13,'BS2'!IL13)</f>
        <v>307.63395149799999</v>
      </c>
      <c r="IM13" s="54">
        <f>SUM('BS1'!IM13,'BS2'!IM13)</f>
        <v>305.70805191300002</v>
      </c>
      <c r="IN13" s="54">
        <f>SUM('BS1'!IN13,'BS2'!IN13)</f>
        <v>286.54783500000002</v>
      </c>
      <c r="IO13" s="54">
        <f>SUM('BS1'!IO13,'BS2'!IO13)</f>
        <v>291.8143418299</v>
      </c>
      <c r="IP13" s="54">
        <f>SUM('BS1'!IP13,'BS2'!IP13)</f>
        <v>300.90550599999995</v>
      </c>
      <c r="IQ13" s="54">
        <f>SUM('BS1'!IQ13,'BS2'!IQ13)</f>
        <v>0</v>
      </c>
      <c r="IR13" s="54">
        <f>SUM('BS1'!IR13,'BS2'!IR13)</f>
        <v>288.01762660000003</v>
      </c>
      <c r="IS13" s="54">
        <f>SUM(HN13:IR13)</f>
        <v>7462.3289658079011</v>
      </c>
      <c r="IT13" s="54"/>
      <c r="IU13" s="54"/>
      <c r="IV13" s="54"/>
      <c r="IW13" s="54"/>
      <c r="IX13" s="54">
        <f>SUM(AH13,BK13,CQ13,DV13,FB13,GG13,HM13,IS13)</f>
        <v>51647.946423823756</v>
      </c>
    </row>
    <row r="14" spans="1:260" s="4" customFormat="1" hidden="1">
      <c r="B14" s="52" t="s">
        <v>50</v>
      </c>
      <c r="C14" s="55">
        <f>IF(C2="ON",C9,0)</f>
        <v>0</v>
      </c>
      <c r="D14" s="55">
        <f t="shared" ref="D14:AG14" si="16">IF(D2="ON",D9,0)</f>
        <v>417.97772900000007</v>
      </c>
      <c r="E14" s="55">
        <f t="shared" si="16"/>
        <v>418.82074</v>
      </c>
      <c r="F14" s="55">
        <f t="shared" si="16"/>
        <v>0</v>
      </c>
      <c r="G14" s="55">
        <f t="shared" si="16"/>
        <v>395.99419099999989</v>
      </c>
      <c r="H14" s="55">
        <f t="shared" si="16"/>
        <v>421.616896</v>
      </c>
      <c r="I14" s="55">
        <f t="shared" si="16"/>
        <v>0</v>
      </c>
      <c r="J14" s="55">
        <f t="shared" si="16"/>
        <v>387.21894200000008</v>
      </c>
      <c r="K14" s="55">
        <f t="shared" si="16"/>
        <v>417.24310799999995</v>
      </c>
      <c r="L14" s="55">
        <f t="shared" si="16"/>
        <v>397.31408529999999</v>
      </c>
      <c r="M14" s="55">
        <f t="shared" si="16"/>
        <v>0</v>
      </c>
      <c r="N14" s="55">
        <f t="shared" si="16"/>
        <v>399.25296799999995</v>
      </c>
      <c r="O14" s="55">
        <f t="shared" si="16"/>
        <v>408.71407599999998</v>
      </c>
      <c r="P14" s="55">
        <f t="shared" si="16"/>
        <v>383.1241930000001</v>
      </c>
      <c r="Q14" s="55">
        <f t="shared" si="16"/>
        <v>391.91632600000003</v>
      </c>
      <c r="R14" s="55">
        <f t="shared" si="16"/>
        <v>416.16685999999993</v>
      </c>
      <c r="S14" s="55">
        <f t="shared" si="16"/>
        <v>409.42351400000001</v>
      </c>
      <c r="T14" s="55">
        <f t="shared" si="16"/>
        <v>0</v>
      </c>
      <c r="U14" s="55">
        <f t="shared" si="16"/>
        <v>410.03594999999996</v>
      </c>
      <c r="V14" s="55">
        <f t="shared" si="16"/>
        <v>449.80235999999991</v>
      </c>
      <c r="W14" s="55">
        <f t="shared" si="16"/>
        <v>452.98174</v>
      </c>
      <c r="X14" s="55">
        <f t="shared" si="16"/>
        <v>460.99542900000012</v>
      </c>
      <c r="Y14" s="55">
        <f t="shared" si="16"/>
        <v>460.76727500000004</v>
      </c>
      <c r="Z14" s="55">
        <f t="shared" si="16"/>
        <v>450.68111299999998</v>
      </c>
      <c r="AA14" s="55">
        <f t="shared" si="16"/>
        <v>0</v>
      </c>
      <c r="AB14" s="55">
        <f t="shared" si="16"/>
        <v>476.37458900000001</v>
      </c>
      <c r="AC14" s="55">
        <f t="shared" si="16"/>
        <v>485.12660699999992</v>
      </c>
      <c r="AD14" s="55">
        <f t="shared" si="16"/>
        <v>472.07515199999995</v>
      </c>
      <c r="AE14" s="55">
        <f t="shared" si="16"/>
        <v>516.82759399999998</v>
      </c>
      <c r="AF14" s="55">
        <f t="shared" si="16"/>
        <v>528.12582699999984</v>
      </c>
      <c r="AG14" s="55">
        <f t="shared" si="16"/>
        <v>517.44805700000006</v>
      </c>
      <c r="AH14" s="50">
        <f>AH9/AH5</f>
        <v>437.84101285200001</v>
      </c>
      <c r="AI14" s="47">
        <f>IF(AI2="ON",AI9,0)</f>
        <v>0</v>
      </c>
      <c r="AJ14" s="47">
        <f>IF(AJ2="ON",AJ9,0)</f>
        <v>487.45233200000013</v>
      </c>
      <c r="AK14" s="47">
        <f t="shared" ref="AK14:BJ14" si="17">IF(AK2="ON",AK9,0)</f>
        <v>0</v>
      </c>
      <c r="AL14" s="47">
        <f t="shared" si="17"/>
        <v>518.41795100000002</v>
      </c>
      <c r="AM14" s="47">
        <f t="shared" si="17"/>
        <v>454.31069600000001</v>
      </c>
      <c r="AN14" s="47">
        <f t="shared" si="17"/>
        <v>498.43922400000008</v>
      </c>
      <c r="AO14" s="47">
        <f t="shared" si="17"/>
        <v>481.74918500000007</v>
      </c>
      <c r="AP14" s="47">
        <f t="shared" si="17"/>
        <v>0</v>
      </c>
      <c r="AQ14" s="47">
        <f t="shared" si="17"/>
        <v>427.05615699999987</v>
      </c>
      <c r="AR14" s="47">
        <f t="shared" si="17"/>
        <v>440.32641300000006</v>
      </c>
      <c r="AS14" s="47">
        <f t="shared" si="17"/>
        <v>460.5299960000001</v>
      </c>
      <c r="AT14" s="47">
        <f t="shared" si="17"/>
        <v>462.84680500000002</v>
      </c>
      <c r="AU14" s="47">
        <f t="shared" si="17"/>
        <v>492.26812799999999</v>
      </c>
      <c r="AV14" s="47">
        <f t="shared" si="17"/>
        <v>459.92288399999995</v>
      </c>
      <c r="AW14" s="47">
        <f t="shared" si="17"/>
        <v>0</v>
      </c>
      <c r="AX14" s="47">
        <f t="shared" si="17"/>
        <v>473.51384300000007</v>
      </c>
      <c r="AY14" s="47">
        <f t="shared" si="17"/>
        <v>462.41933200000005</v>
      </c>
      <c r="AZ14" s="47">
        <f t="shared" si="17"/>
        <v>409.51026400000001</v>
      </c>
      <c r="BA14" s="47">
        <f t="shared" si="17"/>
        <v>462.02002600000003</v>
      </c>
      <c r="BB14" s="47">
        <f t="shared" si="17"/>
        <v>456.18916700000011</v>
      </c>
      <c r="BC14" s="47">
        <f t="shared" si="17"/>
        <v>482.87249700000007</v>
      </c>
      <c r="BD14" s="47">
        <f t="shared" si="17"/>
        <v>0</v>
      </c>
      <c r="BE14" s="47">
        <f t="shared" si="17"/>
        <v>441.55019900000002</v>
      </c>
      <c r="BF14" s="47">
        <f t="shared" si="17"/>
        <v>433.83151600000002</v>
      </c>
      <c r="BG14" s="47">
        <f t="shared" si="17"/>
        <v>381.36056000000002</v>
      </c>
      <c r="BH14" s="47">
        <f t="shared" si="17"/>
        <v>354.42343999999997</v>
      </c>
      <c r="BI14" s="47">
        <f t="shared" si="17"/>
        <v>318.03645299999994</v>
      </c>
      <c r="BJ14" s="47">
        <f t="shared" si="17"/>
        <v>323.77507700000001</v>
      </c>
      <c r="BK14" s="50">
        <f>BK9/BK5</f>
        <v>442.73139760869572</v>
      </c>
      <c r="BL14" s="47">
        <f t="shared" ref="BL14:CP14" si="18">IF(BL2="ON",BL9,0)</f>
        <v>0</v>
      </c>
      <c r="BM14" s="47">
        <f t="shared" si="18"/>
        <v>398.00332299999991</v>
      </c>
      <c r="BN14" s="47">
        <f t="shared" si="18"/>
        <v>415.78614499999998</v>
      </c>
      <c r="BO14" s="47">
        <f t="shared" si="18"/>
        <v>367.71780500000011</v>
      </c>
      <c r="BP14" s="47">
        <f t="shared" si="18"/>
        <v>343.32519200000002</v>
      </c>
      <c r="BQ14" s="47">
        <f t="shared" si="18"/>
        <v>417.34131200000002</v>
      </c>
      <c r="BR14" s="47">
        <f t="shared" si="18"/>
        <v>408.554261</v>
      </c>
      <c r="BS14" s="47">
        <f t="shared" si="18"/>
        <v>0</v>
      </c>
      <c r="BT14" s="47">
        <f t="shared" si="18"/>
        <v>0</v>
      </c>
      <c r="BU14" s="47">
        <f t="shared" si="18"/>
        <v>412.58321599999999</v>
      </c>
      <c r="BV14" s="47">
        <f t="shared" si="18"/>
        <v>393.94048899999996</v>
      </c>
      <c r="BW14" s="47">
        <f t="shared" si="18"/>
        <v>416.98359000000005</v>
      </c>
      <c r="BX14" s="47">
        <f t="shared" si="18"/>
        <v>438.42905500000006</v>
      </c>
      <c r="BY14" s="47">
        <f t="shared" si="18"/>
        <v>442.40801399999998</v>
      </c>
      <c r="BZ14" s="47">
        <f t="shared" si="18"/>
        <v>0</v>
      </c>
      <c r="CA14" s="47">
        <f t="shared" si="18"/>
        <v>448.29107399999998</v>
      </c>
      <c r="CB14" s="47">
        <f t="shared" si="18"/>
        <v>389.30383599999999</v>
      </c>
      <c r="CC14" s="47">
        <f t="shared" si="18"/>
        <v>408.11817800000006</v>
      </c>
      <c r="CD14" s="47">
        <f t="shared" si="18"/>
        <v>407.00020799999999</v>
      </c>
      <c r="CE14" s="47">
        <f t="shared" si="18"/>
        <v>426.347219</v>
      </c>
      <c r="CF14" s="47">
        <f t="shared" si="18"/>
        <v>407.25532799999996</v>
      </c>
      <c r="CG14" s="47">
        <f t="shared" si="18"/>
        <v>0</v>
      </c>
      <c r="CH14" s="47">
        <f t="shared" si="18"/>
        <v>389.59133299999996</v>
      </c>
      <c r="CI14" s="47">
        <f t="shared" si="18"/>
        <v>402.98746100000005</v>
      </c>
      <c r="CJ14" s="47">
        <f t="shared" si="18"/>
        <v>425.34014300000001</v>
      </c>
      <c r="CK14" s="47">
        <f t="shared" si="18"/>
        <v>448.59051299999999</v>
      </c>
      <c r="CL14" s="47">
        <f t="shared" si="18"/>
        <v>456.89755300000002</v>
      </c>
      <c r="CM14" s="47">
        <f t="shared" si="18"/>
        <v>438.38730500000003</v>
      </c>
      <c r="CN14" s="47">
        <f t="shared" si="18"/>
        <v>0</v>
      </c>
      <c r="CO14" s="47">
        <f t="shared" si="18"/>
        <v>426.63529300000016</v>
      </c>
      <c r="CP14" s="47">
        <f t="shared" si="18"/>
        <v>418.24862100000007</v>
      </c>
      <c r="CQ14" s="50">
        <f>CQ9/CQ5</f>
        <v>413.9226586800001</v>
      </c>
      <c r="CR14" s="47">
        <f t="shared" ref="CR14:DU14" si="19">IF(CR2="ON",CR9,0)</f>
        <v>461.24149499999987</v>
      </c>
      <c r="CS14" s="47">
        <f t="shared" si="19"/>
        <v>431.87904599999996</v>
      </c>
      <c r="CT14" s="47">
        <f t="shared" si="19"/>
        <v>473.919603</v>
      </c>
      <c r="CU14" s="47">
        <f t="shared" si="19"/>
        <v>407.75834700000007</v>
      </c>
      <c r="CV14" s="47">
        <f t="shared" si="19"/>
        <v>0</v>
      </c>
      <c r="CW14" s="47">
        <f t="shared" si="19"/>
        <v>473.94114799999988</v>
      </c>
      <c r="CX14" s="47">
        <f t="shared" si="19"/>
        <v>494.03491500000001</v>
      </c>
      <c r="CY14" s="47">
        <f t="shared" si="19"/>
        <v>500.92875599999991</v>
      </c>
      <c r="CZ14" s="47">
        <f t="shared" si="19"/>
        <v>435.9252204</v>
      </c>
      <c r="DA14" s="47">
        <f t="shared" si="19"/>
        <v>196.96680499999997</v>
      </c>
      <c r="DB14" s="47">
        <f t="shared" si="19"/>
        <v>0</v>
      </c>
      <c r="DC14" s="47">
        <f t="shared" si="19"/>
        <v>0</v>
      </c>
      <c r="DD14" s="47">
        <f t="shared" si="19"/>
        <v>0</v>
      </c>
      <c r="DE14" s="47">
        <f t="shared" si="19"/>
        <v>0</v>
      </c>
      <c r="DF14" s="47">
        <f t="shared" si="19"/>
        <v>0</v>
      </c>
      <c r="DG14" s="47">
        <f t="shared" si="19"/>
        <v>0</v>
      </c>
      <c r="DH14" s="47">
        <f t="shared" si="19"/>
        <v>0</v>
      </c>
      <c r="DI14" s="47">
        <f t="shared" si="19"/>
        <v>0</v>
      </c>
      <c r="DJ14" s="47">
        <f t="shared" si="19"/>
        <v>0</v>
      </c>
      <c r="DK14" s="47">
        <f t="shared" si="19"/>
        <v>379.517899</v>
      </c>
      <c r="DL14" s="47">
        <f t="shared" si="19"/>
        <v>503.13106500000004</v>
      </c>
      <c r="DM14" s="47">
        <f t="shared" si="19"/>
        <v>533.52240900000004</v>
      </c>
      <c r="DN14" s="47">
        <f t="shared" si="19"/>
        <v>562.08885299999997</v>
      </c>
      <c r="DO14" s="47">
        <f t="shared" si="19"/>
        <v>557.87583699999993</v>
      </c>
      <c r="DP14" s="47">
        <f t="shared" si="19"/>
        <v>541.346946</v>
      </c>
      <c r="DQ14" s="47">
        <f t="shared" si="19"/>
        <v>0</v>
      </c>
      <c r="DR14" s="47">
        <f t="shared" si="19"/>
        <v>471.94299799999999</v>
      </c>
      <c r="DS14" s="47">
        <f t="shared" si="19"/>
        <v>509.01375799999994</v>
      </c>
      <c r="DT14" s="47">
        <f t="shared" si="19"/>
        <v>577.7309479999999</v>
      </c>
      <c r="DU14" s="47">
        <f t="shared" si="19"/>
        <v>571.99493300000006</v>
      </c>
      <c r="DV14" s="50">
        <f>DV9/DV5</f>
        <v>454.23804906999993</v>
      </c>
      <c r="DW14" s="47">
        <f t="shared" ref="DW14:FA14" si="20">IF(DW2="ON",DW9,0)</f>
        <v>557.632834</v>
      </c>
      <c r="DX14" s="47">
        <f t="shared" si="20"/>
        <v>552.558584</v>
      </c>
      <c r="DY14" s="47">
        <f t="shared" si="20"/>
        <v>0</v>
      </c>
      <c r="DZ14" s="47">
        <f t="shared" si="20"/>
        <v>571.96527289999995</v>
      </c>
      <c r="EA14" s="47">
        <f t="shared" si="20"/>
        <v>468.85025100000007</v>
      </c>
      <c r="EB14" s="47">
        <f t="shared" si="20"/>
        <v>533.79850219999992</v>
      </c>
      <c r="EC14" s="47">
        <f t="shared" si="20"/>
        <v>533.14693899999997</v>
      </c>
      <c r="ED14" s="47">
        <f t="shared" si="20"/>
        <v>593.00495000000001</v>
      </c>
      <c r="EE14" s="47">
        <f t="shared" si="20"/>
        <v>596.13847999999996</v>
      </c>
      <c r="EF14" s="47">
        <f t="shared" si="20"/>
        <v>0</v>
      </c>
      <c r="EG14" s="47">
        <f t="shared" si="20"/>
        <v>587.64328699999987</v>
      </c>
      <c r="EH14" s="47">
        <f t="shared" si="20"/>
        <v>557.97196299999996</v>
      </c>
      <c r="EI14" s="47">
        <f t="shared" si="20"/>
        <v>512.07460500000013</v>
      </c>
      <c r="EJ14" s="47">
        <f t="shared" si="20"/>
        <v>0</v>
      </c>
      <c r="EK14" s="47">
        <f t="shared" si="20"/>
        <v>0</v>
      </c>
      <c r="EL14" s="47">
        <f t="shared" si="20"/>
        <v>0</v>
      </c>
      <c r="EM14" s="47">
        <f t="shared" si="20"/>
        <v>0</v>
      </c>
      <c r="EN14" s="47">
        <f t="shared" si="20"/>
        <v>590.05312200000014</v>
      </c>
      <c r="EO14" s="47">
        <f t="shared" si="20"/>
        <v>621.39167799999996</v>
      </c>
      <c r="EP14" s="47">
        <f t="shared" si="20"/>
        <v>630.25098400000024</v>
      </c>
      <c r="EQ14" s="47">
        <f t="shared" si="20"/>
        <v>656.85139800000002</v>
      </c>
      <c r="ER14" s="47">
        <f t="shared" si="20"/>
        <v>709.34083599999985</v>
      </c>
      <c r="ES14" s="47">
        <f t="shared" si="20"/>
        <v>680.72509100000002</v>
      </c>
      <c r="ET14" s="47">
        <f t="shared" si="20"/>
        <v>0</v>
      </c>
      <c r="EU14" s="47">
        <f t="shared" si="20"/>
        <v>684.7495429999999</v>
      </c>
      <c r="EV14" s="47">
        <f t="shared" si="20"/>
        <v>673.28710299999989</v>
      </c>
      <c r="EW14" s="47">
        <f t="shared" si="20"/>
        <v>640.55777999999998</v>
      </c>
      <c r="EX14" s="47">
        <f t="shared" si="20"/>
        <v>657.94753500000002</v>
      </c>
      <c r="EY14" s="47">
        <f t="shared" si="20"/>
        <v>656.92978100000005</v>
      </c>
      <c r="EZ14" s="47">
        <f t="shared" si="20"/>
        <v>634.16013999999996</v>
      </c>
      <c r="FA14" s="47">
        <f t="shared" si="20"/>
        <v>0</v>
      </c>
      <c r="FB14" s="50">
        <f>FB9/FB5</f>
        <v>502.84959987419353</v>
      </c>
      <c r="FC14" s="47">
        <f t="shared" ref="FC14:GF14" si="21">IF(FC2="ON",FC9,0)</f>
        <v>0</v>
      </c>
      <c r="FD14" s="47">
        <f t="shared" si="21"/>
        <v>608.71161700000005</v>
      </c>
      <c r="FE14" s="47">
        <f t="shared" si="21"/>
        <v>627.70780100000002</v>
      </c>
      <c r="FF14" s="47">
        <f t="shared" si="21"/>
        <v>668.68390999999997</v>
      </c>
      <c r="FG14" s="47">
        <f t="shared" si="21"/>
        <v>559.28802799999994</v>
      </c>
      <c r="FH14" s="47">
        <f t="shared" si="21"/>
        <v>567.483338</v>
      </c>
      <c r="FI14" s="47">
        <f t="shared" si="21"/>
        <v>0</v>
      </c>
      <c r="FJ14" s="47">
        <f t="shared" si="21"/>
        <v>575.96125400000005</v>
      </c>
      <c r="FK14" s="47">
        <f t="shared" si="21"/>
        <v>615.10815000000002</v>
      </c>
      <c r="FL14" s="47">
        <f t="shared" si="21"/>
        <v>622.71475999999996</v>
      </c>
      <c r="FM14" s="47">
        <f t="shared" si="21"/>
        <v>616.09228100000007</v>
      </c>
      <c r="FN14" s="47">
        <f t="shared" si="21"/>
        <v>705.58956000000001</v>
      </c>
      <c r="FO14" s="47">
        <f t="shared" si="21"/>
        <v>731.44618000000014</v>
      </c>
      <c r="FP14" s="47">
        <f t="shared" si="21"/>
        <v>0</v>
      </c>
      <c r="FQ14" s="47">
        <f t="shared" si="21"/>
        <v>718.95582999999988</v>
      </c>
      <c r="FR14" s="47">
        <f t="shared" si="21"/>
        <v>706.380629</v>
      </c>
      <c r="FS14" s="47">
        <f t="shared" si="21"/>
        <v>749.20260800000005</v>
      </c>
      <c r="FT14" s="47">
        <f t="shared" si="21"/>
        <v>0</v>
      </c>
      <c r="FU14" s="47">
        <f t="shared" si="21"/>
        <v>756.15553499999999</v>
      </c>
      <c r="FV14" s="47">
        <f t="shared" si="21"/>
        <v>706.17190000000005</v>
      </c>
      <c r="FW14" s="47">
        <f t="shared" si="21"/>
        <v>0</v>
      </c>
      <c r="FX14" s="47">
        <f t="shared" si="21"/>
        <v>688.86082999999985</v>
      </c>
      <c r="FY14" s="47">
        <f t="shared" si="21"/>
        <v>650.04236000000003</v>
      </c>
      <c r="FZ14" s="47">
        <f t="shared" si="21"/>
        <v>649.7296</v>
      </c>
      <c r="GA14" s="47">
        <f t="shared" si="21"/>
        <v>686.80777999999998</v>
      </c>
      <c r="GB14" s="47">
        <f t="shared" si="21"/>
        <v>659.61311000000001</v>
      </c>
      <c r="GC14" s="47">
        <f t="shared" si="21"/>
        <v>573.7672</v>
      </c>
      <c r="GD14" s="47">
        <f t="shared" si="21"/>
        <v>0</v>
      </c>
      <c r="GE14" s="47">
        <f t="shared" si="21"/>
        <v>697.1278299999999</v>
      </c>
      <c r="GF14" s="47">
        <f t="shared" si="21"/>
        <v>697.6227100000001</v>
      </c>
      <c r="GG14" s="50">
        <f>GG9/GG5</f>
        <v>641.04464311538447</v>
      </c>
      <c r="GH14" s="47">
        <f t="shared" ref="GH14:HL14" si="22">IF(GH2="ON",GH9,0)</f>
        <v>650.983475</v>
      </c>
      <c r="GI14" s="47">
        <f t="shared" si="22"/>
        <v>702.61935100000005</v>
      </c>
      <c r="GJ14" s="47">
        <f t="shared" si="22"/>
        <v>694.32890500000008</v>
      </c>
      <c r="GK14" s="47">
        <f t="shared" si="22"/>
        <v>666.77819000000022</v>
      </c>
      <c r="GL14" s="47">
        <f t="shared" si="22"/>
        <v>0</v>
      </c>
      <c r="GM14" s="47">
        <f t="shared" si="22"/>
        <v>577.63744799999995</v>
      </c>
      <c r="GN14" s="47">
        <f t="shared" si="22"/>
        <v>669.88955099999998</v>
      </c>
      <c r="GO14" s="47">
        <f t="shared" si="22"/>
        <v>671.70596500000011</v>
      </c>
      <c r="GP14" s="47">
        <f t="shared" si="22"/>
        <v>607.33460599999989</v>
      </c>
      <c r="GQ14" s="47">
        <f t="shared" si="22"/>
        <v>585.40021100000001</v>
      </c>
      <c r="GR14" s="47">
        <f t="shared" si="22"/>
        <v>595.625677</v>
      </c>
      <c r="GS14" s="47">
        <f t="shared" si="22"/>
        <v>0</v>
      </c>
      <c r="GT14" s="47">
        <f t="shared" si="22"/>
        <v>649.95716200000004</v>
      </c>
      <c r="GU14" s="47">
        <f t="shared" si="22"/>
        <v>622.05661400000008</v>
      </c>
      <c r="GV14" s="47">
        <f t="shared" si="22"/>
        <v>544.49133600000005</v>
      </c>
      <c r="GW14" s="47">
        <f t="shared" si="22"/>
        <v>589.30943000000002</v>
      </c>
      <c r="GX14" s="47">
        <f t="shared" si="22"/>
        <v>660.75924400000008</v>
      </c>
      <c r="GY14" s="47">
        <f t="shared" si="22"/>
        <v>647.71800400000006</v>
      </c>
      <c r="GZ14" s="47">
        <f t="shared" si="22"/>
        <v>0</v>
      </c>
      <c r="HA14" s="47">
        <f t="shared" si="22"/>
        <v>600.98697500000003</v>
      </c>
      <c r="HB14" s="47">
        <f t="shared" si="22"/>
        <v>684.60363900000004</v>
      </c>
      <c r="HC14" s="47">
        <f t="shared" si="22"/>
        <v>680.6491860000001</v>
      </c>
      <c r="HD14" s="47">
        <f t="shared" si="22"/>
        <v>711.29138999999986</v>
      </c>
      <c r="HE14" s="47">
        <f t="shared" si="22"/>
        <v>704.1037389999999</v>
      </c>
      <c r="HF14" s="47">
        <f t="shared" si="22"/>
        <v>690.23100399999998</v>
      </c>
      <c r="HG14" s="47">
        <f t="shared" si="22"/>
        <v>0</v>
      </c>
      <c r="HH14" s="47">
        <f t="shared" si="22"/>
        <v>656.86205299999995</v>
      </c>
      <c r="HI14" s="47">
        <f t="shared" si="22"/>
        <v>642.54313699999989</v>
      </c>
      <c r="HJ14" s="47">
        <f t="shared" si="22"/>
        <v>662.93322899999998</v>
      </c>
      <c r="HK14" s="47">
        <f t="shared" si="22"/>
        <v>699.96126800000002</v>
      </c>
      <c r="HL14" s="47">
        <f t="shared" si="22"/>
        <v>683.28323</v>
      </c>
      <c r="HM14" s="50">
        <f>HM9/HM5</f>
        <v>611.58652543333346</v>
      </c>
      <c r="HN14" s="47">
        <f t="shared" ref="HN14:IR14" si="23">IF(HN2="ON",HN9,0)</f>
        <v>614.79271699999981</v>
      </c>
      <c r="HO14" s="47">
        <f t="shared" si="23"/>
        <v>0</v>
      </c>
      <c r="HP14" s="47">
        <f t="shared" si="23"/>
        <v>654.13530400000013</v>
      </c>
      <c r="HQ14" s="47">
        <f t="shared" si="23"/>
        <v>656.84479099999999</v>
      </c>
      <c r="HR14" s="47">
        <f t="shared" si="23"/>
        <v>541.1656559999999</v>
      </c>
      <c r="HS14" s="47">
        <f t="shared" si="23"/>
        <v>621.18432799999994</v>
      </c>
      <c r="HT14" s="47">
        <f t="shared" si="23"/>
        <v>593.09016299999996</v>
      </c>
      <c r="HU14" s="47">
        <f t="shared" si="23"/>
        <v>596.4478368</v>
      </c>
      <c r="HV14" s="47">
        <f t="shared" si="23"/>
        <v>0</v>
      </c>
      <c r="HW14" s="47">
        <f t="shared" si="23"/>
        <v>587.04225300000007</v>
      </c>
      <c r="HX14" s="47">
        <f t="shared" si="23"/>
        <v>612.10861509999995</v>
      </c>
      <c r="HY14" s="47">
        <f t="shared" si="23"/>
        <v>628.21667129999992</v>
      </c>
      <c r="HZ14" s="47">
        <f t="shared" si="23"/>
        <v>579.8893465000001</v>
      </c>
      <c r="IA14" s="47">
        <f t="shared" si="23"/>
        <v>606.42219100000011</v>
      </c>
      <c r="IB14" s="47">
        <f t="shared" si="23"/>
        <v>616.54345929999999</v>
      </c>
      <c r="IC14" s="47">
        <f t="shared" si="23"/>
        <v>0</v>
      </c>
      <c r="ID14" s="47">
        <f t="shared" si="23"/>
        <v>620.22569429999999</v>
      </c>
      <c r="IE14" s="47">
        <f t="shared" si="23"/>
        <v>631.05191889999992</v>
      </c>
      <c r="IF14" s="47">
        <f t="shared" si="23"/>
        <v>611.64822200000003</v>
      </c>
      <c r="IG14" s="47">
        <f t="shared" si="23"/>
        <v>612.09703239999999</v>
      </c>
      <c r="IH14" s="47">
        <f t="shared" si="23"/>
        <v>664.38325159999999</v>
      </c>
      <c r="II14" s="47">
        <f t="shared" si="23"/>
        <v>706.59590140000012</v>
      </c>
      <c r="IJ14" s="47">
        <f t="shared" si="23"/>
        <v>0</v>
      </c>
      <c r="IK14" s="47">
        <f t="shared" si="23"/>
        <v>669.49408670000003</v>
      </c>
      <c r="IL14" s="47">
        <f t="shared" si="23"/>
        <v>700.77920900000015</v>
      </c>
      <c r="IM14" s="47">
        <f t="shared" si="23"/>
        <v>698.1887686</v>
      </c>
      <c r="IN14" s="47">
        <f t="shared" si="23"/>
        <v>691.49053890000005</v>
      </c>
      <c r="IO14" s="47">
        <f t="shared" si="23"/>
        <v>674.4815071999999</v>
      </c>
      <c r="IP14" s="47">
        <f t="shared" si="23"/>
        <v>694.24668980000001</v>
      </c>
      <c r="IQ14" s="47">
        <f t="shared" si="23"/>
        <v>0</v>
      </c>
      <c r="IR14" s="47">
        <f t="shared" si="23"/>
        <v>667.47779749999995</v>
      </c>
      <c r="IS14" s="47">
        <f>SUM(HN14:IR14)/IS5</f>
        <v>636.54015193461555</v>
      </c>
      <c r="IT14" s="56"/>
      <c r="IU14" s="56"/>
      <c r="IV14" s="56"/>
      <c r="IW14" s="56"/>
      <c r="IX14" s="47">
        <f>IX9/IX5</f>
        <v>522.88744148106798</v>
      </c>
    </row>
    <row r="15" spans="1:260" s="4" customFormat="1" hidden="1">
      <c r="B15" s="84" t="s">
        <v>51</v>
      </c>
      <c r="C15" s="85">
        <f>IF(C$2="ON",C13,0)</f>
        <v>0</v>
      </c>
      <c r="D15" s="85">
        <f t="shared" ref="D15:AG15" si="24">IF(D$2="ON",D13,0)</f>
        <v>185.42486</v>
      </c>
      <c r="E15" s="85">
        <f t="shared" si="24"/>
        <v>187.04769900000002</v>
      </c>
      <c r="F15" s="85">
        <f t="shared" si="24"/>
        <v>0</v>
      </c>
      <c r="G15" s="85">
        <f t="shared" si="24"/>
        <v>178.95608100000001</v>
      </c>
      <c r="H15" s="85">
        <f t="shared" si="24"/>
        <v>197.66841999999997</v>
      </c>
      <c r="I15" s="85">
        <f t="shared" si="24"/>
        <v>0</v>
      </c>
      <c r="J15" s="85">
        <f t="shared" si="24"/>
        <v>193.05314999999999</v>
      </c>
      <c r="K15" s="85">
        <f t="shared" si="24"/>
        <v>215.61955999999998</v>
      </c>
      <c r="L15" s="85">
        <f t="shared" si="24"/>
        <v>240.74707999999998</v>
      </c>
      <c r="M15" s="85">
        <f t="shared" si="24"/>
        <v>0</v>
      </c>
      <c r="N15" s="85">
        <f t="shared" si="24"/>
        <v>241.6266</v>
      </c>
      <c r="O15" s="85">
        <f t="shared" si="24"/>
        <v>248.92375799999996</v>
      </c>
      <c r="P15" s="85">
        <f t="shared" si="24"/>
        <v>227.19157999999999</v>
      </c>
      <c r="Q15" s="85">
        <f t="shared" si="24"/>
        <v>229.31102999999999</v>
      </c>
      <c r="R15" s="85">
        <f t="shared" si="24"/>
        <v>240.59310000000005</v>
      </c>
      <c r="S15" s="85">
        <f t="shared" si="24"/>
        <v>241.91729000000004</v>
      </c>
      <c r="T15" s="85">
        <f t="shared" si="24"/>
        <v>0</v>
      </c>
      <c r="U15" s="85">
        <f t="shared" si="24"/>
        <v>246.69477000000001</v>
      </c>
      <c r="V15" s="85">
        <f t="shared" si="24"/>
        <v>259.860455</v>
      </c>
      <c r="W15" s="85">
        <f t="shared" si="24"/>
        <v>261.44151500000004</v>
      </c>
      <c r="X15" s="85">
        <f t="shared" si="24"/>
        <v>259.31885</v>
      </c>
      <c r="Y15" s="85">
        <f t="shared" si="24"/>
        <v>246.06511000000006</v>
      </c>
      <c r="Z15" s="85">
        <f t="shared" si="24"/>
        <v>233.98541600000004</v>
      </c>
      <c r="AA15" s="85">
        <f t="shared" si="24"/>
        <v>0</v>
      </c>
      <c r="AB15" s="85">
        <f t="shared" si="24"/>
        <v>257.55712000000005</v>
      </c>
      <c r="AC15" s="85">
        <f t="shared" si="24"/>
        <v>268.67264000000006</v>
      </c>
      <c r="AD15" s="85">
        <f t="shared" si="24"/>
        <v>263.94110000000001</v>
      </c>
      <c r="AE15" s="85">
        <f t="shared" si="24"/>
        <v>288.14555500000006</v>
      </c>
      <c r="AF15" s="85">
        <f t="shared" si="24"/>
        <v>298.362685</v>
      </c>
      <c r="AG15" s="85">
        <f t="shared" si="24"/>
        <v>291.56244500000003</v>
      </c>
      <c r="AH15" s="87">
        <f>AH13/AH5</f>
        <v>240.14751476000004</v>
      </c>
      <c r="AI15" s="87">
        <f>IF(AI$2="ON",AI13,0)</f>
        <v>0</v>
      </c>
      <c r="AJ15" s="87">
        <f>IF(AJ$2="ON",AJ13,0)</f>
        <v>289.00889999999998</v>
      </c>
      <c r="AK15" s="87">
        <f t="shared" ref="AK15:BJ15" si="25">IF(AK$2="ON",AK13,0)</f>
        <v>0</v>
      </c>
      <c r="AL15" s="87">
        <f t="shared" si="25"/>
        <v>309.570695</v>
      </c>
      <c r="AM15" s="87">
        <f t="shared" si="25"/>
        <v>262.28005500000006</v>
      </c>
      <c r="AN15" s="87">
        <f t="shared" si="25"/>
        <v>291.53141500000004</v>
      </c>
      <c r="AO15" s="87">
        <f t="shared" si="25"/>
        <v>275.28585500000003</v>
      </c>
      <c r="AP15" s="87">
        <f t="shared" si="25"/>
        <v>0</v>
      </c>
      <c r="AQ15" s="87">
        <f t="shared" si="25"/>
        <v>239.33708999999999</v>
      </c>
      <c r="AR15" s="87">
        <f t="shared" si="25"/>
        <v>243.79285000000002</v>
      </c>
      <c r="AS15" s="87">
        <f t="shared" si="25"/>
        <v>249.91435000000001</v>
      </c>
      <c r="AT15" s="87">
        <f t="shared" si="25"/>
        <v>247.80656499999998</v>
      </c>
      <c r="AU15" s="87">
        <f t="shared" si="25"/>
        <v>261.32317</v>
      </c>
      <c r="AV15" s="87">
        <f t="shared" si="25"/>
        <v>255.13900000000001</v>
      </c>
      <c r="AW15" s="87">
        <f t="shared" si="25"/>
        <v>0</v>
      </c>
      <c r="AX15" s="87">
        <f t="shared" si="25"/>
        <v>277.07971999999995</v>
      </c>
      <c r="AY15" s="87">
        <f t="shared" si="25"/>
        <v>274.46183500000006</v>
      </c>
      <c r="AZ15" s="87">
        <f t="shared" si="25"/>
        <v>254.81008000000003</v>
      </c>
      <c r="BA15" s="87">
        <f t="shared" si="25"/>
        <v>286.99558000000002</v>
      </c>
      <c r="BB15" s="87">
        <f t="shared" si="25"/>
        <v>272.32212600000003</v>
      </c>
      <c r="BC15" s="87">
        <f t="shared" si="25"/>
        <v>288.29075999999998</v>
      </c>
      <c r="BD15" s="87">
        <f t="shared" si="25"/>
        <v>0</v>
      </c>
      <c r="BE15" s="87">
        <f t="shared" si="25"/>
        <v>275.43271999999996</v>
      </c>
      <c r="BF15" s="87">
        <f t="shared" si="25"/>
        <v>273.53753</v>
      </c>
      <c r="BG15" s="87">
        <f t="shared" si="25"/>
        <v>242.43320000000006</v>
      </c>
      <c r="BH15" s="87">
        <f t="shared" si="25"/>
        <v>231.561825</v>
      </c>
      <c r="BI15" s="87">
        <f t="shared" si="25"/>
        <v>210.82673500000004</v>
      </c>
      <c r="BJ15" s="87">
        <f t="shared" si="25"/>
        <v>214.01514000000003</v>
      </c>
      <c r="BK15" s="87">
        <f>BK13/BK5</f>
        <v>262.03292156521735</v>
      </c>
      <c r="BL15" s="87">
        <f t="shared" ref="BL15:CP15" si="26">IF(BL$2="ON",BL13,0)</f>
        <v>0</v>
      </c>
      <c r="BM15" s="87">
        <f t="shared" si="26"/>
        <v>262.19238799999999</v>
      </c>
      <c r="BN15" s="87">
        <f t="shared" si="26"/>
        <v>276.63266499999997</v>
      </c>
      <c r="BO15" s="87">
        <f t="shared" si="26"/>
        <v>242.13319000000001</v>
      </c>
      <c r="BP15" s="87">
        <f t="shared" si="26"/>
        <v>221.77238499999999</v>
      </c>
      <c r="BQ15" s="87">
        <f t="shared" si="26"/>
        <v>272.62607299999996</v>
      </c>
      <c r="BR15" s="87">
        <f t="shared" si="26"/>
        <v>255.75059000000002</v>
      </c>
      <c r="BS15" s="87">
        <f t="shared" si="26"/>
        <v>0</v>
      </c>
      <c r="BT15" s="87">
        <f t="shared" si="26"/>
        <v>0</v>
      </c>
      <c r="BU15" s="87">
        <f t="shared" si="26"/>
        <v>267.156655</v>
      </c>
      <c r="BV15" s="87">
        <f t="shared" si="26"/>
        <v>256.07670000000002</v>
      </c>
      <c r="BW15" s="87">
        <f t="shared" si="26"/>
        <v>274.51385435999998</v>
      </c>
      <c r="BX15" s="87">
        <f t="shared" si="26"/>
        <v>279.86066099999999</v>
      </c>
      <c r="BY15" s="87">
        <f t="shared" si="26"/>
        <v>271.08870572000001</v>
      </c>
      <c r="BZ15" s="87">
        <f t="shared" si="26"/>
        <v>0</v>
      </c>
      <c r="CA15" s="87">
        <f t="shared" si="26"/>
        <v>277.42947374000005</v>
      </c>
      <c r="CB15" s="87">
        <f t="shared" si="26"/>
        <v>225.41940499999993</v>
      </c>
      <c r="CC15" s="87">
        <f t="shared" si="26"/>
        <v>234.94032499999997</v>
      </c>
      <c r="CD15" s="87">
        <f t="shared" si="26"/>
        <v>222.61485000000002</v>
      </c>
      <c r="CE15" s="87">
        <f t="shared" si="26"/>
        <v>231.10139900000001</v>
      </c>
      <c r="CF15" s="87">
        <f t="shared" si="26"/>
        <v>212.22916499999997</v>
      </c>
      <c r="CG15" s="87">
        <f t="shared" si="26"/>
        <v>0</v>
      </c>
      <c r="CH15" s="87">
        <f t="shared" si="26"/>
        <v>204.85725000000002</v>
      </c>
      <c r="CI15" s="87">
        <f t="shared" si="26"/>
        <v>219.683695</v>
      </c>
      <c r="CJ15" s="87">
        <f t="shared" si="26"/>
        <v>233.12724500000002</v>
      </c>
      <c r="CK15" s="87">
        <f t="shared" si="26"/>
        <v>245.52176500000002</v>
      </c>
      <c r="CL15" s="87">
        <f t="shared" si="26"/>
        <v>255.67945399999999</v>
      </c>
      <c r="CM15" s="87">
        <f t="shared" si="26"/>
        <v>239.00163099999997</v>
      </c>
      <c r="CN15" s="87">
        <f t="shared" si="26"/>
        <v>0</v>
      </c>
      <c r="CO15" s="87">
        <f t="shared" si="26"/>
        <v>231.01116000000002</v>
      </c>
      <c r="CP15" s="87">
        <f t="shared" si="26"/>
        <v>218.78613714285717</v>
      </c>
      <c r="CQ15" s="87">
        <f>CQ13/CQ5</f>
        <v>245.24827287851431</v>
      </c>
      <c r="CR15" s="87">
        <f t="shared" ref="CR15:DU15" si="27">IF(CR$2="ON",CR13,0)</f>
        <v>224.09617400000002</v>
      </c>
      <c r="CS15" s="87">
        <f t="shared" si="27"/>
        <v>209.10713900000002</v>
      </c>
      <c r="CT15" s="87">
        <f t="shared" si="27"/>
        <v>220.22325899999998</v>
      </c>
      <c r="CU15" s="87">
        <f t="shared" si="27"/>
        <v>187.48579999999998</v>
      </c>
      <c r="CV15" s="87">
        <f t="shared" si="27"/>
        <v>0</v>
      </c>
      <c r="CW15" s="87">
        <f t="shared" si="27"/>
        <v>217.04221600000005</v>
      </c>
      <c r="CX15" s="87">
        <f t="shared" si="27"/>
        <v>220.835981</v>
      </c>
      <c r="CY15" s="87">
        <f t="shared" si="27"/>
        <v>228.964078</v>
      </c>
      <c r="CZ15" s="87">
        <f t="shared" si="27"/>
        <v>197.64401999999998</v>
      </c>
      <c r="DA15" s="87">
        <f t="shared" si="27"/>
        <v>89.271373999999994</v>
      </c>
      <c r="DB15" s="87">
        <f t="shared" si="27"/>
        <v>0</v>
      </c>
      <c r="DC15" s="87">
        <f t="shared" si="27"/>
        <v>0</v>
      </c>
      <c r="DD15" s="87">
        <f t="shared" si="27"/>
        <v>0</v>
      </c>
      <c r="DE15" s="87">
        <f t="shared" si="27"/>
        <v>0</v>
      </c>
      <c r="DF15" s="87">
        <f t="shared" si="27"/>
        <v>0</v>
      </c>
      <c r="DG15" s="87">
        <f t="shared" si="27"/>
        <v>0</v>
      </c>
      <c r="DH15" s="87">
        <f t="shared" si="27"/>
        <v>0</v>
      </c>
      <c r="DI15" s="87">
        <f t="shared" si="27"/>
        <v>0</v>
      </c>
      <c r="DJ15" s="87">
        <f t="shared" si="27"/>
        <v>0</v>
      </c>
      <c r="DK15" s="87">
        <f t="shared" si="27"/>
        <v>164.05621399999995</v>
      </c>
      <c r="DL15" s="87">
        <f t="shared" si="27"/>
        <v>225.14635600000005</v>
      </c>
      <c r="DM15" s="87">
        <f t="shared" si="27"/>
        <v>240.479874</v>
      </c>
      <c r="DN15" s="87">
        <f t="shared" si="27"/>
        <v>248.51169399999998</v>
      </c>
      <c r="DO15" s="87">
        <f t="shared" si="27"/>
        <v>252.79746199999997</v>
      </c>
      <c r="DP15" s="87">
        <f t="shared" si="27"/>
        <v>249.30791899999997</v>
      </c>
      <c r="DQ15" s="87">
        <f t="shared" si="27"/>
        <v>0</v>
      </c>
      <c r="DR15" s="87">
        <f t="shared" si="27"/>
        <v>235.04041699999999</v>
      </c>
      <c r="DS15" s="87">
        <f t="shared" si="27"/>
        <v>234.704634</v>
      </c>
      <c r="DT15" s="87">
        <f t="shared" si="27"/>
        <v>279.532579</v>
      </c>
      <c r="DU15" s="87">
        <f t="shared" si="27"/>
        <v>266.01663399999995</v>
      </c>
      <c r="DV15" s="87">
        <f>DV13/DV5</f>
        <v>209.51319119999999</v>
      </c>
      <c r="DW15" s="87">
        <f t="shared" ref="DW15:FA15" si="28">IF(DW$2="ON",DW13,0)</f>
        <v>230.23951500000001</v>
      </c>
      <c r="DX15" s="87">
        <f t="shared" si="28"/>
        <v>227.38087999999999</v>
      </c>
      <c r="DY15" s="87">
        <f t="shared" si="28"/>
        <v>0</v>
      </c>
      <c r="DZ15" s="87">
        <f t="shared" si="28"/>
        <v>239.16974099999999</v>
      </c>
      <c r="EA15" s="87">
        <f t="shared" si="28"/>
        <v>197.74181000000002</v>
      </c>
      <c r="EB15" s="87">
        <f t="shared" si="28"/>
        <v>220.763936</v>
      </c>
      <c r="EC15" s="87">
        <f t="shared" si="28"/>
        <v>219.25348399999996</v>
      </c>
      <c r="ED15" s="87">
        <f t="shared" si="28"/>
        <v>251.37000900000004</v>
      </c>
      <c r="EE15" s="87">
        <f t="shared" si="28"/>
        <v>263.34119999999996</v>
      </c>
      <c r="EF15" s="87">
        <f t="shared" si="28"/>
        <v>0</v>
      </c>
      <c r="EG15" s="87">
        <f t="shared" si="28"/>
        <v>245.62204699999995</v>
      </c>
      <c r="EH15" s="87">
        <f t="shared" si="28"/>
        <v>247.67133772499989</v>
      </c>
      <c r="EI15" s="87">
        <f t="shared" si="28"/>
        <v>232.316081</v>
      </c>
      <c r="EJ15" s="87">
        <f t="shared" si="28"/>
        <v>0</v>
      </c>
      <c r="EK15" s="87">
        <f t="shared" si="28"/>
        <v>0</v>
      </c>
      <c r="EL15" s="87">
        <f t="shared" si="28"/>
        <v>0</v>
      </c>
      <c r="EM15" s="87">
        <f t="shared" si="28"/>
        <v>0</v>
      </c>
      <c r="EN15" s="87">
        <f t="shared" si="28"/>
        <v>235.14169100000001</v>
      </c>
      <c r="EO15" s="87">
        <f t="shared" si="28"/>
        <v>242.64063100000001</v>
      </c>
      <c r="EP15" s="87">
        <f t="shared" si="28"/>
        <v>244.55419499999999</v>
      </c>
      <c r="EQ15" s="87">
        <f t="shared" si="28"/>
        <v>265.18173740000003</v>
      </c>
      <c r="ER15" s="87">
        <f t="shared" si="28"/>
        <v>283.97079099999996</v>
      </c>
      <c r="ES15" s="87">
        <f t="shared" si="28"/>
        <v>276.03194999999994</v>
      </c>
      <c r="ET15" s="87">
        <f t="shared" si="28"/>
        <v>0</v>
      </c>
      <c r="EU15" s="87">
        <f t="shared" si="28"/>
        <v>290.41702700000002</v>
      </c>
      <c r="EV15" s="87">
        <f t="shared" si="28"/>
        <v>285.78960700000005</v>
      </c>
      <c r="EW15" s="87">
        <f t="shared" si="28"/>
        <v>257.01320900000002</v>
      </c>
      <c r="EX15" s="87">
        <f t="shared" si="28"/>
        <v>258.36314299999998</v>
      </c>
      <c r="EY15" s="87">
        <f t="shared" si="28"/>
        <v>241.97213199999999</v>
      </c>
      <c r="EZ15" s="87">
        <f t="shared" si="28"/>
        <v>239.77876399999997</v>
      </c>
      <c r="FA15" s="87">
        <f t="shared" si="28"/>
        <v>0</v>
      </c>
      <c r="FB15" s="87">
        <f>FB13/FB5</f>
        <v>206.24666473396769</v>
      </c>
      <c r="FC15" s="87">
        <f t="shared" ref="FC15:GF15" si="29">IF(FC$2="ON",FC13,0)</f>
        <v>0</v>
      </c>
      <c r="FD15" s="87">
        <f t="shared" si="29"/>
        <v>236.36891900000001</v>
      </c>
      <c r="FE15" s="87">
        <f t="shared" si="29"/>
        <v>252.391627</v>
      </c>
      <c r="FF15" s="87">
        <f t="shared" si="29"/>
        <v>270.20614</v>
      </c>
      <c r="FG15" s="87">
        <f t="shared" si="29"/>
        <v>237.94998199999998</v>
      </c>
      <c r="FH15" s="87">
        <f t="shared" si="29"/>
        <v>271.16176899999994</v>
      </c>
      <c r="FI15" s="87">
        <f t="shared" si="29"/>
        <v>0</v>
      </c>
      <c r="FJ15" s="87">
        <f t="shared" si="29"/>
        <v>271.04480999999998</v>
      </c>
      <c r="FK15" s="87">
        <f t="shared" si="29"/>
        <v>288.73448599999995</v>
      </c>
      <c r="FL15" s="87">
        <f t="shared" si="29"/>
        <v>293.24091020000003</v>
      </c>
      <c r="FM15" s="87">
        <f t="shared" si="29"/>
        <v>281.17517479999998</v>
      </c>
      <c r="FN15" s="87">
        <f t="shared" si="29"/>
        <v>319.66454299999998</v>
      </c>
      <c r="FO15" s="87">
        <f t="shared" si="29"/>
        <v>331.38310100000001</v>
      </c>
      <c r="FP15" s="87">
        <f t="shared" si="29"/>
        <v>0</v>
      </c>
      <c r="FQ15" s="87">
        <f t="shared" si="29"/>
        <v>325.24311699999998</v>
      </c>
      <c r="FR15" s="87">
        <f t="shared" si="29"/>
        <v>321.98980500000005</v>
      </c>
      <c r="FS15" s="87">
        <f t="shared" si="29"/>
        <v>342.77474000000007</v>
      </c>
      <c r="FT15" s="87">
        <f t="shared" si="29"/>
        <v>0</v>
      </c>
      <c r="FU15" s="87">
        <f t="shared" si="29"/>
        <v>336.69502199999994</v>
      </c>
      <c r="FV15" s="87">
        <f t="shared" si="29"/>
        <v>317.06399099999999</v>
      </c>
      <c r="FW15" s="87">
        <f t="shared" si="29"/>
        <v>0</v>
      </c>
      <c r="FX15" s="87">
        <f t="shared" si="29"/>
        <v>298.283816</v>
      </c>
      <c r="FY15" s="87">
        <f t="shared" si="29"/>
        <v>283.18717299999997</v>
      </c>
      <c r="FZ15" s="87">
        <f t="shared" si="29"/>
        <v>291.01314400000001</v>
      </c>
      <c r="GA15" s="87">
        <f t="shared" si="29"/>
        <v>311.90058500000004</v>
      </c>
      <c r="GB15" s="87">
        <f t="shared" si="29"/>
        <v>310.15186700000004</v>
      </c>
      <c r="GC15" s="87">
        <f t="shared" si="29"/>
        <v>269.21671900000001</v>
      </c>
      <c r="GD15" s="87">
        <f t="shared" si="29"/>
        <v>0</v>
      </c>
      <c r="GE15" s="87">
        <f t="shared" si="29"/>
        <v>312.91060600000003</v>
      </c>
      <c r="GF15" s="87">
        <f t="shared" si="29"/>
        <v>319.08402899999999</v>
      </c>
      <c r="GG15" s="87">
        <f>GG13/GG5</f>
        <v>286.44425430769229</v>
      </c>
      <c r="GH15" s="87">
        <f t="shared" ref="GH15:HL15" si="30">IF(GH$2="ON",GH13,0)</f>
        <v>289.16440799999998</v>
      </c>
      <c r="GI15" s="87">
        <f t="shared" si="30"/>
        <v>315.36795300000006</v>
      </c>
      <c r="GJ15" s="87">
        <f t="shared" si="30"/>
        <v>317.86331799999994</v>
      </c>
      <c r="GK15" s="87">
        <f t="shared" si="30"/>
        <v>309.36570300000005</v>
      </c>
      <c r="GL15" s="87">
        <f t="shared" si="30"/>
        <v>0</v>
      </c>
      <c r="GM15" s="87">
        <f t="shared" si="30"/>
        <v>257.50778500000001</v>
      </c>
      <c r="GN15" s="87">
        <f t="shared" si="30"/>
        <v>292.37836500000003</v>
      </c>
      <c r="GO15" s="87">
        <f t="shared" si="30"/>
        <v>281.57054699999998</v>
      </c>
      <c r="GP15" s="87">
        <f t="shared" si="30"/>
        <v>253.97553099999999</v>
      </c>
      <c r="GQ15" s="87">
        <f t="shared" si="30"/>
        <v>244.41326500000002</v>
      </c>
      <c r="GR15" s="87">
        <f t="shared" si="30"/>
        <v>261.349469</v>
      </c>
      <c r="GS15" s="87">
        <f t="shared" si="30"/>
        <v>0</v>
      </c>
      <c r="GT15" s="87">
        <f t="shared" si="30"/>
        <v>291.67693100000002</v>
      </c>
      <c r="GU15" s="87">
        <f t="shared" si="30"/>
        <v>307.648234</v>
      </c>
      <c r="GV15" s="87">
        <f t="shared" si="30"/>
        <v>220.40602100000001</v>
      </c>
      <c r="GW15" s="87">
        <f t="shared" si="30"/>
        <v>241.60403500000001</v>
      </c>
      <c r="GX15" s="87">
        <f t="shared" si="30"/>
        <v>276.32502699999998</v>
      </c>
      <c r="GY15" s="87">
        <f t="shared" si="30"/>
        <v>277.569568</v>
      </c>
      <c r="GZ15" s="87">
        <f t="shared" si="30"/>
        <v>0</v>
      </c>
      <c r="HA15" s="87">
        <f t="shared" si="30"/>
        <v>247.6831468</v>
      </c>
      <c r="HB15" s="87">
        <f t="shared" si="30"/>
        <v>283.7152466</v>
      </c>
      <c r="HC15" s="87">
        <f t="shared" si="30"/>
        <v>297.079663256</v>
      </c>
      <c r="HD15" s="87">
        <f t="shared" si="30"/>
        <v>316.24162584400005</v>
      </c>
      <c r="HE15" s="87">
        <f t="shared" si="30"/>
        <v>270.19417000000004</v>
      </c>
      <c r="HF15" s="87">
        <f t="shared" si="30"/>
        <v>284.55886039999996</v>
      </c>
      <c r="HG15" s="87">
        <f t="shared" si="30"/>
        <v>0</v>
      </c>
      <c r="HH15" s="87">
        <f t="shared" si="30"/>
        <v>282.27386560000002</v>
      </c>
      <c r="HI15" s="87">
        <f t="shared" si="30"/>
        <v>278.36569839999993</v>
      </c>
      <c r="HJ15" s="87">
        <f t="shared" si="30"/>
        <v>293.89709679999999</v>
      </c>
      <c r="HK15" s="87">
        <f t="shared" si="30"/>
        <v>316.74845019999998</v>
      </c>
      <c r="HL15" s="87">
        <f t="shared" si="30"/>
        <v>318.95995140000002</v>
      </c>
      <c r="HM15" s="87">
        <f>HM13/HM5</f>
        <v>266.41681761000001</v>
      </c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6"/>
      <c r="IT15" s="86"/>
      <c r="IU15" s="86"/>
      <c r="IV15" s="86"/>
      <c r="IW15" s="86"/>
      <c r="IX15" s="86">
        <f>SUM(C15:AG15,AI15:BJ15,BL15:CP15,CR15:DU15,DW15:FA15,FC15:IW15)/IX5</f>
        <v>210.29728986556088</v>
      </c>
    </row>
    <row r="16" spans="1:260" s="4" customFormat="1" hidden="1">
      <c r="B16" s="82" t="s">
        <v>47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11">
        <f>AH13/AH8</f>
        <v>4.7112579092666902</v>
      </c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>
        <f>BK13/BK8</f>
        <v>3.9196993124152884</v>
      </c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>
        <f>CQ13/CQ8</f>
        <v>3.7053485043206607</v>
      </c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>
        <f>DV13/DV8</f>
        <v>3.1106411555712601</v>
      </c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>
        <f>FB13/FB8</f>
        <v>3.5716301738168377</v>
      </c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>
        <f>GG13/GG8</f>
        <v>5.4264087160027499</v>
      </c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>
        <f>HM13/HM8</f>
        <v>5.9401301575610752</v>
      </c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>
        <f t="shared" ref="IS16" si="31">IS13/IS8</f>
        <v>7.0375428777093632</v>
      </c>
      <c r="IT16" s="111"/>
      <c r="IU16" s="111"/>
      <c r="IV16" s="111"/>
      <c r="IW16" s="111"/>
      <c r="IX16" s="111">
        <f>IX13/IX8</f>
        <v>4.5376453212401744</v>
      </c>
    </row>
    <row r="17" spans="2:258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</row>
    <row r="18" spans="2:258" s="3" customFormat="1" hidden="1">
      <c r="B18" s="35" t="s">
        <v>11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37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37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37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37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37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</row>
    <row r="19" spans="2:258" hidden="1">
      <c r="B19" s="5" t="s">
        <v>69</v>
      </c>
      <c r="C19" s="93">
        <f>SUM('BS1'!C19,'BS2'!C19)</f>
        <v>0</v>
      </c>
      <c r="D19" s="93">
        <f>SUM('BS1'!D19,'BS2'!D19)</f>
        <v>1816</v>
      </c>
      <c r="E19" s="93">
        <f>SUM('BS1'!E19,'BS2'!E19)</f>
        <v>1851</v>
      </c>
      <c r="F19" s="93">
        <f>SUM('BS1'!F19,'BS2'!F19)</f>
        <v>1</v>
      </c>
      <c r="G19" s="93">
        <f>SUM('BS1'!G19,'BS2'!G19)</f>
        <v>1962</v>
      </c>
      <c r="H19" s="93">
        <f>SUM('BS1'!H19,'BS2'!H19)</f>
        <v>1908</v>
      </c>
      <c r="I19" s="93">
        <f>SUM('BS1'!I19,'BS2'!I19)</f>
        <v>1</v>
      </c>
      <c r="J19" s="93">
        <f>SUM('BS1'!J19,'BS2'!J19)</f>
        <v>1867</v>
      </c>
      <c r="K19" s="93">
        <f>SUM('BS1'!K19,'BS2'!K19)</f>
        <v>1914</v>
      </c>
      <c r="L19" s="93">
        <f>SUM('BS1'!L19,'BS2'!L19)</f>
        <v>1877</v>
      </c>
      <c r="M19" s="93">
        <f>SUM('BS1'!M19,'BS2'!M19)</f>
        <v>0</v>
      </c>
      <c r="N19" s="93">
        <f>SUM('BS1'!N19,'BS2'!N19)</f>
        <v>1919</v>
      </c>
      <c r="O19" s="93">
        <f>SUM('BS1'!O19,'BS2'!O19)</f>
        <v>1952</v>
      </c>
      <c r="P19" s="93">
        <f>SUM('BS1'!P19,'BS2'!P19)</f>
        <v>2035</v>
      </c>
      <c r="Q19" s="93">
        <f>SUM('BS1'!Q19,'BS2'!Q19)</f>
        <v>2041</v>
      </c>
      <c r="R19" s="93">
        <f>SUM('BS1'!R19,'BS2'!R19)</f>
        <v>2072</v>
      </c>
      <c r="S19" s="93">
        <f>SUM('BS1'!S19,'BS2'!S19)</f>
        <v>2052</v>
      </c>
      <c r="T19" s="93">
        <f>SUM('BS1'!T19,'BS2'!T19)</f>
        <v>0</v>
      </c>
      <c r="U19" s="93">
        <f>SUM('BS1'!U19,'BS2'!U19)</f>
        <v>2101</v>
      </c>
      <c r="V19" s="93">
        <f>SUM('BS1'!V19,'BS2'!V19)</f>
        <v>2123</v>
      </c>
      <c r="W19" s="93">
        <f>SUM('BS1'!W19,'BS2'!W19)</f>
        <v>2172</v>
      </c>
      <c r="X19" s="93">
        <f>SUM('BS1'!X19,'BS2'!X19)</f>
        <v>2171</v>
      </c>
      <c r="Y19" s="93">
        <f>SUM('BS1'!Y19,'BS2'!Y19)</f>
        <v>2224</v>
      </c>
      <c r="Z19" s="93">
        <f>SUM('BS1'!Z19,'BS2'!Z19)</f>
        <v>2204</v>
      </c>
      <c r="AA19" s="93">
        <f>SUM('BS1'!AA19,'BS2'!AA19)</f>
        <v>0</v>
      </c>
      <c r="AB19" s="93">
        <f>SUM('BS1'!AB19,'BS2'!AB19)</f>
        <v>2196</v>
      </c>
      <c r="AC19" s="93">
        <f>SUM('BS1'!AC19,'BS2'!AC19)</f>
        <v>2214</v>
      </c>
      <c r="AD19" s="93">
        <f>SUM('BS1'!AD19,'BS2'!AD19)</f>
        <v>2181</v>
      </c>
      <c r="AE19" s="93">
        <f>SUM('BS1'!AE19,'BS2'!AE19)</f>
        <v>2179</v>
      </c>
      <c r="AF19" s="93">
        <f>SUM('BS1'!AF19,'BS2'!AF19)</f>
        <v>2172</v>
      </c>
      <c r="AG19" s="93">
        <f>SUM('BS1'!AG19,'BS2'!AG19)</f>
        <v>2142</v>
      </c>
      <c r="AH19" s="1">
        <f>AVERAGE(AB19:AG19,U19:Z19,N19:S19,J19:L19,G19:H19,D19:E19)</f>
        <v>2053.8000000000002</v>
      </c>
      <c r="AI19" s="93">
        <f>SUM('BS1'!AI19,'BS2'!AI19)</f>
        <v>0</v>
      </c>
      <c r="AJ19" s="93">
        <f>SUM('BS1'!AJ19,'BS2'!AJ19)</f>
        <v>2143</v>
      </c>
      <c r="AK19" s="93">
        <f>SUM('BS1'!AK19,'BS2'!AK19)</f>
        <v>1</v>
      </c>
      <c r="AL19" s="93">
        <f>SUM('BS1'!AL19,'BS2'!AL19)</f>
        <v>2241</v>
      </c>
      <c r="AM19" s="93">
        <f>SUM('BS1'!AM19,'BS2'!AM19)</f>
        <v>2265</v>
      </c>
      <c r="AN19" s="93">
        <f>SUM('BS1'!AN19,'BS2'!AN19)</f>
        <v>2198</v>
      </c>
      <c r="AO19" s="93">
        <f>SUM('BS1'!AO19,'BS2'!AO19)</f>
        <v>2153</v>
      </c>
      <c r="AP19" s="93">
        <f>SUM('BS1'!AP19,'BS2'!AP19)</f>
        <v>0</v>
      </c>
      <c r="AQ19" s="93">
        <f>SUM('BS1'!AQ19,'BS2'!AQ19)</f>
        <v>2154</v>
      </c>
      <c r="AR19" s="93">
        <f>SUM('BS1'!AR19,'BS2'!AR19)</f>
        <v>2186</v>
      </c>
      <c r="AS19" s="93">
        <f>SUM('BS1'!AS19,'BS2'!AS19)</f>
        <v>2199</v>
      </c>
      <c r="AT19" s="93">
        <f>SUM('BS1'!AT19,'BS2'!AT19)</f>
        <v>2169</v>
      </c>
      <c r="AU19" s="93">
        <f>SUM('BS1'!AU19,'BS2'!AU19)</f>
        <v>2166</v>
      </c>
      <c r="AV19" s="93">
        <f>SUM('BS1'!AV19,'BS2'!AV19)</f>
        <v>2134</v>
      </c>
      <c r="AW19" s="93">
        <f>SUM('BS1'!AW19,'BS2'!AW19)</f>
        <v>0</v>
      </c>
      <c r="AX19" s="93">
        <f>SUM('BS1'!AX19,'BS2'!AX19)</f>
        <v>2141</v>
      </c>
      <c r="AY19" s="93">
        <f>SUM('BS1'!AY19,'BS2'!AY19)</f>
        <v>2151</v>
      </c>
      <c r="AZ19" s="93">
        <f>SUM('BS1'!AZ19,'BS2'!AZ19)</f>
        <v>2085</v>
      </c>
      <c r="BA19" s="93">
        <f>SUM('BS1'!BA19,'BS2'!BA19)</f>
        <v>2125</v>
      </c>
      <c r="BB19" s="93">
        <f>SUM('BS1'!BB19,'BS2'!BB19)</f>
        <v>2139</v>
      </c>
      <c r="BC19" s="93">
        <f>SUM('BS1'!BC19,'BS2'!BC19)</f>
        <v>2139</v>
      </c>
      <c r="BD19" s="93">
        <f>SUM('BS1'!BD19,'BS2'!BD19)</f>
        <v>0</v>
      </c>
      <c r="BE19" s="93">
        <f>SUM('BS1'!BE19,'BS2'!BE19)</f>
        <v>2165</v>
      </c>
      <c r="BF19" s="93">
        <f>SUM('BS1'!BF19,'BS2'!BF19)</f>
        <v>2194</v>
      </c>
      <c r="BG19" s="93">
        <f>SUM('BS1'!BG19,'BS2'!BG19)</f>
        <v>2209</v>
      </c>
      <c r="BH19" s="93">
        <f>SUM('BS1'!BH19,'BS2'!BH19)</f>
        <v>2179</v>
      </c>
      <c r="BI19" s="93">
        <f>SUM('BS1'!BI19,'BS2'!BI19)</f>
        <v>2169</v>
      </c>
      <c r="BJ19" s="93">
        <f>SUM('BS1'!BJ19,'BS2'!BJ19)</f>
        <v>2156</v>
      </c>
      <c r="BK19" s="93">
        <f>AVERAGE(BE19:BJ19,AX19:BC19,AQ19:AV19,AL19:AO19,AJ19)</f>
        <v>2167.8260869565215</v>
      </c>
      <c r="BL19" s="93">
        <f>SUM('BS1'!BL19,'BS2'!BL19)</f>
        <v>0</v>
      </c>
      <c r="BM19" s="93">
        <f>SUM('BS1'!BM19,'BS2'!BM19)</f>
        <v>2154</v>
      </c>
      <c r="BN19" s="93">
        <f>SUM('BS1'!BN19,'BS2'!BN19)</f>
        <v>2199</v>
      </c>
      <c r="BO19" s="93">
        <f>SUM('BS1'!BO19,'BS2'!BO19)</f>
        <v>2250</v>
      </c>
      <c r="BP19" s="93">
        <f>SUM('BS1'!BP19,'BS2'!BP19)</f>
        <v>2281</v>
      </c>
      <c r="BQ19" s="93">
        <f>SUM('BS1'!BQ19,'BS2'!BQ19)</f>
        <v>2214</v>
      </c>
      <c r="BR19" s="93">
        <f>SUM('BS1'!BR19,'BS2'!BR19)</f>
        <v>2152</v>
      </c>
      <c r="BS19" s="93">
        <f>SUM('BS1'!BS19,'BS2'!BS19)</f>
        <v>0</v>
      </c>
      <c r="BT19" s="93">
        <f>SUM('BS1'!BT19,'BS2'!BT19)</f>
        <v>0</v>
      </c>
      <c r="BU19" s="93">
        <f>SUM('BS1'!BU19,'BS2'!BU19)</f>
        <v>2196</v>
      </c>
      <c r="BV19" s="93">
        <f>SUM('BS1'!BV19,'BS2'!BV19)</f>
        <v>2236</v>
      </c>
      <c r="BW19" s="93">
        <f>SUM('BS1'!BW19,'BS2'!BW19)</f>
        <v>2253</v>
      </c>
      <c r="BX19" s="93">
        <f>SUM('BS1'!BX19,'BS2'!BX19)</f>
        <v>2273</v>
      </c>
      <c r="BY19" s="93">
        <f>SUM('BS1'!BY19,'BS2'!BY19)</f>
        <v>2227</v>
      </c>
      <c r="BZ19" s="93">
        <f>SUM('BS1'!BZ19,'BS2'!BZ19)</f>
        <v>0</v>
      </c>
      <c r="CA19" s="93">
        <f>SUM('BS1'!CA19,'BS2'!CA19)</f>
        <v>2241</v>
      </c>
      <c r="CB19" s="93">
        <f>SUM('BS1'!CB19,'BS2'!CB19)</f>
        <v>2273</v>
      </c>
      <c r="CC19" s="93">
        <f>SUM('BS1'!CC19,'BS2'!CC19)</f>
        <v>2283</v>
      </c>
      <c r="CD19" s="93">
        <f>SUM('BS1'!CD19,'BS2'!CD19)</f>
        <v>2286</v>
      </c>
      <c r="CE19" s="93">
        <f>SUM('BS1'!CE19,'BS2'!CE19)</f>
        <v>2287</v>
      </c>
      <c r="CF19" s="93">
        <f>SUM('BS1'!CF19,'BS2'!CF19)</f>
        <v>2267</v>
      </c>
      <c r="CG19" s="93">
        <f>SUM('BS1'!CG19,'BS2'!CG19)</f>
        <v>0</v>
      </c>
      <c r="CH19" s="93">
        <f>SUM('BS1'!CH19,'BS2'!CH19)</f>
        <v>2259</v>
      </c>
      <c r="CI19" s="93">
        <f>SUM('BS1'!CI19,'BS2'!CI19)</f>
        <v>2291</v>
      </c>
      <c r="CJ19" s="93">
        <f>SUM('BS1'!CJ19,'BS2'!CJ19)</f>
        <v>2269</v>
      </c>
      <c r="CK19" s="93">
        <f>SUM('BS1'!CK19,'BS2'!CK19)</f>
        <v>2270</v>
      </c>
      <c r="CL19" s="93">
        <f>SUM('BS1'!CL19,'BS2'!CL19)</f>
        <v>2289</v>
      </c>
      <c r="CM19" s="93">
        <f>SUM('BS1'!CM19,'BS2'!CM19)</f>
        <v>2264</v>
      </c>
      <c r="CN19" s="93">
        <f>SUM('BS1'!CN19,'BS2'!CN19)</f>
        <v>0</v>
      </c>
      <c r="CO19" s="93">
        <f>SUM('BS1'!CO19,'BS2'!CO19)</f>
        <v>2270</v>
      </c>
      <c r="CP19" s="93">
        <f>SUM('BS1'!CP19,'BS2'!CP19)</f>
        <v>2290</v>
      </c>
      <c r="CQ19" s="1">
        <f>AVERAGE(CO19:CP19,CH19:CM19,CA19:CF19,BU19:BY19,BM19:BR19)</f>
        <v>2250.96</v>
      </c>
      <c r="CR19" s="93">
        <f>SUM('BS1'!CR19,'BS2'!CR19)</f>
        <v>2263</v>
      </c>
      <c r="CS19" s="93">
        <f>SUM('BS1'!CS19,'BS2'!CS19)</f>
        <v>2261</v>
      </c>
      <c r="CT19" s="93">
        <f>SUM('BS1'!CT19,'BS2'!CT19)</f>
        <v>2264</v>
      </c>
      <c r="CU19" s="93">
        <f>SUM('BS1'!CU19,'BS2'!CU19)</f>
        <v>2259</v>
      </c>
      <c r="CV19" s="93">
        <f>SUM('BS1'!CV19,'BS2'!CV19)</f>
        <v>0</v>
      </c>
      <c r="CW19" s="93">
        <f>SUM('BS1'!CW19,'BS2'!CW19)</f>
        <v>2214</v>
      </c>
      <c r="CX19" s="93">
        <f>SUM('BS1'!CX19,'BS2'!CX19)</f>
        <v>2226</v>
      </c>
      <c r="CY19" s="93">
        <f>SUM('BS1'!CY19,'BS2'!CY19)</f>
        <v>2238</v>
      </c>
      <c r="CZ19" s="93">
        <f>SUM('BS1'!CZ19,'BS2'!CZ19)</f>
        <v>2241</v>
      </c>
      <c r="DA19" s="93">
        <f>SUM('BS1'!DA19,'BS2'!DA19)</f>
        <v>2259</v>
      </c>
      <c r="DB19" s="93">
        <f>SUM('BS1'!DB19,'BS2'!DB19)</f>
        <v>3</v>
      </c>
      <c r="DC19" s="93">
        <f>SUM('BS1'!DC19,'BS2'!DC19)</f>
        <v>0</v>
      </c>
      <c r="DD19" s="93">
        <f>SUM('BS1'!DD19,'BS2'!DD19)</f>
        <v>0</v>
      </c>
      <c r="DE19" s="93">
        <f>SUM('BS1'!DE19,'BS2'!DE19)</f>
        <v>0</v>
      </c>
      <c r="DF19" s="93">
        <f>SUM('BS1'!DF19,'BS2'!DF19)</f>
        <v>0</v>
      </c>
      <c r="DG19" s="93">
        <f>SUM('BS1'!DG19,'BS2'!DG19)</f>
        <v>0</v>
      </c>
      <c r="DH19" s="93">
        <f>SUM('BS1'!DH19,'BS2'!DH19)</f>
        <v>0</v>
      </c>
      <c r="DI19" s="93">
        <f>SUM('BS1'!DI19,'BS2'!DI19)</f>
        <v>0</v>
      </c>
      <c r="DJ19" s="93">
        <f>SUM('BS1'!DJ19,'BS2'!DJ19)</f>
        <v>0</v>
      </c>
      <c r="DK19" s="93">
        <f>SUM('BS1'!DK19,'BS2'!DK19)</f>
        <v>2108</v>
      </c>
      <c r="DL19" s="93">
        <f>SUM('BS1'!DL19,'BS2'!DL19)</f>
        <v>2188</v>
      </c>
      <c r="DM19" s="93">
        <f>SUM('BS1'!DM19,'BS2'!DM19)</f>
        <v>2225</v>
      </c>
      <c r="DN19" s="93">
        <f>SUM('BS1'!DN19,'BS2'!DN19)</f>
        <v>2218</v>
      </c>
      <c r="DO19" s="93">
        <f>SUM('BS1'!DO19,'BS2'!DO19)</f>
        <v>2285</v>
      </c>
      <c r="DP19" s="93">
        <f>SUM('BS1'!DP19,'BS2'!DP19)</f>
        <v>2269</v>
      </c>
      <c r="DQ19" s="93">
        <f>SUM('BS1'!DQ19,'BS2'!DQ19)</f>
        <v>0</v>
      </c>
      <c r="DR19" s="93">
        <f>SUM('BS1'!DR19,'BS2'!DR19)</f>
        <v>2261</v>
      </c>
      <c r="DS19" s="93">
        <f>SUM('BS1'!DS19,'BS2'!DS19)</f>
        <v>2330</v>
      </c>
      <c r="DT19" s="93">
        <f>SUM('BS1'!DT19,'BS2'!DT19)</f>
        <v>2336</v>
      </c>
      <c r="DU19" s="93">
        <f>SUM('BS1'!DU19,'BS2'!DU19)</f>
        <v>2336</v>
      </c>
      <c r="DV19" s="1">
        <f>AVERAGE(DR19:DU19,DK19:DP19,CW19:DB19,CR19:CU19)</f>
        <v>2139.1999999999998</v>
      </c>
      <c r="DW19" s="93">
        <f>SUM('BS1'!DW19,'BS2'!DW19)</f>
        <v>2295</v>
      </c>
      <c r="DX19" s="93">
        <f>SUM('BS1'!DX19,'BS2'!DX19)</f>
        <v>2268</v>
      </c>
      <c r="DY19" s="93">
        <f>SUM('BS1'!DY19,'BS2'!DY19)</f>
        <v>1527</v>
      </c>
      <c r="DZ19" s="93">
        <f>SUM('BS1'!DZ19,'BS2'!DZ19)</f>
        <v>2381</v>
      </c>
      <c r="EA19" s="93">
        <f>SUM('BS1'!EA19,'BS2'!EA19)</f>
        <v>2409</v>
      </c>
      <c r="EB19" s="93">
        <f>SUM('BS1'!EB19,'BS2'!EB19)</f>
        <v>2336</v>
      </c>
      <c r="EC19" s="93">
        <f>SUM('BS1'!EC19,'BS2'!EC19)</f>
        <v>2490</v>
      </c>
      <c r="ED19" s="93">
        <f>SUM('BS1'!ED19,'BS2'!ED19)</f>
        <v>2490</v>
      </c>
      <c r="EE19" s="93">
        <f>SUM('BS1'!EE19,'BS2'!EE19)</f>
        <v>2494</v>
      </c>
      <c r="EF19" s="93">
        <f>SUM('BS1'!EF19,'BS2'!EF19)</f>
        <v>1930</v>
      </c>
      <c r="EG19" s="93">
        <f>SUM('BS1'!EG19,'BS2'!EG19)</f>
        <v>2511</v>
      </c>
      <c r="EH19" s="93">
        <f>SUM('BS1'!EH19,'BS2'!EH19)</f>
        <v>2500</v>
      </c>
      <c r="EI19" s="93">
        <f>SUM('BS1'!EI19,'BS2'!EI19)</f>
        <v>2446</v>
      </c>
      <c r="EJ19" s="93">
        <f>SUM('BS1'!EJ19,'BS2'!EJ19)</f>
        <v>421</v>
      </c>
      <c r="EK19" s="93">
        <f>SUM('BS1'!EK19,'BS2'!EK19)</f>
        <v>236</v>
      </c>
      <c r="EL19" s="93">
        <f>SUM('BS1'!EL19,'BS2'!EL19)</f>
        <v>182</v>
      </c>
      <c r="EM19" s="93">
        <f>SUM('BS1'!EM19,'BS2'!EM19)</f>
        <v>1216</v>
      </c>
      <c r="EN19" s="93">
        <f>SUM('BS1'!EN19,'BS2'!EN19)</f>
        <v>2531</v>
      </c>
      <c r="EO19" s="93">
        <f>SUM('BS1'!EO19,'BS2'!EO19)</f>
        <v>2546</v>
      </c>
      <c r="EP19" s="93">
        <f>SUM('BS1'!EP19,'BS2'!EP19)</f>
        <v>2655</v>
      </c>
      <c r="EQ19" s="93">
        <f>SUM('BS1'!EQ19,'BS2'!EQ19)</f>
        <v>2646</v>
      </c>
      <c r="ER19" s="93">
        <f>SUM('BS1'!ER19,'BS2'!ER19)</f>
        <v>2654</v>
      </c>
      <c r="ES19" s="93">
        <f>SUM('BS1'!ES19,'BS2'!ES19)</f>
        <v>2642</v>
      </c>
      <c r="ET19" s="93">
        <f>SUM('BS1'!ET19,'BS2'!ET19)</f>
        <v>2019</v>
      </c>
      <c r="EU19" s="93">
        <f>SUM('BS1'!EU19,'BS2'!EU19)</f>
        <v>2654</v>
      </c>
      <c r="EV19" s="93">
        <f>SUM('BS1'!EV19,'BS2'!EV19)</f>
        <v>2653</v>
      </c>
      <c r="EW19" s="93">
        <f>SUM('BS1'!EW19,'BS2'!EW19)</f>
        <v>2651</v>
      </c>
      <c r="EX19" s="93">
        <f>SUM('BS1'!EX19,'BS2'!EX19)</f>
        <v>2653</v>
      </c>
      <c r="EY19" s="93">
        <f>SUM('BS1'!EY19,'BS2'!EY19)</f>
        <v>2651</v>
      </c>
      <c r="EZ19" s="93">
        <f>SUM('BS1'!EZ19,'BS2'!EZ19)</f>
        <v>2645</v>
      </c>
      <c r="FA19" s="93">
        <f>SUM('BS1'!FA19,'BS2'!FA19)</f>
        <v>1775</v>
      </c>
      <c r="FB19" s="41">
        <f>AVERAGE(EU19:EZ19,EN19:ES19,EG19:EI19,ED19,EE19,DZ19:EC19,DW19:DX19)</f>
        <v>2530.478260869565</v>
      </c>
      <c r="FC19" s="93">
        <f>SUM('BS1'!FC19,'BS2'!FC19)</f>
        <v>0</v>
      </c>
      <c r="FD19" s="93">
        <f>SUM('BS1'!FD19,'BS2'!FD19)</f>
        <v>2639</v>
      </c>
      <c r="FE19" s="93">
        <f>SUM('BS1'!FE19,'BS2'!FE19)</f>
        <v>2650</v>
      </c>
      <c r="FF19" s="93">
        <f>SUM('BS1'!FF19,'BS2'!FF19)</f>
        <v>2657</v>
      </c>
      <c r="FG19" s="93">
        <f>SUM('BS1'!FG19,'BS2'!FG19)</f>
        <v>2750</v>
      </c>
      <c r="FH19" s="93">
        <f>SUM('BS1'!FH19,'BS2'!FH19)</f>
        <v>2613</v>
      </c>
      <c r="FI19" s="93">
        <f>SUM('BS1'!FI19,'BS2'!FI19)</f>
        <v>57</v>
      </c>
      <c r="FJ19" s="93">
        <f>SUM('BS1'!FJ19,'BS2'!FJ19)</f>
        <v>2594</v>
      </c>
      <c r="FK19" s="93">
        <f>SUM('BS1'!FK19,'BS2'!FK19)</f>
        <v>2663</v>
      </c>
      <c r="FL19" s="93">
        <f>SUM('BS1'!FL19,'BS2'!FL19)</f>
        <v>2709</v>
      </c>
      <c r="FM19" s="93">
        <f>SUM('BS1'!FM19,'BS2'!FM19)</f>
        <v>2685</v>
      </c>
      <c r="FN19" s="93">
        <f>SUM('BS1'!FN19,'BS2'!FN19)</f>
        <v>2747</v>
      </c>
      <c r="FO19" s="93">
        <f>SUM('BS1'!FO19,'BS2'!FO19)</f>
        <v>2725</v>
      </c>
      <c r="FP19" s="93">
        <f>SUM('BS1'!FP19,'BS2'!FP19)</f>
        <v>2047</v>
      </c>
      <c r="FQ19" s="93">
        <f>SUM('BS1'!FQ19,'BS2'!FQ19)</f>
        <v>2794</v>
      </c>
      <c r="FR19" s="93">
        <f>SUM('BS1'!FR19,'BS2'!FR19)</f>
        <v>2809</v>
      </c>
      <c r="FS19" s="93">
        <f>SUM('BS1'!FS19,'BS2'!FS19)</f>
        <v>2825</v>
      </c>
      <c r="FT19" s="93">
        <f>SUM('BS1'!FT19,'BS2'!FT19)</f>
        <v>111</v>
      </c>
      <c r="FU19" s="93">
        <f>SUM('BS1'!FU19,'BS2'!FU19)</f>
        <v>2776</v>
      </c>
      <c r="FV19" s="93">
        <f>SUM('BS1'!FV19,'BS2'!FV19)</f>
        <v>2793</v>
      </c>
      <c r="FW19" s="93">
        <f>SUM('BS1'!FW19,'BS2'!FW19)</f>
        <v>2163</v>
      </c>
      <c r="FX19" s="93">
        <f>SUM('BS1'!FX19,'BS2'!FX19)</f>
        <v>2781</v>
      </c>
      <c r="FY19" s="93">
        <f>SUM('BS1'!FY19,'BS2'!FY19)</f>
        <v>2797</v>
      </c>
      <c r="FZ19" s="93">
        <f>SUM('BS1'!FZ19,'BS2'!FZ19)</f>
        <v>2795</v>
      </c>
      <c r="GA19" s="93">
        <f>SUM('BS1'!GA19,'BS2'!GA19)</f>
        <v>2797</v>
      </c>
      <c r="GB19" s="93">
        <f>SUM('BS1'!GB19,'BS2'!GB19)</f>
        <v>2798</v>
      </c>
      <c r="GC19" s="93">
        <f>SUM('BS1'!GC19,'BS2'!GC19)</f>
        <v>2755</v>
      </c>
      <c r="GD19" s="93">
        <f>SUM('BS1'!GD19,'BS2'!GD19)</f>
        <v>190</v>
      </c>
      <c r="GE19" s="93">
        <f>SUM('BS1'!GE19,'BS2'!GE19)</f>
        <v>2751</v>
      </c>
      <c r="GF19" s="93">
        <f>SUM('BS1'!GF19,'BS2'!GF19)</f>
        <v>2781</v>
      </c>
      <c r="GG19" s="103">
        <f>AVERAGE(GE19:GF19,FX19:GC19,FU19:FV19,FQ19:FS19,FJ19:FO19,FD19:FH19)</f>
        <v>2736.8333333333335</v>
      </c>
      <c r="GH19" s="93">
        <f>SUM('BS1'!GH19,'BS2'!GH19)</f>
        <v>2756</v>
      </c>
      <c r="GI19" s="93">
        <f>SUM('BS1'!GI19,'BS2'!GI19)</f>
        <v>2750</v>
      </c>
      <c r="GJ19" s="93">
        <f>SUM('BS1'!GJ19,'BS2'!GJ19)</f>
        <v>2750</v>
      </c>
      <c r="GK19" s="93">
        <f>SUM('BS1'!GK19,'BS2'!GK19)</f>
        <v>2733</v>
      </c>
      <c r="GL19" s="93">
        <f>SUM('BS1'!GL19,'BS2'!GL19)</f>
        <v>1998</v>
      </c>
      <c r="GM19" s="93">
        <f>SUM('BS1'!GM19,'BS2'!GM19)</f>
        <v>2776</v>
      </c>
      <c r="GN19" s="93">
        <f>SUM('BS1'!GN19,'BS2'!GN19)</f>
        <v>2691</v>
      </c>
      <c r="GO19" s="93">
        <f>SUM('BS1'!GO19,'BS2'!GO19)</f>
        <v>2700</v>
      </c>
      <c r="GP19" s="93">
        <f>SUM('BS1'!GP19,'BS2'!GP19)</f>
        <v>2682</v>
      </c>
      <c r="GQ19" s="93">
        <f>SUM('BS1'!GQ19,'BS2'!GQ19)</f>
        <v>2678</v>
      </c>
      <c r="GR19" s="93">
        <f>SUM('BS1'!GR19,'BS2'!GR19)</f>
        <v>2624</v>
      </c>
      <c r="GS19" s="93">
        <f>SUM('BS1'!GS19,'BS2'!GS19)</f>
        <v>1343</v>
      </c>
      <c r="GT19" s="93">
        <f>SUM('BS1'!GT19,'BS2'!GT19)</f>
        <v>2611</v>
      </c>
      <c r="GU19" s="93">
        <f>SUM('BS1'!GU19,'BS2'!GU19)</f>
        <v>2684</v>
      </c>
      <c r="GV19" s="93">
        <f>SUM('BS1'!GV19,'BS2'!GV19)</f>
        <v>2718</v>
      </c>
      <c r="GW19" s="93">
        <f>SUM('BS1'!GW19,'BS2'!GW19)</f>
        <v>2725</v>
      </c>
      <c r="GX19" s="93">
        <f>SUM('BS1'!GX19,'BS2'!GX19)</f>
        <v>2758</v>
      </c>
      <c r="GY19" s="93">
        <f>SUM('BS1'!GY19,'BS2'!GY19)</f>
        <v>2741</v>
      </c>
      <c r="GZ19" s="93">
        <f>SUM('BS1'!GZ19,'BS2'!GZ19)</f>
        <v>1522</v>
      </c>
      <c r="HA19" s="93">
        <f>SUM('BS1'!HA19,'BS2'!HA19)</f>
        <v>2752</v>
      </c>
      <c r="HB19" s="93">
        <f>SUM('BS1'!HB19,'BS2'!HB19)</f>
        <v>2760</v>
      </c>
      <c r="HC19" s="93">
        <f>SUM('BS1'!HC19,'BS2'!HC19)</f>
        <v>2764</v>
      </c>
      <c r="HD19" s="93">
        <f>SUM('BS1'!HD19,'BS2'!HD19)</f>
        <v>2773</v>
      </c>
      <c r="HE19" s="93">
        <f>SUM('BS1'!HE19,'BS2'!HE19)</f>
        <v>2786</v>
      </c>
      <c r="HF19" s="93">
        <f>SUM('BS1'!HF19,'BS2'!HF19)</f>
        <v>2752</v>
      </c>
      <c r="HG19" s="93">
        <f>SUM('BS1'!HG19,'BS2'!HG19)</f>
        <v>0</v>
      </c>
      <c r="HH19" s="93">
        <f>SUM('BS1'!HH19,'BS2'!HH19)</f>
        <v>2738</v>
      </c>
      <c r="HI19" s="93">
        <f>SUM('BS1'!HI19,'BS2'!HI19)</f>
        <v>2749</v>
      </c>
      <c r="HJ19" s="93">
        <f>SUM('BS1'!HJ19,'BS2'!HJ19)</f>
        <v>2754</v>
      </c>
      <c r="HK19" s="93">
        <f>SUM('BS1'!HK19,'BS2'!HK19)</f>
        <v>2763</v>
      </c>
      <c r="HL19" s="93">
        <f>SUM('BS1'!HL19,'BS2'!HL19)</f>
        <v>2765</v>
      </c>
      <c r="HM19" s="103">
        <f>AVERAGE(HH19:HL19,HA19:HF19,GT19:GY19,GM19:GR19,GH19:GK19)</f>
        <v>2730.8518518518517</v>
      </c>
      <c r="HN19" s="93">
        <f>SUM('BS1'!HN19,'BS2'!HN19)</f>
        <v>2628</v>
      </c>
      <c r="HO19" s="93">
        <f>SUM('BS1'!HO19,'BS2'!HO19)</f>
        <v>37</v>
      </c>
      <c r="HP19" s="93">
        <f>SUM('BS1'!HP19,'BS2'!HP19)</f>
        <v>2710</v>
      </c>
      <c r="HQ19" s="93">
        <f>SUM('BS1'!HQ19,'BS2'!HQ19)</f>
        <v>2749</v>
      </c>
      <c r="HR19" s="93">
        <f>SUM('BS1'!HR19,'BS2'!HR19)</f>
        <v>2789</v>
      </c>
      <c r="HS19" s="93">
        <f>SUM('BS1'!HS19,'BS2'!HS19)</f>
        <v>2722</v>
      </c>
      <c r="HT19" s="93">
        <f>SUM('BS1'!HT19,'BS2'!HT19)</f>
        <v>2718</v>
      </c>
      <c r="HU19" s="93">
        <f>SUM('BS1'!HU19,'BS2'!HU19)</f>
        <v>2650</v>
      </c>
      <c r="HV19" s="93">
        <f>SUM('BS1'!HV19,'BS2'!HV19)</f>
        <v>0</v>
      </c>
      <c r="HW19" s="93">
        <f>SUM('BS1'!HW19,'BS2'!HW19)</f>
        <v>2647</v>
      </c>
      <c r="HX19" s="93">
        <f>SUM('BS1'!HX19,'BS2'!HX19)</f>
        <v>2701</v>
      </c>
      <c r="HY19" s="93">
        <f>SUM('BS1'!HY19,'BS2'!HY19)</f>
        <v>2709</v>
      </c>
      <c r="HZ19" s="93">
        <f>SUM('BS1'!HZ19,'BS2'!HZ19)</f>
        <v>2700</v>
      </c>
      <c r="IA19" s="93">
        <f>SUM('BS1'!IA19,'BS2'!IA19)</f>
        <v>2713</v>
      </c>
      <c r="IB19" s="93">
        <f>SUM('BS1'!IB19,'BS2'!IB19)</f>
        <v>2701</v>
      </c>
      <c r="IC19" s="93">
        <f>SUM('BS1'!IC19,'BS2'!IC19)</f>
        <v>0</v>
      </c>
      <c r="ID19" s="93">
        <f>SUM('BS1'!ID19,'BS2'!ID19)</f>
        <v>2673</v>
      </c>
      <c r="IE19" s="93">
        <f>SUM('BS1'!IE19,'BS2'!IE19)</f>
        <v>2695</v>
      </c>
      <c r="IF19" s="93">
        <f>SUM('BS1'!IF19,'BS2'!IF19)</f>
        <v>2659</v>
      </c>
      <c r="IG19" s="93">
        <f>SUM('BS1'!IG19,'BS2'!IG19)</f>
        <v>2655</v>
      </c>
      <c r="IH19" s="93">
        <f>SUM('BS1'!IH19,'BS2'!IH19)</f>
        <v>2644</v>
      </c>
      <c r="II19" s="93">
        <f>SUM('BS1'!II19,'BS2'!II19)</f>
        <v>2633</v>
      </c>
      <c r="IJ19" s="93">
        <f>SUM('BS1'!IJ19,'BS2'!IJ19)</f>
        <v>0</v>
      </c>
      <c r="IK19" s="93">
        <f>SUM('BS1'!IK19,'BS2'!IK19)</f>
        <v>2609</v>
      </c>
      <c r="IL19" s="93">
        <f>SUM('BS1'!IL19,'BS2'!IL19)</f>
        <v>2620</v>
      </c>
      <c r="IM19" s="93">
        <f>SUM('BS1'!IM19,'BS2'!IM19)</f>
        <v>2624</v>
      </c>
      <c r="IN19" s="93">
        <f>SUM('BS1'!IN19,'BS2'!IN19)</f>
        <v>2620</v>
      </c>
      <c r="IO19" s="93">
        <f>SUM('BS1'!IO19,'BS2'!IO19)</f>
        <v>2593</v>
      </c>
      <c r="IP19" s="93">
        <f>SUM('BS1'!IP19,'BS2'!IP19)</f>
        <v>2608</v>
      </c>
      <c r="IQ19" s="93">
        <f>SUM('BS1'!IQ19,'BS2'!IQ19)</f>
        <v>0</v>
      </c>
      <c r="IR19" s="93">
        <f>SUM('BS1'!IR19,'BS2'!IR19)</f>
        <v>2602</v>
      </c>
      <c r="IS19" s="103">
        <f>AVERAGE(IR19,IK19:IP19,ID19:II19,HW19:IB19,HP19:HU19,HN19)</f>
        <v>2668.1538461538462</v>
      </c>
      <c r="IT19" s="1"/>
      <c r="IU19" s="1"/>
      <c r="IV19" s="1"/>
      <c r="IW19" s="1"/>
      <c r="IX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2207.6917293233082</v>
      </c>
    </row>
    <row r="20" spans="2:258" hidden="1">
      <c r="B20" s="5" t="s">
        <v>1</v>
      </c>
      <c r="C20" s="93">
        <f>SUM('BS1'!C20,'BS2'!C20)</f>
        <v>2014</v>
      </c>
      <c r="D20" s="93">
        <f>SUM('BS1'!D20,'BS2'!D20)</f>
        <v>203</v>
      </c>
      <c r="E20" s="93">
        <f>SUM('BS1'!E20,'BS2'!E20)</f>
        <v>165</v>
      </c>
      <c r="F20" s="93">
        <f>SUM('BS1'!F20,'BS2'!F20)</f>
        <v>2010</v>
      </c>
      <c r="G20" s="93">
        <f>SUM('BS1'!G20,'BS2'!G20)</f>
        <v>73</v>
      </c>
      <c r="H20" s="93">
        <f>SUM('BS1'!H20,'BS2'!H20)</f>
        <v>104</v>
      </c>
      <c r="I20" s="93">
        <f>SUM('BS1'!I20,'BS2'!I20)</f>
        <v>2005</v>
      </c>
      <c r="J20" s="93">
        <f>SUM('BS1'!J20,'BS2'!J20)</f>
        <v>189</v>
      </c>
      <c r="K20" s="93">
        <f>SUM('BS1'!K20,'BS2'!K20)</f>
        <v>142</v>
      </c>
      <c r="L20" s="93">
        <f>SUM('BS1'!L20,'BS2'!L20)</f>
        <v>174</v>
      </c>
      <c r="M20" s="93">
        <f>SUM('BS1'!M20,'BS2'!M20)</f>
        <v>2026</v>
      </c>
      <c r="N20" s="93">
        <f>SUM('BS1'!N20,'BS2'!N20)</f>
        <v>178</v>
      </c>
      <c r="O20" s="93">
        <f>SUM('BS1'!O20,'BS2'!O20)</f>
        <v>141</v>
      </c>
      <c r="P20" s="93">
        <f>SUM('BS1'!P20,'BS2'!P20)</f>
        <v>127</v>
      </c>
      <c r="Q20" s="93">
        <f>SUM('BS1'!Q20,'BS2'!Q20)</f>
        <v>120</v>
      </c>
      <c r="R20" s="93">
        <f>SUM('BS1'!R20,'BS2'!R20)</f>
        <v>121</v>
      </c>
      <c r="S20" s="93">
        <f>SUM('BS1'!S20,'BS2'!S20)</f>
        <v>135</v>
      </c>
      <c r="T20" s="93">
        <f>SUM('BS1'!T20,'BS2'!T20)</f>
        <v>2158</v>
      </c>
      <c r="U20" s="93">
        <f>SUM('BS1'!U20,'BS2'!U20)</f>
        <v>142</v>
      </c>
      <c r="V20" s="93">
        <f>SUM('BS1'!V20,'BS2'!V20)</f>
        <v>116</v>
      </c>
      <c r="W20" s="93">
        <f>SUM('BS1'!W20,'BS2'!W20)</f>
        <v>121</v>
      </c>
      <c r="X20" s="93">
        <f>SUM('BS1'!X20,'BS2'!X20)</f>
        <v>115</v>
      </c>
      <c r="Y20" s="93">
        <f>SUM('BS1'!Y20,'BS2'!Y20)</f>
        <v>108</v>
      </c>
      <c r="Z20" s="93">
        <f>SUM('BS1'!Z20,'BS2'!Z20)</f>
        <v>128</v>
      </c>
      <c r="AA20" s="93">
        <f>SUM('BS1'!AA20,'BS2'!AA20)</f>
        <v>2329</v>
      </c>
      <c r="AB20" s="93">
        <f>SUM('BS1'!AB20,'BS2'!AB20)</f>
        <v>133</v>
      </c>
      <c r="AC20" s="93">
        <f>SUM('BS1'!AC20,'BS2'!AC20)</f>
        <v>111</v>
      </c>
      <c r="AD20" s="93">
        <f>SUM('BS1'!AD20,'BS2'!AD20)</f>
        <v>141</v>
      </c>
      <c r="AE20" s="93">
        <f>SUM('BS1'!AE20,'BS2'!AE20)</f>
        <v>142</v>
      </c>
      <c r="AF20" s="93">
        <f>SUM('BS1'!AF20,'BS2'!AF20)</f>
        <v>144</v>
      </c>
      <c r="AG20" s="93">
        <f>SUM('BS1'!AG20,'BS2'!AG20)</f>
        <v>169</v>
      </c>
      <c r="AH20" s="1">
        <f>AVERAGE(AB20:AG20,U20:Z20,N20:S20,J20:L20,G20:H20,D20:E20)</f>
        <v>137.68</v>
      </c>
      <c r="AI20" s="93">
        <f>SUM('BS1'!AI20,'BS2'!AI20)</f>
        <v>2294</v>
      </c>
      <c r="AJ20" s="93">
        <f>SUM('BS1'!AJ20,'BS2'!AJ20)</f>
        <v>166</v>
      </c>
      <c r="AK20" s="93">
        <f>SUM('BS1'!AK20,'BS2'!AK20)</f>
        <v>2305</v>
      </c>
      <c r="AL20" s="93">
        <f>SUM('BS1'!AL20,'BS2'!AL20)</f>
        <v>104</v>
      </c>
      <c r="AM20" s="93">
        <f>SUM('BS1'!AM20,'BS2'!AM20)</f>
        <v>77</v>
      </c>
      <c r="AN20" s="93">
        <f>SUM('BS1'!AN20,'BS2'!AN20)</f>
        <v>128</v>
      </c>
      <c r="AO20" s="93">
        <f>SUM('BS1'!AO20,'BS2'!AO20)</f>
        <v>171</v>
      </c>
      <c r="AP20" s="93">
        <f>SUM('BS1'!AP20,'BS2'!AP20)</f>
        <v>2310</v>
      </c>
      <c r="AQ20" s="93">
        <f>SUM('BS1'!AQ20,'BS2'!AQ20)</f>
        <v>164</v>
      </c>
      <c r="AR20" s="93">
        <f>SUM('BS1'!AR20,'BS2'!AR20)</f>
        <v>124</v>
      </c>
      <c r="AS20" s="93">
        <f>SUM('BS1'!AS20,'BS2'!AS20)</f>
        <v>107</v>
      </c>
      <c r="AT20" s="93">
        <f>SUM('BS1'!AT20,'BS2'!AT20)</f>
        <v>130</v>
      </c>
      <c r="AU20" s="93">
        <f>SUM('BS1'!AU20,'BS2'!AU20)</f>
        <v>129</v>
      </c>
      <c r="AV20" s="93">
        <f>SUM('BS1'!AV20,'BS2'!AV20)</f>
        <v>159</v>
      </c>
      <c r="AW20" s="93">
        <f>SUM('BS1'!AW20,'BS2'!AW20)</f>
        <v>2286</v>
      </c>
      <c r="AX20" s="93">
        <f>SUM('BS1'!AX20,'BS2'!AX20)</f>
        <v>145</v>
      </c>
      <c r="AY20" s="93">
        <f>SUM('BS1'!AY20,'BS2'!AY20)</f>
        <v>132</v>
      </c>
      <c r="AZ20" s="93">
        <f>SUM('BS1'!AZ20,'BS2'!AZ20)</f>
        <v>195</v>
      </c>
      <c r="BA20" s="93">
        <f>SUM('BS1'!BA20,'BS2'!BA20)</f>
        <v>154</v>
      </c>
      <c r="BB20" s="93">
        <f>SUM('BS1'!BB20,'BS2'!BB20)</f>
        <v>138</v>
      </c>
      <c r="BC20" s="93">
        <f>SUM('BS1'!BC20,'BS2'!BC20)</f>
        <v>135</v>
      </c>
      <c r="BD20" s="93">
        <f>SUM('BS1'!BD20,'BS2'!BD20)</f>
        <v>2222</v>
      </c>
      <c r="BE20" s="93">
        <f>SUM('BS1'!BE20,'BS2'!BE20)</f>
        <v>149</v>
      </c>
      <c r="BF20" s="93">
        <f>SUM('BS1'!BF20,'BS2'!BF20)</f>
        <v>119</v>
      </c>
      <c r="BG20" s="93">
        <f>SUM('BS1'!BG20,'BS2'!BG20)</f>
        <v>103</v>
      </c>
      <c r="BH20" s="93">
        <f>SUM('BS1'!BH20,'BS2'!BH20)</f>
        <v>132</v>
      </c>
      <c r="BI20" s="93">
        <f>SUM('BS1'!BI20,'BS2'!BI20)</f>
        <v>141</v>
      </c>
      <c r="BJ20" s="93">
        <f>SUM('BS1'!BJ20,'BS2'!BJ20)</f>
        <v>151</v>
      </c>
      <c r="BK20" s="93">
        <f>AVERAGE(BE20:BJ20,AX20:BC20,AQ20:AV20,AL20:AO20,AJ20)</f>
        <v>137.08695652173913</v>
      </c>
      <c r="BL20" s="93">
        <f>SUM('BS1'!BL20,'BS2'!BL20)</f>
        <v>2291</v>
      </c>
      <c r="BM20" s="93">
        <f>SUM('BS1'!BM20,'BS2'!BM20)</f>
        <v>190</v>
      </c>
      <c r="BN20" s="93">
        <f>SUM('BS1'!BN20,'BS2'!BN20)</f>
        <v>142</v>
      </c>
      <c r="BO20" s="93">
        <f>SUM('BS1'!BO20,'BS2'!BO20)</f>
        <v>109</v>
      </c>
      <c r="BP20" s="93">
        <f>SUM('BS1'!BP20,'BS2'!BP20)</f>
        <v>77</v>
      </c>
      <c r="BQ20" s="93">
        <f>SUM('BS1'!BQ20,'BS2'!BQ20)</f>
        <v>130</v>
      </c>
      <c r="BR20" s="93">
        <f>SUM('BS1'!BR20,'BS2'!BR20)</f>
        <v>187</v>
      </c>
      <c r="BS20" s="93">
        <f>SUM('BS1'!BS20,'BS2'!BS20)</f>
        <v>2332</v>
      </c>
      <c r="BT20" s="93">
        <f>SUM('BS1'!BT20,'BS2'!BT20)</f>
        <v>2332</v>
      </c>
      <c r="BU20" s="93">
        <f>SUM('BS1'!BU20,'BS2'!BU20)</f>
        <v>156</v>
      </c>
      <c r="BV20" s="93">
        <f>SUM('BS1'!BV20,'BS2'!BV20)</f>
        <v>114</v>
      </c>
      <c r="BW20" s="93">
        <f>SUM('BS1'!BW20,'BS2'!BW20)</f>
        <v>96</v>
      </c>
      <c r="BX20" s="93">
        <f>SUM('BS1'!BX20,'BS2'!BX20)</f>
        <v>114</v>
      </c>
      <c r="BY20" s="93">
        <f>SUM('BS1'!BY20,'BS2'!BY20)</f>
        <v>158</v>
      </c>
      <c r="BZ20" s="93">
        <f>SUM('BS1'!BZ20,'BS2'!BZ20)</f>
        <v>2383</v>
      </c>
      <c r="CA20" s="93">
        <f>SUM('BS1'!CA20,'BS2'!CA20)</f>
        <v>156</v>
      </c>
      <c r="CB20" s="93">
        <f>SUM('BS1'!CB20,'BS2'!CB20)</f>
        <v>122</v>
      </c>
      <c r="CC20" s="93">
        <f>SUM('BS1'!CC20,'BS2'!CC20)</f>
        <v>125</v>
      </c>
      <c r="CD20" s="93">
        <f>SUM('BS1'!CD20,'BS2'!CD20)</f>
        <v>120</v>
      </c>
      <c r="CE20" s="93">
        <f>SUM('BS1'!CE20,'BS2'!CE20)</f>
        <v>119</v>
      </c>
      <c r="CF20" s="93">
        <f>SUM('BS1'!CF20,'BS2'!CF20)</f>
        <v>139</v>
      </c>
      <c r="CG20" s="93">
        <f>SUM('BS1'!CG20,'BS2'!CG20)</f>
        <v>2400</v>
      </c>
      <c r="CH20" s="93">
        <f>SUM('BS1'!CH20,'BS2'!CH20)</f>
        <v>141</v>
      </c>
      <c r="CI20" s="93">
        <f>SUM('BS1'!CI20,'BS2'!CI20)</f>
        <v>107</v>
      </c>
      <c r="CJ20" s="93">
        <f>SUM('BS1'!CJ20,'BS2'!CJ20)</f>
        <v>129</v>
      </c>
      <c r="CK20" s="93">
        <f>SUM('BS1'!CK20,'BS2'!CK20)</f>
        <v>127</v>
      </c>
      <c r="CL20" s="93">
        <f>SUM('BS1'!CL20,'BS2'!CL20)</f>
        <v>107</v>
      </c>
      <c r="CM20" s="93">
        <f>SUM('BS1'!CM20,'BS2'!CM20)</f>
        <v>131</v>
      </c>
      <c r="CN20" s="93">
        <f>SUM('BS1'!CN20,'BS2'!CN20)</f>
        <v>2394</v>
      </c>
      <c r="CO20" s="93">
        <f>SUM('BS1'!CO20,'BS2'!CO20)</f>
        <v>124</v>
      </c>
      <c r="CP20" s="93">
        <f>SUM('BS1'!CP20,'BS2'!CP20)</f>
        <v>103</v>
      </c>
      <c r="CQ20" s="1">
        <f>AVERAGE(CO20:CP20,CH20:CM20,CA20:CF20,BU20:BY20,BM20:BR20)</f>
        <v>128.91999999999999</v>
      </c>
      <c r="CR20" s="93">
        <f>SUM('BS1'!CR20,'BS2'!CR20)</f>
        <v>118</v>
      </c>
      <c r="CS20" s="93">
        <f>SUM('BS1'!CS20,'BS2'!CS20)</f>
        <v>112</v>
      </c>
      <c r="CT20" s="93">
        <f>SUM('BS1'!CT20,'BS2'!CT20)</f>
        <v>108</v>
      </c>
      <c r="CU20" s="93">
        <f>SUM('BS1'!CU20,'BS2'!CU20)</f>
        <v>112</v>
      </c>
      <c r="CV20" s="93">
        <f>SUM('BS1'!CV20,'BS2'!CV20)</f>
        <v>2364</v>
      </c>
      <c r="CW20" s="93">
        <f>SUM('BS1'!CW20,'BS2'!CW20)</f>
        <v>150</v>
      </c>
      <c r="CX20" s="93">
        <f>SUM('BS1'!CX20,'BS2'!CX20)</f>
        <v>134</v>
      </c>
      <c r="CY20" s="93">
        <f>SUM('BS1'!CY20,'BS2'!CY20)</f>
        <v>122</v>
      </c>
      <c r="CZ20" s="93">
        <f>SUM('BS1'!CZ20,'BS2'!CZ20)</f>
        <v>118</v>
      </c>
      <c r="DA20" s="93">
        <f>SUM('BS1'!DA20,'BS2'!DA20)</f>
        <v>100</v>
      </c>
      <c r="DB20" s="93">
        <f>SUM('BS1'!DB20,'BS2'!DB20)</f>
        <v>2348</v>
      </c>
      <c r="DC20" s="93">
        <f>SUM('BS1'!DC20,'BS2'!DC20)</f>
        <v>2329</v>
      </c>
      <c r="DD20" s="93">
        <f>SUM('BS1'!DD20,'BS2'!DD20)</f>
        <v>2329</v>
      </c>
      <c r="DE20" s="93">
        <f>SUM('BS1'!DE20,'BS2'!DE20)</f>
        <v>2329</v>
      </c>
      <c r="DF20" s="93">
        <f>SUM('BS1'!DF20,'BS2'!DF20)</f>
        <v>2329</v>
      </c>
      <c r="DG20" s="93">
        <f>SUM('BS1'!DG20,'BS2'!DG20)</f>
        <v>2328</v>
      </c>
      <c r="DH20" s="93">
        <f>SUM('BS1'!DH20,'BS2'!DH20)</f>
        <v>2328</v>
      </c>
      <c r="DI20" s="93">
        <f>SUM('BS1'!DI20,'BS2'!DI20)</f>
        <v>2328</v>
      </c>
      <c r="DJ20" s="93">
        <f>SUM('BS1'!DJ20,'BS2'!DJ20)</f>
        <v>2328</v>
      </c>
      <c r="DK20" s="93">
        <f>SUM('BS1'!DK20,'BS2'!DK20)</f>
        <v>224</v>
      </c>
      <c r="DL20" s="93">
        <f>SUM('BS1'!DL20,'BS2'!DL20)</f>
        <v>142</v>
      </c>
      <c r="DM20" s="93">
        <f>SUM('BS1'!DM20,'BS2'!DM20)</f>
        <v>132</v>
      </c>
      <c r="DN20" s="93">
        <f>SUM('BS1'!DN20,'BS2'!DN20)</f>
        <v>138</v>
      </c>
      <c r="DO20" s="93">
        <f>SUM('BS1'!DO20,'BS2'!DO20)</f>
        <v>131</v>
      </c>
      <c r="DP20" s="93">
        <f>SUM('BS1'!DP20,'BS2'!DP20)</f>
        <v>146</v>
      </c>
      <c r="DQ20" s="93">
        <f>SUM('BS1'!DQ20,'BS2'!DQ20)</f>
        <v>2413</v>
      </c>
      <c r="DR20" s="93">
        <f>SUM('BS1'!DR20,'BS2'!DR20)</f>
        <v>168</v>
      </c>
      <c r="DS20" s="93">
        <f>SUM('BS1'!DS20,'BS2'!DS20)</f>
        <v>133</v>
      </c>
      <c r="DT20" s="93">
        <f>SUM('BS1'!DT20,'BS2'!DT20)</f>
        <v>127</v>
      </c>
      <c r="DU20" s="93">
        <f>SUM('BS1'!DU20,'BS2'!DU20)</f>
        <v>127</v>
      </c>
      <c r="DV20" s="1">
        <f>AVERAGE(DR20:DU20,DK20:DP20,CW20:DB20,CR20:CU20)</f>
        <v>244.5</v>
      </c>
      <c r="DW20" s="93">
        <f>SUM('BS1'!DW20,'BS2'!DW20)</f>
        <v>155</v>
      </c>
      <c r="DX20" s="93">
        <f>SUM('BS1'!DX20,'BS2'!DX20)</f>
        <v>166</v>
      </c>
      <c r="DY20" s="93">
        <f>SUM('BS1'!DY20,'BS2'!DY20)</f>
        <v>905</v>
      </c>
      <c r="DZ20" s="93">
        <f>SUM('BS1'!DZ20,'BS2'!DZ20)</f>
        <v>152</v>
      </c>
      <c r="EA20" s="93">
        <f>SUM('BS1'!EA20,'BS2'!EA20)</f>
        <v>102</v>
      </c>
      <c r="EB20" s="93">
        <f>SUM('BS1'!EB20,'BS2'!EB20)</f>
        <v>161</v>
      </c>
      <c r="EC20" s="93">
        <f>SUM('BS1'!EC20,'BS2'!EC20)</f>
        <v>144</v>
      </c>
      <c r="ED20" s="93">
        <f>SUM('BS1'!ED20,'BS2'!ED20)</f>
        <v>139</v>
      </c>
      <c r="EE20" s="93">
        <f>SUM('BS1'!EE20,'BS2'!EE20)</f>
        <v>116</v>
      </c>
      <c r="EF20" s="93">
        <f>SUM('BS1'!EF20,'BS2'!EF20)</f>
        <v>672</v>
      </c>
      <c r="EG20" s="93">
        <f>SUM('BS1'!EG20,'BS2'!EG20)</f>
        <v>139</v>
      </c>
      <c r="EH20" s="93">
        <f>SUM('BS1'!EH20,'BS2'!EH20)</f>
        <v>146</v>
      </c>
      <c r="EI20" s="93">
        <f>SUM('BS1'!EI20,'BS2'!EI20)</f>
        <v>196</v>
      </c>
      <c r="EJ20" s="93">
        <f>SUM('BS1'!EJ20,'BS2'!EJ20)</f>
        <v>2213</v>
      </c>
      <c r="EK20" s="93">
        <f>SUM('BS1'!EK20,'BS2'!EK20)</f>
        <v>2398</v>
      </c>
      <c r="EL20" s="93">
        <f>SUM('BS1'!EL20,'BS2'!EL20)</f>
        <v>2452</v>
      </c>
      <c r="EM20" s="93">
        <f>SUM('BS1'!EM20,'BS2'!EM20)</f>
        <v>1418</v>
      </c>
      <c r="EN20" s="93">
        <f>SUM('BS1'!EN20,'BS2'!EN20)</f>
        <v>169</v>
      </c>
      <c r="EO20" s="93">
        <f>SUM('BS1'!EO20,'BS2'!EO20)</f>
        <v>149</v>
      </c>
      <c r="EP20" s="93">
        <f>SUM('BS1'!EP20,'BS2'!EP20)</f>
        <v>106</v>
      </c>
      <c r="EQ20" s="93">
        <f>SUM('BS1'!EQ20,'BS2'!EQ20)</f>
        <v>108</v>
      </c>
      <c r="ER20" s="93">
        <f>SUM('BS1'!ER20,'BS2'!ER20)</f>
        <v>96</v>
      </c>
      <c r="ES20" s="93">
        <f>SUM('BS1'!ES20,'BS2'!ES20)</f>
        <v>107</v>
      </c>
      <c r="ET20" s="93">
        <f>SUM('BS1'!ET20,'BS2'!ET20)</f>
        <v>685</v>
      </c>
      <c r="EU20" s="93">
        <f>SUM('BS1'!EU20,'BS2'!EU20)</f>
        <v>126</v>
      </c>
      <c r="EV20" s="93">
        <f>SUM('BS1'!EV20,'BS2'!EV20)</f>
        <v>122</v>
      </c>
      <c r="EW20" s="93">
        <f>SUM('BS1'!EW20,'BS2'!EW20)</f>
        <v>119</v>
      </c>
      <c r="EX20" s="93">
        <f>SUM('BS1'!EX20,'BS2'!EX20)</f>
        <v>111</v>
      </c>
      <c r="EY20" s="93">
        <f>SUM('BS1'!EY20,'BS2'!EY20)</f>
        <v>112</v>
      </c>
      <c r="EZ20" s="93">
        <f>SUM('BS1'!EZ20,'BS2'!EZ20)</f>
        <v>118</v>
      </c>
      <c r="FA20" s="93">
        <f>SUM('BS1'!FA20,'BS2'!FA20)</f>
        <v>988</v>
      </c>
      <c r="FB20" s="41">
        <f>AVERAGE(EU20:EZ20,EN20:ES20,EG20:EI20,ED20,EE20,DZ20:EC20,DW20:DX20)</f>
        <v>133</v>
      </c>
      <c r="FC20" s="93">
        <f>SUM('BS1'!FC20,'BS2'!FC20)</f>
        <v>2752</v>
      </c>
      <c r="FD20" s="93">
        <f>SUM('BS1'!FD20,'BS2'!FD20)</f>
        <v>138</v>
      </c>
      <c r="FE20" s="93">
        <f>SUM('BS1'!FE20,'BS2'!FE20)</f>
        <v>123</v>
      </c>
      <c r="FF20" s="93">
        <f>SUM('BS1'!FF20,'BS2'!FF20)</f>
        <v>109</v>
      </c>
      <c r="FG20" s="93">
        <f>SUM('BS1'!FG20,'BS2'!FG20)</f>
        <v>75</v>
      </c>
      <c r="FH20" s="93">
        <f>SUM('BS1'!FH20,'BS2'!FH20)</f>
        <v>192</v>
      </c>
      <c r="FI20" s="93">
        <f>SUM('BS1'!FI20,'BS2'!FI20)</f>
        <v>2737</v>
      </c>
      <c r="FJ20" s="93">
        <f>SUM('BS1'!FJ20,'BS2'!FJ20)</f>
        <v>232</v>
      </c>
      <c r="FK20" s="93">
        <f>SUM('BS1'!FK20,'BS2'!FK20)</f>
        <v>159</v>
      </c>
      <c r="FL20" s="93">
        <f>SUM('BS1'!FL20,'BS2'!FL20)</f>
        <v>150</v>
      </c>
      <c r="FM20" s="93">
        <f>SUM('BS1'!FM20,'BS2'!FM20)</f>
        <v>162</v>
      </c>
      <c r="FN20" s="93">
        <f>SUM('BS1'!FN20,'BS2'!FN20)</f>
        <v>138</v>
      </c>
      <c r="FO20" s="93">
        <f>SUM('BS1'!FO20,'BS2'!FO20)</f>
        <v>156</v>
      </c>
      <c r="FP20" s="93">
        <f>SUM('BS1'!FP20,'BS2'!FP20)</f>
        <v>827</v>
      </c>
      <c r="FQ20" s="93">
        <f>SUM('BS1'!FQ20,'BS2'!FQ20)</f>
        <v>150</v>
      </c>
      <c r="FR20" s="93">
        <f>SUM('BS1'!FR20,'BS2'!FR20)</f>
        <v>129</v>
      </c>
      <c r="FS20" s="93">
        <f>SUM('BS1'!FS20,'BS2'!FS20)</f>
        <v>111</v>
      </c>
      <c r="FT20" s="93">
        <f>SUM('BS1'!FT20,'BS2'!FT20)</f>
        <v>2815</v>
      </c>
      <c r="FU20" s="93">
        <f>SUM('BS1'!FU20,'BS2'!FU20)</f>
        <v>150</v>
      </c>
      <c r="FV20" s="93">
        <f>SUM('BS1'!FV20,'BS2'!FV20)</f>
        <v>129</v>
      </c>
      <c r="FW20" s="93">
        <f>SUM('BS1'!FW20,'BS2'!FW20)</f>
        <v>749</v>
      </c>
      <c r="FX20" s="93">
        <f>SUM('BS1'!FX20,'BS2'!FX20)</f>
        <v>131</v>
      </c>
      <c r="FY20" s="93">
        <f>SUM('BS1'!FY20,'BS2'!FY20)</f>
        <v>111</v>
      </c>
      <c r="FZ20" s="93">
        <f>SUM('BS1'!FZ20,'BS2'!FZ20)</f>
        <v>109</v>
      </c>
      <c r="GA20" s="93">
        <f>SUM('BS1'!GA20,'BS2'!GA20)</f>
        <v>104</v>
      </c>
      <c r="GB20" s="93">
        <f>SUM('BS1'!GB20,'BS2'!GB20)</f>
        <v>99</v>
      </c>
      <c r="GC20" s="93">
        <f>SUM('BS1'!GC20,'BS2'!GC20)</f>
        <v>139</v>
      </c>
      <c r="GD20" s="93">
        <f>SUM('BS1'!GD20,'BS2'!GD20)</f>
        <v>2684</v>
      </c>
      <c r="GE20" s="93">
        <f>SUM('BS1'!GE20,'BS2'!GE20)</f>
        <v>140</v>
      </c>
      <c r="GF20" s="93">
        <f>SUM('BS1'!GF20,'BS2'!GF20)</f>
        <v>110</v>
      </c>
      <c r="GG20" s="103">
        <f>AVERAGE(GE20:GF20,FX20:GC20,FU20:FV20,FQ20:FS20,FJ20:FO20,FD20:FH20)</f>
        <v>135.25</v>
      </c>
      <c r="GH20" s="93">
        <f>SUM('BS1'!GH20,'BS2'!GH20)</f>
        <v>123</v>
      </c>
      <c r="GI20" s="93">
        <f>SUM('BS1'!GI20,'BS2'!GI20)</f>
        <v>106</v>
      </c>
      <c r="GJ20" s="93">
        <f>SUM('BS1'!GJ20,'BS2'!GJ20)</f>
        <v>107</v>
      </c>
      <c r="GK20" s="93">
        <f>SUM('BS1'!GK20,'BS2'!GK20)</f>
        <v>122</v>
      </c>
      <c r="GL20" s="93">
        <f>SUM('BS1'!GL20,'BS2'!GL20)</f>
        <v>850</v>
      </c>
      <c r="GM20" s="93">
        <f>SUM('BS1'!GM20,'BS2'!GM20)</f>
        <v>72</v>
      </c>
      <c r="GN20" s="93">
        <f>SUM('BS1'!GN20,'BS2'!GN20)</f>
        <v>142</v>
      </c>
      <c r="GO20" s="93">
        <f>SUM('BS1'!GO20,'BS2'!GO20)</f>
        <v>129</v>
      </c>
      <c r="GP20" s="93">
        <f>SUM('BS1'!GP20,'BS2'!GP20)</f>
        <v>141</v>
      </c>
      <c r="GQ20" s="93">
        <f>SUM('BS1'!GQ20,'BS2'!GQ20)</f>
        <v>141</v>
      </c>
      <c r="GR20" s="93">
        <f>SUM('BS1'!GR20,'BS2'!GR20)</f>
        <v>192</v>
      </c>
      <c r="GS20" s="93">
        <f>SUM('BS1'!GS20,'BS2'!GS20)</f>
        <v>1465</v>
      </c>
      <c r="GT20" s="93">
        <f>SUM('BS1'!GT20,'BS2'!GT20)</f>
        <v>221</v>
      </c>
      <c r="GU20" s="93">
        <f>SUM('BS1'!GU20,'BS2'!GU20)</f>
        <v>146</v>
      </c>
      <c r="GV20" s="93">
        <f>SUM('BS1'!GV20,'BS2'!GV20)</f>
        <v>137</v>
      </c>
      <c r="GW20" s="93">
        <f>SUM('BS1'!GW20,'BS2'!GW20)</f>
        <v>126</v>
      </c>
      <c r="GX20" s="93">
        <f>SUM('BS1'!GX20,'BS2'!GX20)</f>
        <v>117</v>
      </c>
      <c r="GY20" s="93">
        <f>SUM('BS1'!GY20,'BS2'!GY20)</f>
        <v>130</v>
      </c>
      <c r="GZ20" s="93">
        <f>SUM('BS1'!GZ20,'BS2'!GZ20)</f>
        <v>1345</v>
      </c>
      <c r="HA20" s="93">
        <f>SUM('BS1'!HA20,'BS2'!HA20)</f>
        <v>129</v>
      </c>
      <c r="HB20" s="93">
        <f>SUM('BS1'!HB20,'BS2'!HB20)</f>
        <v>114</v>
      </c>
      <c r="HC20" s="93">
        <f>SUM('BS1'!HC20,'BS2'!HC20)</f>
        <v>109</v>
      </c>
      <c r="HD20" s="93">
        <f>SUM('BS1'!HD20,'BS2'!HD20)</f>
        <v>96</v>
      </c>
      <c r="HE20" s="93">
        <f>SUM('BS1'!HE20,'BS2'!HE20)</f>
        <v>91</v>
      </c>
      <c r="HF20" s="93">
        <f>SUM('BS1'!HF20,'BS2'!HF20)</f>
        <v>120</v>
      </c>
      <c r="HG20" s="93">
        <f>SUM('BS1'!HG20,'BS2'!HG20)</f>
        <v>2867</v>
      </c>
      <c r="HH20" s="93">
        <f>SUM('BS1'!HH20,'BS2'!HH20)</f>
        <v>129</v>
      </c>
      <c r="HI20" s="93">
        <f>SUM('BS1'!HI20,'BS2'!HI20)</f>
        <v>113</v>
      </c>
      <c r="HJ20" s="93">
        <f>SUM('BS1'!HJ20,'BS2'!HJ20)</f>
        <v>105</v>
      </c>
      <c r="HK20" s="93">
        <f>SUM('BS1'!HK20,'BS2'!HK20)</f>
        <v>96</v>
      </c>
      <c r="HL20" s="93">
        <f>SUM('BS1'!HL20,'BS2'!HL20)</f>
        <v>93</v>
      </c>
      <c r="HM20" s="103">
        <f>AVERAGE(HH20:HL20,HA20:HF20,GT20:GY20,GM20:GR20,GH20:GK20)</f>
        <v>123.96296296296296</v>
      </c>
      <c r="HN20" s="93">
        <f>SUM('BS1'!HN20,'BS2'!HN20)</f>
        <v>247</v>
      </c>
      <c r="HO20" s="93">
        <f>SUM('BS1'!HO20,'BS2'!HO20)</f>
        <v>2822</v>
      </c>
      <c r="HP20" s="93">
        <f>SUM('BS1'!HP20,'BS2'!HP20)</f>
        <v>151</v>
      </c>
      <c r="HQ20" s="93">
        <f>SUM('BS1'!HQ20,'BS2'!HQ20)</f>
        <v>108</v>
      </c>
      <c r="HR20" s="93">
        <f>SUM('BS1'!HR20,'BS2'!HR20)</f>
        <v>62</v>
      </c>
      <c r="HS20" s="93">
        <f>SUM('BS1'!HS20,'BS2'!HS20)</f>
        <v>119</v>
      </c>
      <c r="HT20" s="93">
        <f>SUM('BS1'!HT20,'BS2'!HT20)</f>
        <v>122</v>
      </c>
      <c r="HU20" s="93">
        <f>SUM('BS1'!HU20,'BS2'!HU20)</f>
        <v>183</v>
      </c>
      <c r="HV20" s="93">
        <f>SUM('BS1'!HV20,'BS2'!HV20)</f>
        <v>2824</v>
      </c>
      <c r="HW20" s="93">
        <f>SUM('BS1'!HW20,'BS2'!HW20)</f>
        <v>176</v>
      </c>
      <c r="HX20" s="93">
        <f>SUM('BS1'!HX20,'BS2'!HX20)</f>
        <v>121</v>
      </c>
      <c r="HY20" s="93">
        <f>SUM('BS1'!HY20,'BS2'!HY20)</f>
        <v>106</v>
      </c>
      <c r="HZ20" s="93">
        <f>SUM('BS1'!HZ20,'BS2'!HZ20)</f>
        <v>109</v>
      </c>
      <c r="IA20" s="93">
        <f>SUM('BS1'!IA20,'BS2'!IA20)</f>
        <v>93</v>
      </c>
      <c r="IB20" s="93">
        <f>SUM('BS1'!IB20,'BS2'!IB20)</f>
        <v>102</v>
      </c>
      <c r="IC20" s="93">
        <f>SUM('BS1'!IC20,'BS2'!IC20)</f>
        <v>2785</v>
      </c>
      <c r="ID20" s="93">
        <f>SUM('BS1'!ID20,'BS2'!ID20)</f>
        <v>112</v>
      </c>
      <c r="IE20" s="93">
        <f>SUM('BS1'!IE20,'BS2'!IE20)</f>
        <v>86</v>
      </c>
      <c r="IF20" s="93">
        <f>SUM('BS1'!IF20,'BS2'!IF20)</f>
        <v>79</v>
      </c>
      <c r="IG20" s="93">
        <f>SUM('BS1'!IG20,'BS2'!IG20)</f>
        <v>77</v>
      </c>
      <c r="IH20" s="93">
        <f>SUM('BS1'!IH20,'BS2'!IH20)</f>
        <v>82</v>
      </c>
      <c r="II20" s="93">
        <f>SUM('BS1'!II20,'BS2'!II20)</f>
        <v>90</v>
      </c>
      <c r="IJ20" s="93">
        <f>SUM('BS1'!IJ20,'BS2'!IJ20)</f>
        <v>2717</v>
      </c>
      <c r="IK20" s="93">
        <f>SUM('BS1'!IK20,'BS2'!IK20)</f>
        <v>108</v>
      </c>
      <c r="IL20" s="93">
        <f>SUM('BS1'!IL20,'BS2'!IL20)</f>
        <v>91</v>
      </c>
      <c r="IM20" s="93">
        <f>SUM('BS1'!IM20,'BS2'!IM20)</f>
        <v>86</v>
      </c>
      <c r="IN20" s="93">
        <f>SUM('BS1'!IN20,'BS2'!IN20)</f>
        <v>80</v>
      </c>
      <c r="IO20" s="93">
        <f>SUM('BS1'!IO20,'BS2'!IO20)</f>
        <v>107</v>
      </c>
      <c r="IP20" s="93">
        <f>SUM('BS1'!IP20,'BS2'!IP20)</f>
        <v>88</v>
      </c>
      <c r="IQ20" s="93">
        <f>SUM('BS1'!IQ20,'BS2'!IQ20)</f>
        <v>2684</v>
      </c>
      <c r="IR20" s="93">
        <f>SUM('BS1'!IR20,'BS2'!IR20)</f>
        <v>90</v>
      </c>
      <c r="IS20" s="103">
        <f>AVERAGE(IR20,IK20:IP20,ID20:II20,HW20:IB20,HP20:HU20,HN20)</f>
        <v>110.57692307692308</v>
      </c>
      <c r="IT20" s="229"/>
      <c r="IU20" s="1"/>
      <c r="IV20" s="1"/>
      <c r="IW20" s="1"/>
      <c r="IX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234.18045112781954</v>
      </c>
    </row>
    <row r="21" spans="2:258" hidden="1">
      <c r="B21" s="5" t="s">
        <v>7</v>
      </c>
      <c r="C21" s="22">
        <f>SUM(C19)/C26</f>
        <v>0</v>
      </c>
      <c r="D21" s="22">
        <f t="shared" ref="D21:AG21" si="32">SUM(D19)/D26</f>
        <v>0.46840340469435132</v>
      </c>
      <c r="E21" s="22">
        <f t="shared" si="32"/>
        <v>0.46589478983136168</v>
      </c>
      <c r="F21" s="22">
        <f t="shared" si="32"/>
        <v>2.564102564102564E-2</v>
      </c>
      <c r="G21" s="22">
        <f t="shared" si="32"/>
        <v>0.46404919583727533</v>
      </c>
      <c r="H21" s="22">
        <f t="shared" si="32"/>
        <v>0.46491228070175439</v>
      </c>
      <c r="I21" s="22">
        <f t="shared" si="32"/>
        <v>1.5384615384615385E-2</v>
      </c>
      <c r="J21" s="22">
        <f t="shared" si="32"/>
        <v>0.47027707808564234</v>
      </c>
      <c r="K21" s="22">
        <f t="shared" si="32"/>
        <v>0.46535375638220278</v>
      </c>
      <c r="L21" s="22">
        <f t="shared" si="32"/>
        <v>0.46541036449293333</v>
      </c>
      <c r="M21" s="22">
        <f t="shared" si="32"/>
        <v>0</v>
      </c>
      <c r="N21" s="22">
        <f t="shared" si="32"/>
        <v>0.47312623274161736</v>
      </c>
      <c r="O21" s="22">
        <f t="shared" si="32"/>
        <v>0.46520495710200188</v>
      </c>
      <c r="P21" s="22">
        <f t="shared" si="32"/>
        <v>0.47446957332711587</v>
      </c>
      <c r="Q21" s="22">
        <f t="shared" si="32"/>
        <v>0.47344003711435861</v>
      </c>
      <c r="R21" s="22">
        <f t="shared" si="32"/>
        <v>0.47752938465084122</v>
      </c>
      <c r="S21" s="22">
        <f t="shared" si="32"/>
        <v>0.48101265822784811</v>
      </c>
      <c r="T21" s="22">
        <f t="shared" si="32"/>
        <v>0</v>
      </c>
      <c r="U21" s="22">
        <f t="shared" si="32"/>
        <v>0.48589269195189638</v>
      </c>
      <c r="V21" s="22">
        <f t="shared" si="32"/>
        <v>0.4831588529813382</v>
      </c>
      <c r="W21" s="22">
        <f t="shared" si="32"/>
        <v>0.48787061994609165</v>
      </c>
      <c r="X21" s="22">
        <f t="shared" si="32"/>
        <v>0.48808453237410071</v>
      </c>
      <c r="Y21" s="22">
        <f t="shared" si="32"/>
        <v>0.49290780141843971</v>
      </c>
      <c r="Z21" s="22">
        <f t="shared" si="32"/>
        <v>0.49830431833597105</v>
      </c>
      <c r="AA21" s="22">
        <f t="shared" si="32"/>
        <v>0</v>
      </c>
      <c r="AB21" s="22">
        <f t="shared" si="32"/>
        <v>0.49931787175989084</v>
      </c>
      <c r="AC21" s="22">
        <f t="shared" si="32"/>
        <v>0.49530201342281877</v>
      </c>
      <c r="AD21" s="22">
        <f t="shared" si="32"/>
        <v>0.49132687542239245</v>
      </c>
      <c r="AE21" s="22">
        <f t="shared" si="32"/>
        <v>0.49242937853107344</v>
      </c>
      <c r="AF21" s="22">
        <f t="shared" si="32"/>
        <v>0.49095840867992768</v>
      </c>
      <c r="AG21" s="22">
        <f t="shared" si="32"/>
        <v>0.49286700414173951</v>
      </c>
      <c r="AH21" s="2">
        <f>SUM(AH19)/AH26</f>
        <v>0.48071341634678411</v>
      </c>
      <c r="AI21" s="22">
        <f>SUM(AI19)/AI26</f>
        <v>0</v>
      </c>
      <c r="AJ21" s="22">
        <f>SUM(AJ19)/AJ26</f>
        <v>0.49906846762925011</v>
      </c>
      <c r="AK21" s="22">
        <f t="shared" ref="AK21:BJ21" si="33">SUM(AK19)/AK26</f>
        <v>2.5000000000000001E-2</v>
      </c>
      <c r="AL21" s="22">
        <f t="shared" si="33"/>
        <v>0.49933155080213903</v>
      </c>
      <c r="AM21" s="22">
        <f t="shared" si="33"/>
        <v>0.4972557628979144</v>
      </c>
      <c r="AN21" s="22">
        <f t="shared" si="33"/>
        <v>0.49571493008570139</v>
      </c>
      <c r="AO21" s="22">
        <f t="shared" si="33"/>
        <v>0.50492495309568475</v>
      </c>
      <c r="AP21" s="22">
        <f t="shared" si="33"/>
        <v>0</v>
      </c>
      <c r="AQ21" s="22">
        <f t="shared" si="33"/>
        <v>0.50058099000697187</v>
      </c>
      <c r="AR21" s="22">
        <f t="shared" si="33"/>
        <v>0.49445826736032572</v>
      </c>
      <c r="AS21" s="22">
        <f t="shared" si="33"/>
        <v>0.49482448244824484</v>
      </c>
      <c r="AT21" s="22">
        <f t="shared" si="33"/>
        <v>0.49172523237361143</v>
      </c>
      <c r="AU21" s="22">
        <f t="shared" si="33"/>
        <v>0.49227272727272725</v>
      </c>
      <c r="AV21" s="22">
        <f t="shared" si="33"/>
        <v>0.49697251979506291</v>
      </c>
      <c r="AW21" s="22">
        <f t="shared" si="33"/>
        <v>0</v>
      </c>
      <c r="AX21" s="22">
        <f t="shared" si="33"/>
        <v>0.49343166628255358</v>
      </c>
      <c r="AY21" s="22">
        <f t="shared" si="33"/>
        <v>0.49539382772915708</v>
      </c>
      <c r="AZ21" s="22">
        <f t="shared" si="33"/>
        <v>0.51115469477813191</v>
      </c>
      <c r="BA21" s="22">
        <f t="shared" si="33"/>
        <v>0.49859221022993899</v>
      </c>
      <c r="BB21" s="22">
        <f t="shared" si="33"/>
        <v>0.49251669352981808</v>
      </c>
      <c r="BC21" s="22">
        <f t="shared" si="33"/>
        <v>0.49399538106235563</v>
      </c>
      <c r="BD21" s="22">
        <f t="shared" si="33"/>
        <v>0</v>
      </c>
      <c r="BE21" s="22">
        <f t="shared" si="33"/>
        <v>0.49919299054646071</v>
      </c>
      <c r="BF21" s="22">
        <f t="shared" si="33"/>
        <v>0.49458972046889088</v>
      </c>
      <c r="BG21" s="22">
        <f t="shared" si="33"/>
        <v>0.49374161823871254</v>
      </c>
      <c r="BH21" s="22">
        <f t="shared" si="33"/>
        <v>0.49165162454873645</v>
      </c>
      <c r="BI21" s="22">
        <f t="shared" si="33"/>
        <v>0.49072398190045247</v>
      </c>
      <c r="BJ21" s="22">
        <f t="shared" si="33"/>
        <v>0.49201277955271566</v>
      </c>
      <c r="BK21" s="22">
        <f>SUM(BK19)/BK26</f>
        <v>0.49619839974523305</v>
      </c>
      <c r="BL21" s="22">
        <f>SUM(BL19)/BL26</f>
        <v>0</v>
      </c>
      <c r="BM21" s="22">
        <f t="shared" ref="BM21:CP21" si="34">SUM(BM19)/BM26</f>
        <v>0.49449035812672176</v>
      </c>
      <c r="BN21" s="22">
        <f t="shared" si="34"/>
        <v>0.49404628173444171</v>
      </c>
      <c r="BO21" s="22">
        <f t="shared" si="34"/>
        <v>0.49494060712714472</v>
      </c>
      <c r="BP21" s="22">
        <f t="shared" si="34"/>
        <v>0.49490128010414408</v>
      </c>
      <c r="BQ21" s="22">
        <f t="shared" si="34"/>
        <v>0.49596774193548387</v>
      </c>
      <c r="BR21" s="22">
        <f t="shared" si="34"/>
        <v>0.50552031947380782</v>
      </c>
      <c r="BS21" s="22">
        <f t="shared" si="34"/>
        <v>0</v>
      </c>
      <c r="BT21" s="22">
        <f t="shared" si="34"/>
        <v>0</v>
      </c>
      <c r="BU21" s="22">
        <f t="shared" si="34"/>
        <v>0.50056986551173921</v>
      </c>
      <c r="BV21" s="22">
        <f t="shared" si="34"/>
        <v>0.49855072463768119</v>
      </c>
      <c r="BW21" s="22">
        <f t="shared" si="34"/>
        <v>0.49878237768430372</v>
      </c>
      <c r="BX21" s="22">
        <f t="shared" si="34"/>
        <v>0.50343300110741973</v>
      </c>
      <c r="BY21" s="22">
        <f t="shared" si="34"/>
        <v>0.50544711756695415</v>
      </c>
      <c r="BZ21" s="22">
        <f t="shared" si="34"/>
        <v>0</v>
      </c>
      <c r="CA21" s="22">
        <f t="shared" si="34"/>
        <v>0.50529875986471251</v>
      </c>
      <c r="CB21" s="22">
        <f t="shared" si="34"/>
        <v>0.50077109495483585</v>
      </c>
      <c r="CC21" s="22">
        <f t="shared" si="34"/>
        <v>0.50231023102310235</v>
      </c>
      <c r="CD21" s="22">
        <f t="shared" si="34"/>
        <v>0.50032829940906109</v>
      </c>
      <c r="CE21" s="22">
        <f t="shared" si="34"/>
        <v>0.50065674255691772</v>
      </c>
      <c r="CF21" s="22">
        <f t="shared" si="34"/>
        <v>0.50366585203288161</v>
      </c>
      <c r="CG21" s="22">
        <f t="shared" si="34"/>
        <v>0</v>
      </c>
      <c r="CH21" s="22">
        <f t="shared" si="34"/>
        <v>0.50110913930789702</v>
      </c>
      <c r="CI21" s="22">
        <f t="shared" si="34"/>
        <v>0.50065559440559437</v>
      </c>
      <c r="CJ21" s="22">
        <f t="shared" si="34"/>
        <v>0.49890061565523308</v>
      </c>
      <c r="CK21" s="22">
        <f t="shared" si="34"/>
        <v>0.49780701754385964</v>
      </c>
      <c r="CL21" s="22">
        <f t="shared" si="34"/>
        <v>0.49978165938864627</v>
      </c>
      <c r="CM21" s="22">
        <f t="shared" si="34"/>
        <v>0.50044208664898315</v>
      </c>
      <c r="CN21" s="22">
        <f t="shared" si="34"/>
        <v>0</v>
      </c>
      <c r="CO21" s="22">
        <f t="shared" si="34"/>
        <v>0.5032143648858346</v>
      </c>
      <c r="CP21" s="22">
        <f t="shared" si="34"/>
        <v>0.49967270346934323</v>
      </c>
      <c r="CQ21" s="2">
        <f>SUM(CQ19)/CQ26</f>
        <v>0.50003554291807351</v>
      </c>
      <c r="CR21" s="22">
        <f t="shared" ref="CR21:DU21" si="35">SUM(CR19)/CR26</f>
        <v>0.49812898965441338</v>
      </c>
      <c r="CS21" s="22">
        <f t="shared" si="35"/>
        <v>0.49900684175678656</v>
      </c>
      <c r="CT21" s="22">
        <f t="shared" si="35"/>
        <v>0.4985685972252808</v>
      </c>
      <c r="CU21" s="22">
        <f t="shared" si="35"/>
        <v>0.49834546657842488</v>
      </c>
      <c r="CV21" s="22">
        <f t="shared" si="35"/>
        <v>0</v>
      </c>
      <c r="CW21" s="22">
        <f t="shared" si="35"/>
        <v>0.49596774193548387</v>
      </c>
      <c r="CX21" s="22">
        <f t="shared" si="35"/>
        <v>0.49378881987577639</v>
      </c>
      <c r="CY21" s="22">
        <f t="shared" si="35"/>
        <v>0.49360388178209086</v>
      </c>
      <c r="CZ21" s="22">
        <f t="shared" si="35"/>
        <v>0.49328637464230685</v>
      </c>
      <c r="DA21" s="22">
        <f t="shared" si="35"/>
        <v>0.49301615015277173</v>
      </c>
      <c r="DB21" s="22">
        <f t="shared" si="35"/>
        <v>4.4776119402985072E-2</v>
      </c>
      <c r="DC21" s="22">
        <f t="shared" si="35"/>
        <v>0</v>
      </c>
      <c r="DD21" s="22">
        <f t="shared" si="35"/>
        <v>0</v>
      </c>
      <c r="DE21" s="22">
        <f t="shared" si="35"/>
        <v>0</v>
      </c>
      <c r="DF21" s="22">
        <f t="shared" si="35"/>
        <v>0</v>
      </c>
      <c r="DG21" s="22">
        <f t="shared" si="35"/>
        <v>0</v>
      </c>
      <c r="DH21" s="22">
        <f t="shared" si="35"/>
        <v>0</v>
      </c>
      <c r="DI21" s="22">
        <f t="shared" si="35"/>
        <v>0</v>
      </c>
      <c r="DJ21" s="22">
        <f t="shared" si="35"/>
        <v>0</v>
      </c>
      <c r="DK21" s="22">
        <f t="shared" si="35"/>
        <v>0.49565012932047964</v>
      </c>
      <c r="DL21" s="22">
        <f t="shared" si="35"/>
        <v>0.49323715058611362</v>
      </c>
      <c r="DM21" s="22">
        <f t="shared" si="35"/>
        <v>0.49247454625940684</v>
      </c>
      <c r="DN21" s="22">
        <f t="shared" si="35"/>
        <v>0.49409668077522834</v>
      </c>
      <c r="DO21" s="22">
        <f t="shared" si="35"/>
        <v>0.4952319029042046</v>
      </c>
      <c r="DP21" s="22">
        <f t="shared" si="35"/>
        <v>0.49573956740222852</v>
      </c>
      <c r="DQ21" s="22">
        <f t="shared" si="35"/>
        <v>0</v>
      </c>
      <c r="DR21" s="22">
        <f t="shared" si="35"/>
        <v>0.49550734166118782</v>
      </c>
      <c r="DS21" s="22">
        <f t="shared" si="35"/>
        <v>0.49871575342465752</v>
      </c>
      <c r="DT21" s="22">
        <f t="shared" si="35"/>
        <v>0.49978605049208386</v>
      </c>
      <c r="DU21" s="22">
        <f t="shared" si="35"/>
        <v>0.50204169353105521</v>
      </c>
      <c r="DV21" s="2">
        <f>SUM(DV19)/DV26</f>
        <v>0.49578770496552521</v>
      </c>
      <c r="DW21" s="22">
        <f t="shared" ref="DW21:FA21" si="36">SUM(DW19)/DW26</f>
        <v>0.49913005654632447</v>
      </c>
      <c r="DX21" s="22">
        <f t="shared" si="36"/>
        <v>0.49693251533742333</v>
      </c>
      <c r="DY21" s="22">
        <f t="shared" si="36"/>
        <v>0.43306863301191151</v>
      </c>
      <c r="DZ21" s="22">
        <f t="shared" si="36"/>
        <v>0.49521630615640599</v>
      </c>
      <c r="EA21" s="22">
        <f t="shared" si="36"/>
        <v>0.49354640442532266</v>
      </c>
      <c r="EB21" s="22">
        <f t="shared" si="36"/>
        <v>0.49680986814121653</v>
      </c>
      <c r="EC21" s="22">
        <f t="shared" si="36"/>
        <v>0.50292870127247025</v>
      </c>
      <c r="ED21" s="22">
        <f t="shared" si="36"/>
        <v>0.50476383539428338</v>
      </c>
      <c r="EE21" s="22">
        <f t="shared" si="36"/>
        <v>0.50639593908629443</v>
      </c>
      <c r="EF21" s="22">
        <f t="shared" si="36"/>
        <v>0.47986076578816511</v>
      </c>
      <c r="EG21" s="22">
        <f t="shared" si="36"/>
        <v>0.50799109852316404</v>
      </c>
      <c r="EH21" s="22">
        <f t="shared" si="36"/>
        <v>0.50484652665589658</v>
      </c>
      <c r="EI21" s="22">
        <f t="shared" si="36"/>
        <v>0.51128762541806017</v>
      </c>
      <c r="EJ21" s="22">
        <f t="shared" si="36"/>
        <v>0.34621710526315791</v>
      </c>
      <c r="EK21" s="22">
        <f t="shared" si="36"/>
        <v>0.26339285714285715</v>
      </c>
      <c r="EL21" s="22">
        <f t="shared" si="36"/>
        <v>0.35546875</v>
      </c>
      <c r="EM21" s="22">
        <f t="shared" si="36"/>
        <v>0.41136671177266576</v>
      </c>
      <c r="EN21" s="22">
        <f t="shared" si="36"/>
        <v>0.50488729303810098</v>
      </c>
      <c r="EO21" s="22">
        <f t="shared" si="36"/>
        <v>0.50296325563018573</v>
      </c>
      <c r="EP21" s="22">
        <f t="shared" si="36"/>
        <v>0.51205400192864026</v>
      </c>
      <c r="EQ21" s="22">
        <f t="shared" si="36"/>
        <v>0.51041666666666663</v>
      </c>
      <c r="ER21" s="22">
        <f t="shared" si="36"/>
        <v>0.51058099268949597</v>
      </c>
      <c r="ES21" s="22">
        <f t="shared" si="36"/>
        <v>0.51300970873786411</v>
      </c>
      <c r="ET21" s="22">
        <f t="shared" si="36"/>
        <v>0.49352236616964068</v>
      </c>
      <c r="EU21" s="22">
        <f t="shared" si="36"/>
        <v>0.5148399612027158</v>
      </c>
      <c r="EV21" s="22">
        <f t="shared" si="36"/>
        <v>0.51137239784117194</v>
      </c>
      <c r="EW21" s="22">
        <f t="shared" si="36"/>
        <v>0.51020015396458818</v>
      </c>
      <c r="EX21" s="22">
        <f t="shared" si="36"/>
        <v>0.50960430272762203</v>
      </c>
      <c r="EY21" s="22">
        <f t="shared" si="36"/>
        <v>0.50970967121707367</v>
      </c>
      <c r="EZ21" s="22">
        <f t="shared" si="36"/>
        <v>0.51051920478672075</v>
      </c>
      <c r="FA21" s="22">
        <f t="shared" si="36"/>
        <v>0.49100968188105115</v>
      </c>
      <c r="FB21" s="2">
        <f>SUM(FB19)/FB26</f>
        <v>0.50627174669450248</v>
      </c>
      <c r="FC21" s="22">
        <f t="shared" ref="FC21:GF21" si="37">SUM(FC19)/FC26</f>
        <v>0</v>
      </c>
      <c r="FD21" s="22">
        <f t="shared" si="37"/>
        <v>0.51332425598132658</v>
      </c>
      <c r="FE21" s="22">
        <f t="shared" si="37"/>
        <v>0.51030233005969572</v>
      </c>
      <c r="FF21" s="22">
        <f t="shared" si="37"/>
        <v>0.50832217333078245</v>
      </c>
      <c r="FG21" s="22">
        <f t="shared" si="37"/>
        <v>0.51363466567052674</v>
      </c>
      <c r="FH21" s="22">
        <f t="shared" si="37"/>
        <v>0.51865819769749899</v>
      </c>
      <c r="FI21" s="22">
        <f t="shared" si="37"/>
        <v>0.27536231884057971</v>
      </c>
      <c r="FJ21" s="22">
        <f t="shared" si="37"/>
        <v>0.52287845192501514</v>
      </c>
      <c r="FK21" s="22">
        <f t="shared" si="37"/>
        <v>0.5170873786407767</v>
      </c>
      <c r="FL21" s="22">
        <f t="shared" si="37"/>
        <v>0.51678748569248378</v>
      </c>
      <c r="FM21" s="22">
        <f t="shared" si="37"/>
        <v>0.51407237219988511</v>
      </c>
      <c r="FN21" s="22">
        <f t="shared" si="37"/>
        <v>0.51752072343632249</v>
      </c>
      <c r="FO21" s="22">
        <f t="shared" si="37"/>
        <v>0.518455098934551</v>
      </c>
      <c r="FP21" s="22">
        <f t="shared" si="37"/>
        <v>0.48633879781420764</v>
      </c>
      <c r="FQ21" s="22">
        <f t="shared" si="37"/>
        <v>0.52341701011614838</v>
      </c>
      <c r="FR21" s="22">
        <f t="shared" si="37"/>
        <v>0.51864844903988183</v>
      </c>
      <c r="FS21" s="22">
        <f t="shared" si="37"/>
        <v>0.52121771217712176</v>
      </c>
      <c r="FT21" s="22">
        <f t="shared" si="37"/>
        <v>0.16946564885496182</v>
      </c>
      <c r="FU21" s="22">
        <f t="shared" si="37"/>
        <v>0.5228856658504426</v>
      </c>
      <c r="FV21" s="22">
        <f t="shared" si="37"/>
        <v>0.52205607476635518</v>
      </c>
      <c r="FW21" s="22">
        <f t="shared" si="37"/>
        <v>0.50431335975751923</v>
      </c>
      <c r="FX21" s="22">
        <f t="shared" si="37"/>
        <v>0.5202993451824135</v>
      </c>
      <c r="FY21" s="22">
        <f t="shared" si="37"/>
        <v>0.51748381128584642</v>
      </c>
      <c r="FZ21" s="22">
        <f t="shared" si="37"/>
        <v>0.5175925925925926</v>
      </c>
      <c r="GA21" s="22">
        <f t="shared" si="37"/>
        <v>0.51557603686635944</v>
      </c>
      <c r="GB21" s="22">
        <f t="shared" si="37"/>
        <v>0.51509572901325473</v>
      </c>
      <c r="GC21" s="22">
        <f t="shared" si="37"/>
        <v>0.51678859501031704</v>
      </c>
      <c r="GD21" s="22">
        <f t="shared" si="37"/>
        <v>0.26836158192090398</v>
      </c>
      <c r="GE21" s="22">
        <f t="shared" si="37"/>
        <v>0.51516853932584272</v>
      </c>
      <c r="GF21" s="22">
        <f t="shared" si="37"/>
        <v>0.51300498063087996</v>
      </c>
      <c r="GG21" s="22">
        <f>SUM(GG19)/GG26</f>
        <v>0.51709506002755368</v>
      </c>
      <c r="GH21" s="22">
        <f t="shared" ref="GH21:HL21" si="38">SUM(GH19)/GH26</f>
        <v>0.5107487027427724</v>
      </c>
      <c r="GI21" s="22">
        <f t="shared" si="38"/>
        <v>0.5092592592592593</v>
      </c>
      <c r="GJ21" s="22">
        <f t="shared" si="38"/>
        <v>0.51010944166202932</v>
      </c>
      <c r="GK21" s="22">
        <f t="shared" si="38"/>
        <v>0.5083705357142857</v>
      </c>
      <c r="GL21" s="22">
        <f t="shared" si="38"/>
        <v>0.473796537823097</v>
      </c>
      <c r="GM21" s="22">
        <f t="shared" si="38"/>
        <v>0.51010657846380003</v>
      </c>
      <c r="GN21" s="22">
        <f t="shared" si="38"/>
        <v>0.51159695817490491</v>
      </c>
      <c r="GO21" s="22">
        <f t="shared" si="38"/>
        <v>0.50953010001887145</v>
      </c>
      <c r="GP21" s="22">
        <f t="shared" si="38"/>
        <v>0.50680272108843538</v>
      </c>
      <c r="GQ21" s="22">
        <f t="shared" si="38"/>
        <v>0.50537837327797697</v>
      </c>
      <c r="GR21" s="22">
        <f t="shared" si="38"/>
        <v>0.51190011705033167</v>
      </c>
      <c r="GS21" s="22">
        <f t="shared" si="38"/>
        <v>0.46729297146833682</v>
      </c>
      <c r="GT21" s="22">
        <f t="shared" si="38"/>
        <v>0.51316823899371067</v>
      </c>
      <c r="GU21" s="22">
        <f t="shared" si="38"/>
        <v>0.50881516587677722</v>
      </c>
      <c r="GV21" s="22">
        <f t="shared" si="38"/>
        <v>0.50822737471952129</v>
      </c>
      <c r="GW21" s="22">
        <f t="shared" si="38"/>
        <v>0.50925060736310968</v>
      </c>
      <c r="GX21" s="22">
        <f t="shared" si="38"/>
        <v>0.51254413677755062</v>
      </c>
      <c r="GY21" s="22">
        <f t="shared" si="38"/>
        <v>0.51071362027203282</v>
      </c>
      <c r="GZ21" s="22">
        <f t="shared" si="38"/>
        <v>0.43685419058553387</v>
      </c>
      <c r="HA21" s="22">
        <f t="shared" si="38"/>
        <v>0.51458489154824238</v>
      </c>
      <c r="HB21" s="22">
        <f t="shared" si="38"/>
        <v>0.51215438856930784</v>
      </c>
      <c r="HC21" s="22">
        <f t="shared" si="38"/>
        <v>0.51062257528172916</v>
      </c>
      <c r="HD21" s="22">
        <f t="shared" si="38"/>
        <v>0.51209602954755307</v>
      </c>
      <c r="HE21" s="22">
        <f t="shared" si="38"/>
        <v>0.51288659793814428</v>
      </c>
      <c r="HF21" s="22">
        <f t="shared" si="38"/>
        <v>0.51276318241103036</v>
      </c>
      <c r="HG21" s="22">
        <f t="shared" si="38"/>
        <v>0</v>
      </c>
      <c r="HH21" s="22">
        <f t="shared" si="38"/>
        <v>0.51359969986869258</v>
      </c>
      <c r="HI21" s="22">
        <f t="shared" si="38"/>
        <v>0.50897981855211993</v>
      </c>
      <c r="HJ21" s="22">
        <f t="shared" si="38"/>
        <v>0.50981118104405776</v>
      </c>
      <c r="HK21" s="22">
        <f t="shared" si="38"/>
        <v>0.50846521899153474</v>
      </c>
      <c r="HL21" s="22">
        <f t="shared" si="38"/>
        <v>0.50939572586588067</v>
      </c>
      <c r="HM21" s="22">
        <f t="shared" ref="HM21" si="39">SUM(HM19)/HM26</f>
        <v>0.51043606482475024</v>
      </c>
      <c r="HN21" s="22">
        <f t="shared" ref="HN21:IR21" si="40">SUM(HN19)/HN26</f>
        <v>0.50331548262077608</v>
      </c>
      <c r="HO21" s="22">
        <f t="shared" si="40"/>
        <v>7.0997306996010831E-3</v>
      </c>
      <c r="HP21" s="22">
        <f t="shared" si="40"/>
        <v>0.52083100627658585</v>
      </c>
      <c r="HQ21" s="22">
        <f t="shared" si="40"/>
        <v>0.52920698453934145</v>
      </c>
      <c r="HR21" s="22">
        <f t="shared" si="40"/>
        <v>0.5359498571528849</v>
      </c>
      <c r="HS21" s="22">
        <f t="shared" si="40"/>
        <v>0.52334421233041328</v>
      </c>
      <c r="HT21" s="22">
        <f t="shared" si="40"/>
        <v>0.50755442695614139</v>
      </c>
      <c r="HU21" s="22">
        <f t="shared" si="40"/>
        <v>0.50938517436631003</v>
      </c>
      <c r="HV21" s="22">
        <f t="shared" si="40"/>
        <v>0</v>
      </c>
      <c r="HW21" s="22">
        <f t="shared" si="40"/>
        <v>0.51065118438057655</v>
      </c>
      <c r="HX21" s="22">
        <f t="shared" si="40"/>
        <v>0.5215520405211076</v>
      </c>
      <c r="HY21" s="22">
        <f t="shared" si="40"/>
        <v>0.51939911132481553</v>
      </c>
      <c r="HZ21" s="22">
        <f t="shared" si="40"/>
        <v>0.51811307836441922</v>
      </c>
      <c r="IA21" s="22">
        <f t="shared" si="40"/>
        <v>0.50890787906172896</v>
      </c>
      <c r="IB21" s="22">
        <f t="shared" si="40"/>
        <v>0.51772668472474759</v>
      </c>
      <c r="IC21" s="22">
        <f t="shared" si="40"/>
        <v>0</v>
      </c>
      <c r="ID21" s="22">
        <f t="shared" si="40"/>
        <v>0.51381357883666334</v>
      </c>
      <c r="IE21" s="22">
        <f t="shared" si="40"/>
        <v>0.51901012702113303</v>
      </c>
      <c r="IF21" s="22">
        <f t="shared" si="40"/>
        <v>0.51085401153541321</v>
      </c>
      <c r="IG21" s="22">
        <f t="shared" si="40"/>
        <v>0.51151561022061098</v>
      </c>
      <c r="IH21" s="22">
        <f t="shared" si="40"/>
        <v>0.49959290324228384</v>
      </c>
      <c r="II21" s="22">
        <f t="shared" si="40"/>
        <v>0.50684901661567983</v>
      </c>
      <c r="IJ21" s="22">
        <f t="shared" si="40"/>
        <v>0</v>
      </c>
      <c r="IK21" s="22">
        <f t="shared" si="40"/>
        <v>0.50393439637768755</v>
      </c>
      <c r="IL21" s="22">
        <f t="shared" si="40"/>
        <v>0.50711228822187315</v>
      </c>
      <c r="IM21" s="22">
        <f t="shared" si="40"/>
        <v>0.4994997916666013</v>
      </c>
      <c r="IN21" s="22">
        <f t="shared" si="40"/>
        <v>0.50044786825092236</v>
      </c>
      <c r="IO21" s="22">
        <f t="shared" si="40"/>
        <v>0.49410450498447767</v>
      </c>
      <c r="IP21" s="22">
        <f t="shared" si="40"/>
        <v>0.4974857295602042</v>
      </c>
      <c r="IQ21" s="22">
        <f t="shared" si="40"/>
        <v>0</v>
      </c>
      <c r="IR21" s="22">
        <f t="shared" si="40"/>
        <v>0.49750345603903789</v>
      </c>
      <c r="IS21" s="22">
        <f t="shared" ref="IS21" si="41">SUM(IS19)/IS26</f>
        <v>0.51103120344408703</v>
      </c>
      <c r="IT21" s="2"/>
      <c r="IU21" s="2"/>
      <c r="IV21" s="2"/>
      <c r="IW21" s="2"/>
      <c r="IX21" s="2">
        <f>SUM(IX19)/IX26</f>
        <v>0.49767622392319844</v>
      </c>
    </row>
    <row r="22" spans="2:258" hidden="1">
      <c r="B22" s="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</row>
    <row r="23" spans="2:258" ht="14.65" hidden="1" customHeight="1">
      <c r="B23" s="9" t="s">
        <v>12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13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94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13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13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94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94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13"/>
      <c r="IT23" s="13"/>
      <c r="IU23" s="13"/>
      <c r="IV23" s="13"/>
      <c r="IW23" s="13"/>
    </row>
    <row r="24" spans="2:258" hidden="1">
      <c r="B24" s="5" t="s">
        <v>3</v>
      </c>
      <c r="C24" s="93">
        <f>SUM('BS1'!C24,'BS2'!C24)</f>
        <v>18</v>
      </c>
      <c r="D24" s="93">
        <f>SUM('BS1'!D24,'BS2'!D24)</f>
        <v>3984</v>
      </c>
      <c r="E24" s="93">
        <f>SUM('BS1'!E24,'BS2'!E24)</f>
        <v>4081</v>
      </c>
      <c r="F24" s="93">
        <f>SUM('BS1'!F24,'BS2'!F24)</f>
        <v>89</v>
      </c>
      <c r="G24" s="93">
        <f>SUM('BS1'!G24,'BS2'!G24)</f>
        <v>4340</v>
      </c>
      <c r="H24" s="93">
        <f>SUM('BS1'!H24,'BS2'!H24)</f>
        <v>4220</v>
      </c>
      <c r="I24" s="93">
        <f>SUM('BS1'!I24,'BS2'!I24)</f>
        <v>136</v>
      </c>
      <c r="J24" s="93">
        <f>SUM('BS1'!J24,'BS2'!J24)</f>
        <v>4089</v>
      </c>
      <c r="K24" s="93">
        <f>SUM('BS1'!K24,'BS2'!K24)</f>
        <v>4233</v>
      </c>
      <c r="L24" s="93">
        <f>SUM('BS1'!L24,'BS2'!L24)</f>
        <v>4152</v>
      </c>
      <c r="M24" s="93">
        <f>SUM('BS1'!M24,'BS2'!M24)</f>
        <v>66</v>
      </c>
      <c r="N24" s="93">
        <f>SUM('BS1'!N24,'BS2'!N24)</f>
        <v>4173</v>
      </c>
      <c r="O24" s="93">
        <f>SUM('BS1'!O24,'BS2'!O24)</f>
        <v>4320</v>
      </c>
      <c r="P24" s="93">
        <f>SUM('BS1'!P24,'BS2'!P24)</f>
        <v>4411</v>
      </c>
      <c r="Q24" s="93">
        <f>SUM('BS1'!Q24,'BS2'!Q24)</f>
        <v>4434</v>
      </c>
      <c r="R24" s="93">
        <f>SUM('BS1'!R24,'BS2'!R24)</f>
        <v>4462</v>
      </c>
      <c r="S24" s="93">
        <f>SUM('BS1'!S24,'BS2'!S24)</f>
        <v>4386</v>
      </c>
      <c r="T24" s="93">
        <f>SUM('BS1'!T24,'BS2'!T24)</f>
        <v>72</v>
      </c>
      <c r="U24" s="93">
        <f>SUM('BS1'!U24,'BS2'!U24)</f>
        <v>4442</v>
      </c>
      <c r="V24" s="93">
        <f>SUM('BS1'!V24,'BS2'!V24)</f>
        <v>4516</v>
      </c>
      <c r="W24" s="93">
        <f>SUM('BS1'!W24,'BS2'!W24)</f>
        <v>4573</v>
      </c>
      <c r="X24" s="93">
        <f>SUM('BS1'!X24,'BS2'!X24)</f>
        <v>4565</v>
      </c>
      <c r="Y24" s="93">
        <f>SUM('BS1'!Y24,'BS2'!Y24)</f>
        <v>4633</v>
      </c>
      <c r="Z24" s="93">
        <f>SUM('BS1'!Z24,'BS2'!Z24)</f>
        <v>4540</v>
      </c>
      <c r="AA24" s="93">
        <f>SUM('BS1'!AA24,'BS2'!AA24)</f>
        <v>36</v>
      </c>
      <c r="AB24" s="93">
        <f>SUM('BS1'!AB24,'BS2'!AB24)</f>
        <v>4515</v>
      </c>
      <c r="AC24" s="93">
        <f>SUM('BS1'!AC24,'BS2'!AC24)</f>
        <v>4595</v>
      </c>
      <c r="AD24" s="93">
        <f>SUM('BS1'!AD24,'BS2'!AD24)</f>
        <v>4563</v>
      </c>
      <c r="AE24" s="93">
        <f>SUM('BS1'!AE24,'BS2'!AE24)</f>
        <v>4547</v>
      </c>
      <c r="AF24" s="93">
        <f>SUM('BS1'!AF24,'BS2'!AF24)</f>
        <v>4546</v>
      </c>
      <c r="AG24" s="93">
        <f>SUM('BS1'!AG24,'BS2'!AG24)</f>
        <v>4463</v>
      </c>
      <c r="AH24" s="1">
        <f>AVERAGE(AB24:AG24,U24:Z24,N24:S24,J24:L24,G24:H24,D24:E24)</f>
        <v>4391.32</v>
      </c>
      <c r="AI24" s="93">
        <f>SUM('BS1'!AI24,'BS2'!AI24)</f>
        <v>45</v>
      </c>
      <c r="AJ24" s="93">
        <f>SUM('BS1'!AJ24,'BS2'!AJ24)</f>
        <v>4411</v>
      </c>
      <c r="AK24" s="93">
        <f>SUM('BS1'!AK24,'BS2'!AK24)</f>
        <v>109</v>
      </c>
      <c r="AL24" s="93">
        <f>SUM('BS1'!AL24,'BS2'!AL24)</f>
        <v>4608</v>
      </c>
      <c r="AM24" s="93">
        <f>SUM('BS1'!AM24,'BS2'!AM24)</f>
        <v>4680</v>
      </c>
      <c r="AN24" s="93">
        <f>SUM('BS1'!AN24,'BS2'!AN24)</f>
        <v>4561</v>
      </c>
      <c r="AO24" s="93">
        <f>SUM('BS1'!AO24,'BS2'!AO24)</f>
        <v>4381</v>
      </c>
      <c r="AP24" s="93">
        <f>SUM('BS1'!AP24,'BS2'!AP24)</f>
        <v>55</v>
      </c>
      <c r="AQ24" s="93">
        <f>SUM('BS1'!AQ24,'BS2'!AQ24)</f>
        <v>4417</v>
      </c>
      <c r="AR24" s="93">
        <f>SUM('BS1'!AR24,'BS2'!AR24)</f>
        <v>4539</v>
      </c>
      <c r="AS24" s="93">
        <f>SUM('BS1'!AS24,'BS2'!AS24)</f>
        <v>4559</v>
      </c>
      <c r="AT24" s="93">
        <f>SUM('BS1'!AT24,'BS2'!AT24)</f>
        <v>4532</v>
      </c>
      <c r="AU24" s="93">
        <f>SUM('BS1'!AU24,'BS2'!AU24)</f>
        <v>4516</v>
      </c>
      <c r="AV24" s="93">
        <f>SUM('BS1'!AV24,'BS2'!AV24)</f>
        <v>4412</v>
      </c>
      <c r="AW24" s="93">
        <f>SUM('BS1'!AW24,'BS2'!AW24)</f>
        <v>18</v>
      </c>
      <c r="AX24" s="93">
        <f>SUM('BS1'!AX24,'BS2'!AX24)</f>
        <v>4456</v>
      </c>
      <c r="AY24" s="93">
        <f>SUM('BS1'!AY24,'BS2'!AY24)</f>
        <v>4460</v>
      </c>
      <c r="AZ24" s="93">
        <f>SUM('BS1'!AZ24,'BS2'!AZ24)</f>
        <v>4176</v>
      </c>
      <c r="BA24" s="93">
        <f>SUM('BS1'!BA24,'BS2'!BA24)</f>
        <v>4363</v>
      </c>
      <c r="BB24" s="93">
        <f>SUM('BS1'!BB24,'BS2'!BB24)</f>
        <v>4450</v>
      </c>
      <c r="BC24" s="93">
        <f>SUM('BS1'!BC24,'BS2'!BC24)</f>
        <v>4435</v>
      </c>
      <c r="BD24" s="93">
        <f>SUM('BS1'!BD24,'BS2'!BD24)</f>
        <v>7</v>
      </c>
      <c r="BE24" s="93">
        <f>SUM('BS1'!BE24,'BS2'!BE24)</f>
        <v>4451</v>
      </c>
      <c r="BF24" s="93">
        <f>SUM('BS1'!BF24,'BS2'!BF24)</f>
        <v>4553</v>
      </c>
      <c r="BG24" s="93">
        <f>SUM('BS1'!BG24,'BS2'!BG24)</f>
        <v>4589</v>
      </c>
      <c r="BH24" s="93">
        <f>SUM('BS1'!BH24,'BS2'!BH24)</f>
        <v>4548</v>
      </c>
      <c r="BI24" s="93">
        <f>SUM('BS1'!BI24,'BS2'!BI24)</f>
        <v>4537</v>
      </c>
      <c r="BJ24" s="93">
        <f>SUM('BS1'!BJ24,'BS2'!BJ24)</f>
        <v>4490</v>
      </c>
      <c r="BK24" s="93">
        <f>AVERAGE(BE24:BJ24,AX24:BC24,AQ24:AV24,AL24:AO24,AJ24)</f>
        <v>4483.652173913043</v>
      </c>
      <c r="BL24" s="93">
        <f>SUM('BS1'!BL24,'BS2'!BL24)</f>
        <v>29</v>
      </c>
      <c r="BM24" s="93">
        <f>SUM('BS1'!BM24,'BS2'!BM24)</f>
        <v>4472</v>
      </c>
      <c r="BN24" s="93">
        <f>SUM('BS1'!BN24,'BS2'!BN24)</f>
        <v>4566</v>
      </c>
      <c r="BO24" s="93">
        <f>SUM('BS1'!BO24,'BS2'!BO24)</f>
        <v>4666</v>
      </c>
      <c r="BP24" s="93">
        <f>SUM('BS1'!BP24,'BS2'!BP24)</f>
        <v>4728</v>
      </c>
      <c r="BQ24" s="93">
        <f>SUM('BS1'!BQ24,'BS2'!BQ24)</f>
        <v>4576</v>
      </c>
      <c r="BR24" s="93">
        <f>SUM('BS1'!BR24,'BS2'!BR24)</f>
        <v>4370</v>
      </c>
      <c r="BS24" s="93">
        <f>SUM('BS1'!BS24,'BS2'!BS24)</f>
        <v>11</v>
      </c>
      <c r="BT24" s="93">
        <f>SUM('BS1'!BT24,'BS2'!BT24)</f>
        <v>82</v>
      </c>
      <c r="BU24" s="93">
        <f>SUM('BS1'!BU24,'BS2'!BU24)</f>
        <v>4509</v>
      </c>
      <c r="BV24" s="93">
        <f>SUM('BS1'!BV24,'BS2'!BV24)</f>
        <v>4608</v>
      </c>
      <c r="BW24" s="93">
        <f>SUM('BS1'!BW24,'BS2'!BW24)</f>
        <v>4639</v>
      </c>
      <c r="BX24" s="93">
        <f>SUM('BS1'!BX24,'BS2'!BX24)</f>
        <v>4637</v>
      </c>
      <c r="BY24" s="93">
        <f>SUM('BS1'!BY24,'BS2'!BY24)</f>
        <v>4521</v>
      </c>
      <c r="BZ24" s="93">
        <f>SUM('BS1'!BZ24,'BS2'!BZ24)</f>
        <v>5</v>
      </c>
      <c r="CA24" s="93">
        <f>SUM('BS1'!CA24,'BS2'!CA24)</f>
        <v>4549</v>
      </c>
      <c r="CB24" s="93">
        <f>SUM('BS1'!CB24,'BS2'!CB24)</f>
        <v>4657</v>
      </c>
      <c r="CC24" s="93">
        <f>SUM('BS1'!CC24,'BS2'!CC24)</f>
        <v>4664</v>
      </c>
      <c r="CD24" s="93">
        <f>SUM('BS1'!CD24,'BS2'!CD24)</f>
        <v>4688</v>
      </c>
      <c r="CE24" s="93">
        <f>SUM('BS1'!CE24,'BS2'!CE24)</f>
        <v>4681</v>
      </c>
      <c r="CF24" s="93">
        <f>SUM('BS1'!CF24,'BS2'!CF24)</f>
        <v>4616</v>
      </c>
      <c r="CG24" s="93">
        <f>SUM('BS1'!CG24,'BS2'!CG24)</f>
        <v>1</v>
      </c>
      <c r="CH24" s="93">
        <f>SUM('BS1'!CH24,'BS2'!CH24)</f>
        <v>4624</v>
      </c>
      <c r="CI24" s="93">
        <f>SUM('BS1'!CI24,'BS2'!CI24)</f>
        <v>4695</v>
      </c>
      <c r="CJ24" s="93">
        <f>SUM('BS1'!CJ24,'BS2'!CJ24)</f>
        <v>4668</v>
      </c>
      <c r="CK24" s="93">
        <f>SUM('BS1'!CK24,'BS2'!CK24)</f>
        <v>4680</v>
      </c>
      <c r="CL24" s="93">
        <f>SUM('BS1'!CL24,'BS2'!CL24)</f>
        <v>4700</v>
      </c>
      <c r="CM24" s="93">
        <f>SUM('BS1'!CM24,'BS2'!CM24)</f>
        <v>4635</v>
      </c>
      <c r="CN24" s="93">
        <f>SUM('BS1'!CN24,'BS2'!CN24)</f>
        <v>2</v>
      </c>
      <c r="CO24" s="93">
        <f>SUM('BS1'!CO24,'BS2'!CO24)</f>
        <v>4628</v>
      </c>
      <c r="CP24" s="93">
        <f>SUM('BS1'!CP24,'BS2'!CP24)</f>
        <v>4706</v>
      </c>
      <c r="CQ24" s="1">
        <f>AVERAGE(CO24:CP24,CH24:CM24,CA24:CF24,BU24:BY24,BM24:BR24)</f>
        <v>4619.32</v>
      </c>
      <c r="CR24" s="93">
        <f>SUM('BS1'!CR24,'BS2'!CR24)</f>
        <v>4668</v>
      </c>
      <c r="CS24" s="93">
        <f>SUM('BS1'!CS24,'BS2'!CS24)</f>
        <v>4654</v>
      </c>
      <c r="CT24" s="93">
        <f>SUM('BS1'!CT24,'BS2'!CT24)</f>
        <v>4664</v>
      </c>
      <c r="CU24" s="93">
        <f>SUM('BS1'!CU24,'BS2'!CU24)</f>
        <v>4652</v>
      </c>
      <c r="CV24" s="93">
        <f>SUM('BS1'!CV24,'BS2'!CV24)</f>
        <v>3</v>
      </c>
      <c r="CW24" s="93">
        <f>SUM('BS1'!CW24,'BS2'!CW24)</f>
        <v>4588</v>
      </c>
      <c r="CX24" s="93">
        <f>SUM('BS1'!CX24,'BS2'!CX24)</f>
        <v>4634</v>
      </c>
      <c r="CY24" s="93">
        <f>SUM('BS1'!CY24,'BS2'!CY24)</f>
        <v>4659</v>
      </c>
      <c r="CZ24" s="93">
        <f>SUM('BS1'!CZ24,'BS2'!CZ24)</f>
        <v>4667</v>
      </c>
      <c r="DA24" s="93">
        <f>SUM('BS1'!DA24,'BS2'!DA24)</f>
        <v>4706</v>
      </c>
      <c r="DB24" s="93">
        <f>SUM('BS1'!DB24,'BS2'!DB24)</f>
        <v>129</v>
      </c>
      <c r="DC24" s="93">
        <f>SUM('BS1'!DC24,'BS2'!DC24)</f>
        <v>4</v>
      </c>
      <c r="DD24" s="93">
        <f>SUM('BS1'!DD24,'BS2'!DD24)</f>
        <v>32</v>
      </c>
      <c r="DE24" s="93">
        <f>SUM('BS1'!DE24,'BS2'!DE24)</f>
        <v>47</v>
      </c>
      <c r="DF24" s="93">
        <f>SUM('BS1'!DF24,'BS2'!DF24)</f>
        <v>38</v>
      </c>
      <c r="DG24" s="93">
        <f>SUM('BS1'!DG24,'BS2'!DG24)</f>
        <v>36</v>
      </c>
      <c r="DH24" s="93">
        <f>SUM('BS1'!DH24,'BS2'!DH24)</f>
        <v>30</v>
      </c>
      <c r="DI24" s="93">
        <f>SUM('BS1'!DI24,'BS2'!DI24)</f>
        <v>60</v>
      </c>
      <c r="DJ24" s="93">
        <f>SUM('BS1'!DJ24,'BS2'!DJ24)</f>
        <v>4</v>
      </c>
      <c r="DK24" s="93">
        <f>SUM('BS1'!DK24,'BS2'!DK24)</f>
        <v>4380</v>
      </c>
      <c r="DL24" s="93">
        <f>SUM('BS1'!DL24,'BS2'!DL24)</f>
        <v>4564</v>
      </c>
      <c r="DM24" s="93">
        <f>SUM('BS1'!DM24,'BS2'!DM24)</f>
        <v>4644</v>
      </c>
      <c r="DN24" s="93">
        <f>SUM('BS1'!DN24,'BS2'!DN24)</f>
        <v>4616</v>
      </c>
      <c r="DO24" s="93">
        <f>SUM('BS1'!DO24,'BS2'!DO24)</f>
        <v>4743</v>
      </c>
      <c r="DP24" s="93">
        <f>SUM('BS1'!DP24,'BS2'!DP24)</f>
        <v>4705</v>
      </c>
      <c r="DQ24" s="93">
        <f>SUM('BS1'!DQ24,'BS2'!DQ24)</f>
        <v>10</v>
      </c>
      <c r="DR24" s="93">
        <f>SUM('BS1'!DR24,'BS2'!DR24)</f>
        <v>4685</v>
      </c>
      <c r="DS24" s="93">
        <f>SUM('BS1'!DS24,'BS2'!DS24)</f>
        <v>4798</v>
      </c>
      <c r="DT24" s="93">
        <f>SUM('BS1'!DT24,'BS2'!DT24)</f>
        <v>4799</v>
      </c>
      <c r="DU24" s="93">
        <f>SUM('BS1'!DU24,'BS2'!DU24)</f>
        <v>4778</v>
      </c>
      <c r="DV24" s="1">
        <f>AVERAGE(DR24:DU24,DK24:DP24,CW24:DB24,CR24:CU24)</f>
        <v>4436.6499999999996</v>
      </c>
      <c r="DW24" s="93">
        <f>SUM('BS1'!DW24,'BS2'!DW24)</f>
        <v>4723</v>
      </c>
      <c r="DX24" s="93">
        <f>SUM('BS1'!DX24,'BS2'!DX24)</f>
        <v>4687</v>
      </c>
      <c r="DY24" s="93">
        <f>SUM('BS1'!DY24,'BS2'!DY24)</f>
        <v>3579</v>
      </c>
      <c r="DZ24" s="93">
        <f>SUM('BS1'!DZ24,'BS2'!DZ24)</f>
        <v>4935</v>
      </c>
      <c r="EA24" s="93">
        <f>SUM('BS1'!EA24,'BS2'!EA24)</f>
        <v>5006</v>
      </c>
      <c r="EB24" s="93">
        <f>SUM('BS1'!EB24,'BS2'!EB24)</f>
        <v>4824</v>
      </c>
      <c r="EC24" s="93">
        <f>SUM('BS1'!EC24,'BS2'!EC24)</f>
        <v>5078</v>
      </c>
      <c r="ED24" s="93">
        <f>SUM('BS1'!ED24,'BS2'!ED24)</f>
        <v>5056</v>
      </c>
      <c r="EE24" s="93">
        <f>SUM('BS1'!EE24,'BS2'!EE24)</f>
        <v>5051</v>
      </c>
      <c r="EF24" s="93">
        <f>SUM('BS1'!EF24,'BS2'!EF24)</f>
        <v>4065</v>
      </c>
      <c r="EG24" s="93">
        <f>SUM('BS1'!EG24,'BS2'!EG24)</f>
        <v>5067</v>
      </c>
      <c r="EH24" s="93">
        <f>SUM('BS1'!EH24,'BS2'!EH24)</f>
        <v>5076</v>
      </c>
      <c r="EI24" s="93">
        <f>SUM('BS1'!EI24,'BS2'!EI24)</f>
        <v>4904</v>
      </c>
      <c r="EJ24" s="93">
        <f>SUM('BS1'!EJ24,'BS2'!EJ24)</f>
        <v>1296</v>
      </c>
      <c r="EK24" s="93">
        <f>SUM('BS1'!EK24,'BS2'!EK24)</f>
        <v>972</v>
      </c>
      <c r="EL24" s="93">
        <f>SUM('BS1'!EL24,'BS2'!EL24)</f>
        <v>586</v>
      </c>
      <c r="EM24" s="93">
        <f>SUM('BS1'!EM24,'BS2'!EM24)</f>
        <v>2956</v>
      </c>
      <c r="EN24" s="93">
        <f>SUM('BS1'!EN24,'BS2'!EN24)</f>
        <v>5131</v>
      </c>
      <c r="EO24" s="93">
        <f>SUM('BS1'!EO24,'BS2'!EO24)</f>
        <v>5180</v>
      </c>
      <c r="EP24" s="93">
        <f>SUM('BS1'!EP24,'BS2'!EP24)</f>
        <v>5309</v>
      </c>
      <c r="EQ24" s="93">
        <f>SUM('BS1'!EQ24,'BS2'!EQ24)</f>
        <v>5309</v>
      </c>
      <c r="ER24" s="93">
        <f>SUM('BS1'!ER24,'BS2'!ER24)</f>
        <v>5324</v>
      </c>
      <c r="ES24" s="93">
        <f>SUM('BS1'!ES24,'BS2'!ES24)</f>
        <v>5273</v>
      </c>
      <c r="ET24" s="93">
        <f>SUM('BS1'!ET24,'BS2'!ET24)</f>
        <v>4091</v>
      </c>
      <c r="EU24" s="93">
        <f>SUM('BS1'!EU24,'BS2'!EU24)</f>
        <v>5276</v>
      </c>
      <c r="EV24" s="93">
        <f>SUM('BS1'!EV24,'BS2'!EV24)</f>
        <v>5305</v>
      </c>
      <c r="EW24" s="93">
        <f>SUM('BS1'!EW24,'BS2'!EW24)</f>
        <v>5313</v>
      </c>
      <c r="EX24" s="93">
        <f>SUM('BS1'!EX24,'BS2'!EX24)</f>
        <v>5326</v>
      </c>
      <c r="EY24" s="93">
        <f>SUM('BS1'!EY24,'BS2'!EY24)</f>
        <v>5325</v>
      </c>
      <c r="EZ24" s="93">
        <f>SUM('BS1'!EZ24,'BS2'!EZ24)</f>
        <v>5300</v>
      </c>
      <c r="FA24" s="93">
        <f>SUM('BS1'!FA24,'BS2'!FA24)</f>
        <v>3615</v>
      </c>
      <c r="FB24" s="41">
        <f>AVERAGE(EU24:EZ24,EN24:ES24,EG24:EI24,ED24,EE24,DZ24:EC24,DW24:DX24)</f>
        <v>5120.782608695652</v>
      </c>
      <c r="FC24" s="93">
        <f>SUM('BS1'!FC24,'BS2'!FC24)</f>
        <v>43</v>
      </c>
      <c r="FD24" s="93">
        <f>SUM('BS1'!FD24,'BS2'!FD24)</f>
        <v>5263</v>
      </c>
      <c r="FE24" s="93">
        <f>SUM('BS1'!FE24,'BS2'!FE24)</f>
        <v>5314</v>
      </c>
      <c r="FF24" s="93">
        <f>SUM('BS1'!FF24,'BS2'!FF24)</f>
        <v>5348</v>
      </c>
      <c r="FG24" s="93">
        <f>SUM('BS1'!FG24,'BS2'!FG24)</f>
        <v>5473</v>
      </c>
      <c r="FH24" s="93">
        <f>SUM('BS1'!FH24,'BS2'!FH24)</f>
        <v>5153</v>
      </c>
      <c r="FI24" s="93">
        <f>SUM('BS1'!FI24,'BS2'!FI24)</f>
        <v>207</v>
      </c>
      <c r="FJ24" s="93">
        <f>SUM('BS1'!FJ24,'BS2'!FJ24)</f>
        <v>5076</v>
      </c>
      <c r="FK24" s="93">
        <f>SUM('BS1'!FK24,'BS2'!FK24)</f>
        <v>5268</v>
      </c>
      <c r="FL24" s="93">
        <f>SUM('BS1'!FL24,'BS2'!FL24)</f>
        <v>5361</v>
      </c>
      <c r="FM24" s="93">
        <f>SUM('BS1'!FM24,'BS2'!FM24)</f>
        <v>5344</v>
      </c>
      <c r="FN24" s="93">
        <f>SUM('BS1'!FN24,'BS2'!FN24)</f>
        <v>5429</v>
      </c>
      <c r="FO24" s="93">
        <f>SUM('BS1'!FO24,'BS2'!FO24)</f>
        <v>5370</v>
      </c>
      <c r="FP24" s="93">
        <f>SUM('BS1'!FP24,'BS2'!FP24)</f>
        <v>4209</v>
      </c>
      <c r="FQ24" s="93">
        <f>SUM('BS1'!FQ24,'BS2'!FQ24)</f>
        <v>5461</v>
      </c>
      <c r="FR24" s="93">
        <f>SUM('BS1'!FR24,'BS2'!FR24)</f>
        <v>5539</v>
      </c>
      <c r="FS24" s="93">
        <f>SUM('BS1'!FS24,'BS2'!FS24)</f>
        <v>5544</v>
      </c>
      <c r="FT24" s="93">
        <f>SUM('BS1'!FT24,'BS2'!FT24)</f>
        <v>714</v>
      </c>
      <c r="FU24" s="93">
        <f>SUM('BS1'!FU24,'BS2'!FU24)</f>
        <v>5433</v>
      </c>
      <c r="FV24" s="93">
        <f>SUM('BS1'!FV24,'BS2'!FV24)</f>
        <v>5468</v>
      </c>
      <c r="FW24" s="93">
        <f>SUM('BS1'!FW24,'BS2'!FW24)</f>
        <v>4290</v>
      </c>
      <c r="FX24" s="93">
        <f>SUM('BS1'!FX24,'BS2'!FX24)</f>
        <v>5466</v>
      </c>
      <c r="FY24" s="93">
        <f>SUM('BS1'!FY24,'BS2'!FY24)</f>
        <v>5530</v>
      </c>
      <c r="FZ24" s="93">
        <f>SUM('BS1'!FZ24,'BS2'!FZ24)</f>
        <v>5523</v>
      </c>
      <c r="GA24" s="93">
        <f>SUM('BS1'!GA24,'BS2'!GA24)</f>
        <v>5548</v>
      </c>
      <c r="GB24" s="93">
        <f>SUM('BS1'!GB24,'BS2'!GB24)</f>
        <v>5556</v>
      </c>
      <c r="GC24" s="93">
        <f>SUM('BS1'!GC24,'BS2'!GC24)</f>
        <v>5450</v>
      </c>
      <c r="GD24" s="93">
        <f>SUM('BS1'!GD24,'BS2'!GD24)</f>
        <v>708</v>
      </c>
      <c r="GE24" s="93">
        <f>SUM('BS1'!GE24,'BS2'!GE24)</f>
        <v>5457</v>
      </c>
      <c r="GF24" s="93">
        <f>SUM('BS1'!GF24,'BS2'!GF24)</f>
        <v>5542</v>
      </c>
      <c r="GG24" s="103">
        <f>AVERAGE(GE24:GF24,FX24:GC24,FU24:FV24,FQ24:FS24,FJ24:FO24,FD24:FH24)</f>
        <v>5413.166666666667</v>
      </c>
      <c r="GH24" s="93">
        <f>SUM('BS1'!GH24,'BS2'!GH24)</f>
        <v>5520</v>
      </c>
      <c r="GI24" s="93">
        <f>SUM('BS1'!GI24,'BS2'!GI24)</f>
        <v>5523</v>
      </c>
      <c r="GJ24" s="93">
        <f>SUM('BS1'!GJ24,'BS2'!GJ24)</f>
        <v>5512</v>
      </c>
      <c r="GK24" s="93">
        <f>SUM('BS1'!GK24,'BS2'!GK24)</f>
        <v>5500</v>
      </c>
      <c r="GL24" s="93">
        <f>SUM('BS1'!GL24,'BS2'!GL24)</f>
        <v>4217</v>
      </c>
      <c r="GM24" s="93">
        <f>SUM('BS1'!GM24,'BS2'!GM24)</f>
        <v>5564</v>
      </c>
      <c r="GN24" s="93">
        <f>SUM('BS1'!GN24,'BS2'!GN24)</f>
        <v>5381</v>
      </c>
      <c r="GO24" s="93">
        <f>SUM('BS1'!GO24,'BS2'!GO24)</f>
        <v>5419</v>
      </c>
      <c r="GP24" s="93">
        <f>SUM('BS1'!GP24,'BS2'!GP24)</f>
        <v>5411</v>
      </c>
      <c r="GQ24" s="93">
        <f>SUM('BS1'!GQ24,'BS2'!GQ24)</f>
        <v>5417</v>
      </c>
      <c r="GR24" s="93">
        <f>SUM('BS1'!GR24,'BS2'!GR24)</f>
        <v>5240</v>
      </c>
      <c r="GS24" s="93">
        <f>SUM('BS1'!GS24,'BS2'!GS24)</f>
        <v>2874</v>
      </c>
      <c r="GT24" s="93">
        <f>SUM('BS1'!GT24,'BS2'!GT24)</f>
        <v>5198</v>
      </c>
      <c r="GU24" s="93">
        <f>SUM('BS1'!GU24,'BS2'!GU24)</f>
        <v>5398</v>
      </c>
      <c r="GV24" s="93">
        <f>SUM('BS1'!GV24,'BS2'!GV24)</f>
        <v>5475</v>
      </c>
      <c r="GW24" s="93">
        <f>SUM('BS1'!GW24,'BS2'!GW24)</f>
        <v>5475</v>
      </c>
      <c r="GX24" s="93">
        <f>SUM('BS1'!GX24,'BS2'!GX24)</f>
        <v>5504</v>
      </c>
      <c r="GY24" s="93">
        <f>SUM('BS1'!GY24,'BS2'!GY24)</f>
        <v>5488</v>
      </c>
      <c r="GZ24" s="93">
        <f>SUM('BS1'!GZ24,'BS2'!GZ24)</f>
        <v>3484</v>
      </c>
      <c r="HA24" s="93">
        <f>SUM('BS1'!HA24,'BS2'!HA24)</f>
        <v>5469</v>
      </c>
      <c r="HB24" s="93">
        <f>SUM('BS1'!HB24,'BS2'!HB24)</f>
        <v>5516</v>
      </c>
      <c r="HC24" s="93">
        <f>SUM('BS1'!HC24,'BS2'!HC24)</f>
        <v>5539</v>
      </c>
      <c r="HD24" s="93">
        <f>SUM('BS1'!HD24,'BS2'!HD24)</f>
        <v>5541</v>
      </c>
      <c r="HE24" s="93">
        <f>SUM('BS1'!HE24,'BS2'!HE24)</f>
        <v>5559</v>
      </c>
      <c r="HF24" s="93">
        <f>SUM('BS1'!HF24,'BS2'!HF24)</f>
        <v>5491</v>
      </c>
      <c r="HG24" s="93">
        <f>SUM('BS1'!HG24,'BS2'!HG24)</f>
        <v>589</v>
      </c>
      <c r="HH24" s="93">
        <f>SUM('BS1'!HH24,'BS2'!HH24)</f>
        <v>5455</v>
      </c>
      <c r="HI24" s="93">
        <f>SUM('BS1'!HI24,'BS2'!HI24)</f>
        <v>5526</v>
      </c>
      <c r="HJ24" s="93">
        <f>SUM('BS1'!HJ24,'BS2'!HJ24)</f>
        <v>5528</v>
      </c>
      <c r="HK24" s="93">
        <f>SUM('BS1'!HK24,'BS2'!HK24)</f>
        <v>5560</v>
      </c>
      <c r="HL24" s="93">
        <f>SUM('BS1'!HL24,'BS2'!HL24)</f>
        <v>5554</v>
      </c>
      <c r="HM24" s="103">
        <f>AVERAGE(HH24:HL24,HA24:HF24,GT24:GY24,GM24:GR24,GH24:GK24)</f>
        <v>5472.7037037037035</v>
      </c>
      <c r="HN24" s="93">
        <f>SUM('BS1'!HN24,'BS2'!HN24)</f>
        <v>5246</v>
      </c>
      <c r="HO24" s="93">
        <f>SUM('BS1'!HO24,'BS2'!HO24)</f>
        <v>1026</v>
      </c>
      <c r="HP24" s="93">
        <f>SUM('BS1'!HP24,'BS2'!HP24)</f>
        <v>5410</v>
      </c>
      <c r="HQ24" s="93">
        <f>SUM('BS1'!HQ24,'BS2'!HQ24)</f>
        <v>5517</v>
      </c>
      <c r="HR24" s="93">
        <f>SUM('BS1'!HR24,'BS2'!HR24)</f>
        <v>5582</v>
      </c>
      <c r="HS24" s="93">
        <f>SUM('BS1'!HS24,'BS2'!HS24)</f>
        <v>5415</v>
      </c>
      <c r="HT24" s="93">
        <f>SUM('BS1'!HT24,'BS2'!HT24)</f>
        <v>5437</v>
      </c>
      <c r="HU24" s="93">
        <f>SUM('BS1'!HU24,'BS2'!HU24)</f>
        <v>5231</v>
      </c>
      <c r="HV24" s="93">
        <f>SUM('BS1'!HV24,'BS2'!HV24)</f>
        <v>11</v>
      </c>
      <c r="HW24" s="93">
        <f>SUM('BS1'!HW24,'BS2'!HW24)</f>
        <v>5208</v>
      </c>
      <c r="HX24" s="93">
        <f>SUM('BS1'!HX24,'BS2'!HX24)</f>
        <v>5406</v>
      </c>
      <c r="HY24" s="93">
        <f>SUM('BS1'!HY24,'BS2'!HY24)</f>
        <v>5439</v>
      </c>
      <c r="HZ24" s="93">
        <f>SUM('BS1'!HZ24,'BS2'!HZ24)</f>
        <v>5432</v>
      </c>
      <c r="IA24" s="93">
        <f>SUM('BS1'!IA24,'BS2'!IA24)</f>
        <v>5428</v>
      </c>
      <c r="IB24" s="93">
        <f>SUM('BS1'!IB24,'BS2'!IB24)</f>
        <v>5388</v>
      </c>
      <c r="IC24" s="93">
        <f>SUM('BS1'!IC24,'BS2'!IC24)</f>
        <v>17</v>
      </c>
      <c r="ID24" s="93">
        <f>SUM('BS1'!ID24,'BS2'!ID24)</f>
        <v>5337</v>
      </c>
      <c r="IE24" s="93">
        <f>SUM('BS1'!IE24,'BS2'!IE24)</f>
        <v>5380</v>
      </c>
      <c r="IF24" s="93">
        <f>SUM('BS1'!IF24,'BS2'!IF24)</f>
        <v>5332</v>
      </c>
      <c r="IG24" s="93">
        <f>SUM('BS1'!IG24,'BS2'!IG24)</f>
        <v>5326</v>
      </c>
      <c r="IH24" s="93">
        <f>SUM('BS1'!IH24,'BS2'!IH24)</f>
        <v>5304</v>
      </c>
      <c r="II24" s="93">
        <f>SUM('BS1'!II24,'BS2'!II24)</f>
        <v>5258</v>
      </c>
      <c r="IJ24" s="93">
        <f>SUM('BS1'!IJ24,'BS2'!IJ24)</f>
        <v>4</v>
      </c>
      <c r="IK24" s="93">
        <f>SUM('BS1'!IK24,'BS2'!IK24)</f>
        <v>5225</v>
      </c>
      <c r="IL24" s="93">
        <f>SUM('BS1'!IL24,'BS2'!IL24)</f>
        <v>5235</v>
      </c>
      <c r="IM24" s="93">
        <f>SUM('BS1'!IM24,'BS2'!IM24)</f>
        <v>5254</v>
      </c>
      <c r="IN24" s="93">
        <f>SUM('BS1'!IN24,'BS2'!IN24)</f>
        <v>5241</v>
      </c>
      <c r="IO24" s="93">
        <f>SUM('BS1'!IO24,'BS2'!IO24)</f>
        <v>5151</v>
      </c>
      <c r="IP24" s="93">
        <f>SUM('BS1'!IP24,'BS2'!IP24)</f>
        <v>5198</v>
      </c>
      <c r="IQ24" s="93">
        <f>SUM('BS1'!IQ24,'BS2'!IQ24)</f>
        <v>10</v>
      </c>
      <c r="IR24" s="93">
        <f>SUM('BS1'!IR24,'BS2'!IR24)</f>
        <v>5199</v>
      </c>
      <c r="IS24" s="103">
        <f>AVERAGE(IR24,IK24:IP24,ID24:II24,HW24:IB24,HP24:HU24,HN24)</f>
        <v>5329.9615384615381</v>
      </c>
      <c r="IT24" s="1"/>
      <c r="IU24" s="1"/>
      <c r="IV24" s="1"/>
      <c r="IW24" s="1"/>
      <c r="IX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4551.4436090225563</v>
      </c>
    </row>
    <row r="25" spans="2:258" hidden="1">
      <c r="B25" s="5" t="s">
        <v>14</v>
      </c>
      <c r="C25" s="93">
        <f>SUM('BS1'!C25,'BS2'!C25)</f>
        <v>1</v>
      </c>
      <c r="D25" s="93">
        <f>SUM('BS1'!D25,'BS2'!D25)</f>
        <v>107</v>
      </c>
      <c r="E25" s="93">
        <f>SUM('BS1'!E25,'BS2'!E25)</f>
        <v>108</v>
      </c>
      <c r="F25" s="93">
        <f>SUM('BS1'!F25,'BS2'!F25)</f>
        <v>50</v>
      </c>
      <c r="G25" s="93">
        <f>SUM('BS1'!G25,'BS2'!G25)</f>
        <v>112</v>
      </c>
      <c r="H25" s="93">
        <f>SUM('BS1'!H25,'BS2'!H25)</f>
        <v>116</v>
      </c>
      <c r="I25" s="93">
        <f>SUM('BS1'!I25,'BS2'!I25)</f>
        <v>71</v>
      </c>
      <c r="J25" s="93">
        <f>SUM('BS1'!J25,'BS2'!J25)</f>
        <v>119</v>
      </c>
      <c r="K25" s="93">
        <f>SUM('BS1'!K25,'BS2'!K25)</f>
        <v>120</v>
      </c>
      <c r="L25" s="93">
        <f>SUM('BS1'!L25,'BS2'!L25)</f>
        <v>119</v>
      </c>
      <c r="M25" s="93">
        <f>SUM('BS1'!M25,'BS2'!M25)</f>
        <v>42</v>
      </c>
      <c r="N25" s="93">
        <f>SUM('BS1'!N25,'BS2'!N25)</f>
        <v>117</v>
      </c>
      <c r="O25" s="93">
        <f>SUM('BS1'!O25,'BS2'!O25)</f>
        <v>124</v>
      </c>
      <c r="P25" s="93">
        <f>SUM('BS1'!P25,'BS2'!P25)</f>
        <v>122</v>
      </c>
      <c r="Q25" s="93">
        <f>SUM('BS1'!Q25,'BS2'!Q25)</f>
        <v>123</v>
      </c>
      <c r="R25" s="93">
        <f>SUM('BS1'!R25,'BS2'!R25)</f>
        <v>123</v>
      </c>
      <c r="S25" s="93">
        <f>SUM('BS1'!S25,'BS2'!S25)</f>
        <v>120</v>
      </c>
      <c r="T25" s="93">
        <f>SUM('BS1'!T25,'BS2'!T25)</f>
        <v>45</v>
      </c>
      <c r="U25" s="93">
        <f>SUM('BS1'!U25,'BS2'!U25)</f>
        <v>118</v>
      </c>
      <c r="V25" s="93">
        <f>SUM('BS1'!V25,'BS2'!V25)</f>
        <v>122</v>
      </c>
      <c r="W25" s="93">
        <f>SUM('BS1'!W25,'BS2'!W25)</f>
        <v>121</v>
      </c>
      <c r="X25" s="93">
        <f>SUM('BS1'!X25,'BS2'!X25)</f>
        <v>117</v>
      </c>
      <c r="Y25" s="93">
        <f>SUM('BS1'!Y25,'BS2'!Y25)</f>
        <v>121</v>
      </c>
      <c r="Z25" s="93">
        <f>SUM('BS1'!Z25,'BS2'!Z25)</f>
        <v>117</v>
      </c>
      <c r="AA25" s="93">
        <f>SUM('BS1'!AA25,'BS2'!AA25)</f>
        <v>2</v>
      </c>
      <c r="AB25" s="93">
        <f>SUM('BS1'!AB25,'BS2'!AB25)</f>
        <v>117</v>
      </c>
      <c r="AC25" s="93">
        <f>SUM('BS1'!AC25,'BS2'!AC25)</f>
        <v>125</v>
      </c>
      <c r="AD25" s="93">
        <f>SUM('BS1'!AD25,'BS2'!AD25)</f>
        <v>124</v>
      </c>
      <c r="AE25" s="93">
        <f>SUM('BS1'!AE25,'BS2'!AE25)</f>
        <v>122</v>
      </c>
      <c r="AF25" s="93">
        <f>SUM('BS1'!AF25,'BS2'!AF25)</f>
        <v>122</v>
      </c>
      <c r="AG25" s="93">
        <f>SUM('BS1'!AG25,'BS2'!AG25)</f>
        <v>117</v>
      </c>
      <c r="AH25" s="1"/>
      <c r="AI25" s="93">
        <f>SUM('BS1'!AI25,'BS2'!AI25)</f>
        <v>0</v>
      </c>
      <c r="AJ25" s="93">
        <f>SUM('BS1'!AJ25,'BS2'!AJ25)</f>
        <v>117</v>
      </c>
      <c r="AK25" s="93">
        <f>SUM('BS1'!AK25,'BS2'!AK25)</f>
        <v>69</v>
      </c>
      <c r="AL25" s="93">
        <f>SUM('BS1'!AL25,'BS2'!AL25)</f>
        <v>120</v>
      </c>
      <c r="AM25" s="93">
        <f>SUM('BS1'!AM25,'BS2'!AM25)</f>
        <v>125</v>
      </c>
      <c r="AN25" s="93">
        <f>SUM('BS1'!AN25,'BS2'!AN25)</f>
        <v>127</v>
      </c>
      <c r="AO25" s="93">
        <f>SUM('BS1'!AO25,'BS2'!AO25)</f>
        <v>117</v>
      </c>
      <c r="AP25" s="93">
        <f>SUM('BS1'!AP25,'BS2'!AP25)</f>
        <v>40</v>
      </c>
      <c r="AQ25" s="93">
        <f>SUM('BS1'!AQ25,'BS2'!AQ25)</f>
        <v>114</v>
      </c>
      <c r="AR25" s="93">
        <f>SUM('BS1'!AR25,'BS2'!AR25)</f>
        <v>118</v>
      </c>
      <c r="AS25" s="93">
        <f>SUM('BS1'!AS25,'BS2'!AS25)</f>
        <v>115</v>
      </c>
      <c r="AT25" s="93">
        <f>SUM('BS1'!AT25,'BS2'!AT25)</f>
        <v>121</v>
      </c>
      <c r="AU25" s="93">
        <f>SUM('BS1'!AU25,'BS2'!AU25)</f>
        <v>116</v>
      </c>
      <c r="AV25" s="93">
        <f>SUM('BS1'!AV25,'BS2'!AV25)</f>
        <v>118</v>
      </c>
      <c r="AW25" s="93">
        <f>SUM('BS1'!AW25,'BS2'!AW25)</f>
        <v>1</v>
      </c>
      <c r="AX25" s="93">
        <f>SUM('BS1'!AX25,'BS2'!AX25)</f>
        <v>117</v>
      </c>
      <c r="AY25" s="93">
        <f>SUM('BS1'!AY25,'BS2'!AY25)</f>
        <v>118</v>
      </c>
      <c r="AZ25" s="93">
        <f>SUM('BS1'!AZ25,'BS2'!AZ25)</f>
        <v>97</v>
      </c>
      <c r="BA25" s="93">
        <f>SUM('BS1'!BA25,'BS2'!BA25)</f>
        <v>101</v>
      </c>
      <c r="BB25" s="93">
        <f>SUM('BS1'!BB25,'BS2'!BB25)</f>
        <v>107</v>
      </c>
      <c r="BC25" s="93">
        <f>SUM('BS1'!BC25,'BS2'!BC25)</f>
        <v>105</v>
      </c>
      <c r="BD25" s="93">
        <f>SUM('BS1'!BD25,'BS2'!BD25)</f>
        <v>0</v>
      </c>
      <c r="BE25" s="93">
        <f>SUM('BS1'!BE25,'BS2'!BE25)</f>
        <v>114</v>
      </c>
      <c r="BF25" s="93">
        <f>SUM('BS1'!BF25,'BS2'!BF25)</f>
        <v>117</v>
      </c>
      <c r="BG25" s="93">
        <f>SUM('BS1'!BG25,'BS2'!BG25)</f>
        <v>115</v>
      </c>
      <c r="BH25" s="93">
        <f>SUM('BS1'!BH25,'BS2'!BH25)</f>
        <v>116</v>
      </c>
      <c r="BI25" s="93">
        <f>SUM('BS1'!BI25,'BS2'!BI25)</f>
        <v>117</v>
      </c>
      <c r="BJ25" s="93">
        <f>SUM('BS1'!BJ25,'BS2'!BJ25)</f>
        <v>108</v>
      </c>
      <c r="BK25" s="93"/>
      <c r="BL25" s="93">
        <f>SUM('BS1'!BL25,'BS2'!BL25)</f>
        <v>0</v>
      </c>
      <c r="BM25" s="93">
        <f>SUM('BS1'!BM25,'BS2'!BM25)</f>
        <v>116</v>
      </c>
      <c r="BN25" s="93">
        <f>SUM('BS1'!BN25,'BS2'!BN25)</f>
        <v>115</v>
      </c>
      <c r="BO25" s="93">
        <f>SUM('BS1'!BO25,'BS2'!BO25)</f>
        <v>120</v>
      </c>
      <c r="BP25" s="93">
        <f>SUM('BS1'!BP25,'BS2'!BP25)</f>
        <v>119</v>
      </c>
      <c r="BQ25" s="93">
        <f>SUM('BS1'!BQ25,'BS2'!BQ25)</f>
        <v>112</v>
      </c>
      <c r="BR25" s="93">
        <f>SUM('BS1'!BR25,'BS2'!BR25)</f>
        <v>113</v>
      </c>
      <c r="BS25" s="93">
        <f>SUM('BS1'!BS25,'BS2'!BS25)</f>
        <v>0</v>
      </c>
      <c r="BT25" s="93">
        <f>SUM('BS1'!BT25,'BS2'!BT25)</f>
        <v>54</v>
      </c>
      <c r="BU25" s="93">
        <f>SUM('BS1'!BU25,'BS2'!BU25)</f>
        <v>122</v>
      </c>
      <c r="BV25" s="93">
        <f>SUM('BS1'!BV25,'BS2'!BV25)</f>
        <v>123</v>
      </c>
      <c r="BW25" s="93">
        <f>SUM('BS1'!BW25,'BS2'!BW25)</f>
        <v>122</v>
      </c>
      <c r="BX25" s="93">
        <f>SUM('BS1'!BX25,'BS2'!BX25)</f>
        <v>122</v>
      </c>
      <c r="BY25" s="93">
        <f>SUM('BS1'!BY25,'BS2'!BY25)</f>
        <v>115</v>
      </c>
      <c r="BZ25" s="93">
        <f>SUM('BS1'!BZ25,'BS2'!BZ25)</f>
        <v>0</v>
      </c>
      <c r="CA25" s="93">
        <f>SUM('BS1'!CA25,'BS2'!CA25)</f>
        <v>114</v>
      </c>
      <c r="CB25" s="93">
        <f>SUM('BS1'!CB25,'BS2'!CB25)</f>
        <v>118</v>
      </c>
      <c r="CC25" s="93">
        <f>SUM('BS1'!CC25,'BS2'!CC25)</f>
        <v>119</v>
      </c>
      <c r="CD25" s="93">
        <f>SUM('BS1'!CD25,'BS2'!CD25)</f>
        <v>119</v>
      </c>
      <c r="CE25" s="93">
        <f>SUM('BS1'!CE25,'BS2'!CE25)</f>
        <v>113</v>
      </c>
      <c r="CF25" s="93">
        <f>SUM('BS1'!CF25,'BS2'!CF25)</f>
        <v>115</v>
      </c>
      <c r="CG25" s="93">
        <f>SUM('BS1'!CG25,'BS2'!CG25)</f>
        <v>0</v>
      </c>
      <c r="CH25" s="93">
        <f>SUM('BS1'!CH25,'BS2'!CH25)</f>
        <v>116</v>
      </c>
      <c r="CI25" s="93">
        <f>SUM('BS1'!CI25,'BS2'!CI25)</f>
        <v>119</v>
      </c>
      <c r="CJ25" s="93">
        <f>SUM('BS1'!CJ25,'BS2'!CJ25)</f>
        <v>120</v>
      </c>
      <c r="CK25" s="93">
        <f>SUM('BS1'!CK25,'BS2'!CK25)</f>
        <v>120</v>
      </c>
      <c r="CL25" s="93">
        <f>SUM('BS1'!CL25,'BS2'!CL25)</f>
        <v>120</v>
      </c>
      <c r="CM25" s="93">
        <f>SUM('BS1'!CM25,'BS2'!CM25)</f>
        <v>111</v>
      </c>
      <c r="CN25" s="93">
        <f>SUM('BS1'!CN25,'BS2'!CN25)</f>
        <v>0</v>
      </c>
      <c r="CO25" s="93">
        <f>SUM('BS1'!CO25,'BS2'!CO25)</f>
        <v>117</v>
      </c>
      <c r="CP25" s="93">
        <f>SUM('BS1'!CP25,'BS2'!CP25)</f>
        <v>123</v>
      </c>
      <c r="CQ25" s="1"/>
      <c r="CR25" s="93">
        <f>SUM('BS1'!CR25,'BS2'!CR25)</f>
        <v>125</v>
      </c>
      <c r="CS25" s="93">
        <f>SUM('BS1'!CS25,'BS2'!CS25)</f>
        <v>123</v>
      </c>
      <c r="CT25" s="93">
        <f>SUM('BS1'!CT25,'BS2'!CT25)</f>
        <v>123</v>
      </c>
      <c r="CU25" s="93">
        <f>SUM('BS1'!CU25,'BS2'!CU25)</f>
        <v>119</v>
      </c>
      <c r="CV25" s="93">
        <f>SUM('BS1'!CV25,'BS2'!CV25)</f>
        <v>1</v>
      </c>
      <c r="CW25" s="93">
        <f>SUM('BS1'!CW25,'BS2'!CW25)</f>
        <v>124</v>
      </c>
      <c r="CX25" s="93">
        <f>SUM('BS1'!CX25,'BS2'!CX25)</f>
        <v>126</v>
      </c>
      <c r="CY25" s="93">
        <f>SUM('BS1'!CY25,'BS2'!CY25)</f>
        <v>125</v>
      </c>
      <c r="CZ25" s="93">
        <f>SUM('BS1'!CZ25,'BS2'!CZ25)</f>
        <v>124</v>
      </c>
      <c r="DA25" s="93">
        <f>SUM('BS1'!DA25,'BS2'!DA25)</f>
        <v>124</v>
      </c>
      <c r="DB25" s="93">
        <f>SUM('BS1'!DB25,'BS2'!DB25)</f>
        <v>62</v>
      </c>
      <c r="DC25" s="93">
        <f>SUM('BS1'!DC25,'BS2'!DC25)</f>
        <v>0</v>
      </c>
      <c r="DD25" s="93">
        <f>SUM('BS1'!DD25,'BS2'!DD25)</f>
        <v>28</v>
      </c>
      <c r="DE25" s="93">
        <f>SUM('BS1'!DE25,'BS2'!DE25)</f>
        <v>45</v>
      </c>
      <c r="DF25" s="93">
        <f>SUM('BS1'!DF25,'BS2'!DF25)</f>
        <v>36</v>
      </c>
      <c r="DG25" s="93">
        <f>SUM('BS1'!DG25,'BS2'!DG25)</f>
        <v>34</v>
      </c>
      <c r="DH25" s="93">
        <f>SUM('BS1'!DH25,'BS2'!DH25)</f>
        <v>26</v>
      </c>
      <c r="DI25" s="93">
        <f>SUM('BS1'!DI25,'BS2'!DI25)</f>
        <v>53</v>
      </c>
      <c r="DJ25" s="93">
        <f>SUM('BS1'!DJ25,'BS2'!DJ25)</f>
        <v>0</v>
      </c>
      <c r="DK25" s="93">
        <f>SUM('BS1'!DK25,'BS2'!DK25)</f>
        <v>127</v>
      </c>
      <c r="DL25" s="93">
        <f>SUM('BS1'!DL25,'BS2'!DL25)</f>
        <v>128</v>
      </c>
      <c r="DM25" s="93">
        <f>SUM('BS1'!DM25,'BS2'!DM25)</f>
        <v>126</v>
      </c>
      <c r="DN25" s="93">
        <f>SUM('BS1'!DN25,'BS2'!DN25)</f>
        <v>127</v>
      </c>
      <c r="DO25" s="93">
        <f>SUM('BS1'!DO25,'BS2'!DO25)</f>
        <v>129</v>
      </c>
      <c r="DP25" s="93">
        <f>SUM('BS1'!DP25,'BS2'!DP25)</f>
        <v>128</v>
      </c>
      <c r="DQ25" s="93">
        <f>SUM('BS1'!DQ25,'BS2'!DQ25)</f>
        <v>0</v>
      </c>
      <c r="DR25" s="93">
        <f>SUM('BS1'!DR25,'BS2'!DR25)</f>
        <v>122</v>
      </c>
      <c r="DS25" s="93">
        <f>SUM('BS1'!DS25,'BS2'!DS25)</f>
        <v>126</v>
      </c>
      <c r="DT25" s="93">
        <f>SUM('BS1'!DT25,'BS2'!DT25)</f>
        <v>125</v>
      </c>
      <c r="DU25" s="93">
        <f>SUM('BS1'!DU25,'BS2'!DU25)</f>
        <v>125</v>
      </c>
      <c r="DV25" s="1"/>
      <c r="DW25" s="93">
        <f>SUM('BS1'!DW25,'BS2'!DW25)</f>
        <v>125</v>
      </c>
      <c r="DX25" s="93">
        <f>SUM('BS1'!DX25,'BS2'!DX25)</f>
        <v>123</v>
      </c>
      <c r="DY25" s="93">
        <f>SUM('BS1'!DY25,'BS2'!DY25)</f>
        <v>53</v>
      </c>
      <c r="DZ25" s="93">
        <f>SUM('BS1'!DZ25,'BS2'!DZ25)</f>
        <v>127</v>
      </c>
      <c r="EA25" s="93">
        <f>SUM('BS1'!EA25,'BS2'!EA25)</f>
        <v>125</v>
      </c>
      <c r="EB25" s="93">
        <f>SUM('BS1'!EB25,'BS2'!EB25)</f>
        <v>122</v>
      </c>
      <c r="EC25" s="93">
        <f>SUM('BS1'!EC25,'BS2'!EC25)</f>
        <v>127</v>
      </c>
      <c r="ED25" s="93">
        <f>SUM('BS1'!ED25,'BS2'!ED25)</f>
        <v>123</v>
      </c>
      <c r="EE25" s="93">
        <f>SUM('BS1'!EE25,'BS2'!EE25)</f>
        <v>126</v>
      </c>
      <c r="EF25" s="93">
        <f>SUM('BS1'!EF25,'BS2'!EF25)</f>
        <v>43</v>
      </c>
      <c r="EG25" s="93">
        <f>SUM('BS1'!EG25,'BS2'!EG25)</f>
        <v>124</v>
      </c>
      <c r="EH25" s="93">
        <f>SUM('BS1'!EH25,'BS2'!EH25)</f>
        <v>124</v>
      </c>
      <c r="EI25" s="93">
        <f>SUM('BS1'!EI25,'BS2'!EI25)</f>
        <v>120</v>
      </c>
      <c r="EJ25" s="93">
        <f>SUM('BS1'!EJ25,'BS2'!EJ25)</f>
        <v>80</v>
      </c>
      <c r="EK25" s="93">
        <f>SUM('BS1'!EK25,'BS2'!EK25)</f>
        <v>76</v>
      </c>
      <c r="EL25" s="93">
        <f>SUM('BS1'!EL25,'BS2'!EL25)</f>
        <v>74</v>
      </c>
      <c r="EM25" s="93">
        <f>SUM('BS1'!EM25,'BS2'!EM25)</f>
        <v>0</v>
      </c>
      <c r="EN25" s="93">
        <f>SUM('BS1'!EN25,'BS2'!EN25)</f>
        <v>118</v>
      </c>
      <c r="EO25" s="93">
        <f>SUM('BS1'!EO25,'BS2'!EO25)</f>
        <v>118</v>
      </c>
      <c r="EP25" s="93">
        <f>SUM('BS1'!EP25,'BS2'!EP25)</f>
        <v>124</v>
      </c>
      <c r="EQ25" s="93">
        <f>SUM('BS1'!EQ25,'BS2'!EQ25)</f>
        <v>125</v>
      </c>
      <c r="ER25" s="93">
        <f>SUM('BS1'!ER25,'BS2'!ER25)</f>
        <v>126</v>
      </c>
      <c r="ES25" s="93">
        <f>SUM('BS1'!ES25,'BS2'!ES25)</f>
        <v>123</v>
      </c>
      <c r="ET25" s="93">
        <f>SUM('BS1'!ET25,'BS2'!ET25)</f>
        <v>0</v>
      </c>
      <c r="EU25" s="93">
        <f>SUM('BS1'!EU25,'BS2'!EU25)</f>
        <v>121</v>
      </c>
      <c r="EV25" s="93">
        <f>SUM('BS1'!EV25,'BS2'!EV25)</f>
        <v>117</v>
      </c>
      <c r="EW25" s="93">
        <f>SUM('BS1'!EW25,'BS2'!EW25)</f>
        <v>117</v>
      </c>
      <c r="EX25" s="93">
        <f>SUM('BS1'!EX25,'BS2'!EX25)</f>
        <v>120</v>
      </c>
      <c r="EY25" s="93">
        <f>SUM('BS1'!EY25,'BS2'!EY25)</f>
        <v>124</v>
      </c>
      <c r="EZ25" s="93">
        <f>SUM('BS1'!EZ25,'BS2'!EZ25)</f>
        <v>119</v>
      </c>
      <c r="FA25" s="93">
        <f>SUM('BS1'!FA25,'BS2'!FA25)</f>
        <v>0</v>
      </c>
      <c r="FB25" s="41"/>
      <c r="FC25" s="93">
        <f>SUM('BS1'!FC25,'BS2'!FC25)</f>
        <v>8</v>
      </c>
      <c r="FD25" s="93">
        <f>SUM('BS1'!FD25,'BS2'!FD25)</f>
        <v>122</v>
      </c>
      <c r="FE25" s="93">
        <f>SUM('BS1'!FE25,'BS2'!FE25)</f>
        <v>121</v>
      </c>
      <c r="FF25" s="93">
        <f>SUM('BS1'!FF25,'BS2'!FF25)</f>
        <v>121</v>
      </c>
      <c r="FG25" s="93">
        <f>SUM('BS1'!FG25,'BS2'!FG25)</f>
        <v>119</v>
      </c>
      <c r="FH25" s="93">
        <f>SUM('BS1'!FH25,'BS2'!FH25)</f>
        <v>115</v>
      </c>
      <c r="FI25" s="93">
        <f>SUM('BS1'!FI25,'BS2'!FI25)</f>
        <v>0</v>
      </c>
      <c r="FJ25" s="93">
        <f>SUM('BS1'!FJ25,'BS2'!FJ25)</f>
        <v>115</v>
      </c>
      <c r="FK25" s="93">
        <f>SUM('BS1'!FK25,'BS2'!FK25)</f>
        <v>118</v>
      </c>
      <c r="FL25" s="93">
        <f>SUM('BS1'!FL25,'BS2'!FL25)</f>
        <v>119</v>
      </c>
      <c r="FM25" s="93">
        <f>SUM('BS1'!FM25,'BS2'!FM25)</f>
        <v>121</v>
      </c>
      <c r="FN25" s="93">
        <f>SUM('BS1'!FN25,'BS2'!FN25)</f>
        <v>121</v>
      </c>
      <c r="FO25" s="93">
        <f>SUM('BS1'!FO25,'BS2'!FO25)</f>
        <v>114</v>
      </c>
      <c r="FP25" s="93">
        <f>SUM('BS1'!FP25,'BS2'!FP25)</f>
        <v>0</v>
      </c>
      <c r="FQ25" s="93">
        <f>SUM('BS1'!FQ25,'BS2'!FQ25)</f>
        <v>123</v>
      </c>
      <c r="FR25" s="93">
        <f>SUM('BS1'!FR25,'BS2'!FR25)</f>
        <v>123</v>
      </c>
      <c r="FS25" s="93">
        <f>SUM('BS1'!FS25,'BS2'!FS25)</f>
        <v>124</v>
      </c>
      <c r="FT25" s="93">
        <f>SUM('BS1'!FT25,'BS2'!FT25)</f>
        <v>59</v>
      </c>
      <c r="FU25" s="93">
        <f>SUM('BS1'!FU25,'BS2'!FU25)</f>
        <v>124</v>
      </c>
      <c r="FV25" s="93">
        <f>SUM('BS1'!FV25,'BS2'!FV25)</f>
        <v>118</v>
      </c>
      <c r="FW25" s="93">
        <f>SUM('BS1'!FW25,'BS2'!FW25)</f>
        <v>1</v>
      </c>
      <c r="FX25" s="93">
        <f>SUM('BS1'!FX25,'BS2'!FX25)</f>
        <v>121</v>
      </c>
      <c r="FY25" s="93">
        <f>SUM('BS1'!FY25,'BS2'!FY25)</f>
        <v>125</v>
      </c>
      <c r="FZ25" s="93">
        <f>SUM('BS1'!FZ25,'BS2'!FZ25)</f>
        <v>123</v>
      </c>
      <c r="GA25" s="93">
        <f>SUM('BS1'!GA25,'BS2'!GA25)</f>
        <v>123</v>
      </c>
      <c r="GB25" s="93">
        <f>SUM('BS1'!GB25,'BS2'!GB25)</f>
        <v>124</v>
      </c>
      <c r="GC25" s="93">
        <f>SUM('BS1'!GC25,'BS2'!GC25)</f>
        <v>119</v>
      </c>
      <c r="GD25" s="93">
        <f>SUM('BS1'!GD25,'BS2'!GD25)</f>
        <v>0</v>
      </c>
      <c r="GE25" s="93">
        <f>SUM('BS1'!GE25,'BS2'!GE25)</f>
        <v>117</v>
      </c>
      <c r="GF25" s="93">
        <f>SUM('BS1'!GF25,'BS2'!GF25)</f>
        <v>121</v>
      </c>
      <c r="GG25" s="103"/>
      <c r="GH25" s="93">
        <f>SUM('BS1'!GH25,'BS2'!GH25)</f>
        <v>124</v>
      </c>
      <c r="GI25" s="93">
        <f>SUM('BS1'!GI25,'BS2'!GI25)</f>
        <v>123</v>
      </c>
      <c r="GJ25" s="93">
        <f>SUM('BS1'!GJ25,'BS2'!GJ25)</f>
        <v>121</v>
      </c>
      <c r="GK25" s="93">
        <f>SUM('BS1'!GK25,'BS2'!GK25)</f>
        <v>124</v>
      </c>
      <c r="GL25" s="93">
        <f>SUM('BS1'!GL25,'BS2'!GL25)</f>
        <v>0</v>
      </c>
      <c r="GM25" s="93">
        <f>SUM('BS1'!GM25,'BS2'!GM25)</f>
        <v>122</v>
      </c>
      <c r="GN25" s="93">
        <f>SUM('BS1'!GN25,'BS2'!GN25)</f>
        <v>121</v>
      </c>
      <c r="GO25" s="93">
        <f>SUM('BS1'!GO25,'BS2'!GO25)</f>
        <v>120</v>
      </c>
      <c r="GP25" s="93">
        <f>SUM('BS1'!GP25,'BS2'!GP25)</f>
        <v>119</v>
      </c>
      <c r="GQ25" s="93">
        <f>SUM('BS1'!GQ25,'BS2'!GQ25)</f>
        <v>118</v>
      </c>
      <c r="GR25" s="93">
        <f>SUM('BS1'!GR25,'BS2'!GR25)</f>
        <v>114</v>
      </c>
      <c r="GS25" s="93">
        <f>SUM('BS1'!GS25,'BS2'!GS25)</f>
        <v>0</v>
      </c>
      <c r="GT25" s="93">
        <f>SUM('BS1'!GT25,'BS2'!GT25)</f>
        <v>110</v>
      </c>
      <c r="GU25" s="93">
        <f>SUM('BS1'!GU25,'BS2'!GU25)</f>
        <v>123</v>
      </c>
      <c r="GV25" s="93">
        <f>SUM('BS1'!GV25,'BS2'!GV25)</f>
        <v>127</v>
      </c>
      <c r="GW25" s="93">
        <f>SUM('BS1'!GW25,'BS2'!GW25)</f>
        <v>124</v>
      </c>
      <c r="GX25" s="93">
        <f>SUM('BS1'!GX25,'BS2'!GX25)</f>
        <v>123</v>
      </c>
      <c r="GY25" s="93">
        <f>SUM('BS1'!GY25,'BS2'!GY25)</f>
        <v>121</v>
      </c>
      <c r="GZ25" s="93">
        <f>SUM('BS1'!GZ25,'BS2'!GZ25)</f>
        <v>0</v>
      </c>
      <c r="HA25" s="93">
        <f>SUM('BS1'!HA25,'BS2'!HA25)</f>
        <v>121</v>
      </c>
      <c r="HB25" s="93">
        <f>SUM('BS1'!HB25,'BS2'!HB25)</f>
        <v>127</v>
      </c>
      <c r="HC25" s="93">
        <f>SUM('BS1'!HC25,'BS2'!HC25)</f>
        <v>126</v>
      </c>
      <c r="HD25" s="93">
        <f>SUM('BS1'!HD25,'BS2'!HD25)</f>
        <v>126</v>
      </c>
      <c r="HE25" s="93">
        <f>SUM('BS1'!HE25,'BS2'!HE25)</f>
        <v>127</v>
      </c>
      <c r="HF25" s="93">
        <f>SUM('BS1'!HF25,'BS2'!HF25)</f>
        <v>124</v>
      </c>
      <c r="HG25" s="93">
        <f>SUM('BS1'!HG25,'BS2'!HG25)</f>
        <v>0</v>
      </c>
      <c r="HH25" s="93">
        <f>SUM('BS1'!HH25,'BS2'!HH25)</f>
        <v>124</v>
      </c>
      <c r="HI25" s="93">
        <f>SUM('BS1'!HI25,'BS2'!HI25)</f>
        <v>125</v>
      </c>
      <c r="HJ25" s="93">
        <f>SUM('BS1'!HJ25,'BS2'!HJ25)</f>
        <v>126</v>
      </c>
      <c r="HK25" s="93">
        <f>SUM('BS1'!HK25,'BS2'!HK25)</f>
        <v>126</v>
      </c>
      <c r="HL25" s="93">
        <f>SUM('BS1'!HL25,'BS2'!HL25)</f>
        <v>126</v>
      </c>
      <c r="HM25" s="103">
        <f>AVERAGE(HH25:HL25,HA25:HF25,GT25:GY25,GM25:GR25,GH25:GK25)</f>
        <v>122.66666666666667</v>
      </c>
      <c r="HN25" s="93">
        <f>SUM('BS1'!HN25,'BS2'!HN25)</f>
        <v>120</v>
      </c>
      <c r="HO25" s="93">
        <f>SUM('BS1'!HO25,'BS2'!HO25)</f>
        <v>0</v>
      </c>
      <c r="HP25" s="93">
        <f>SUM('BS1'!HP25,'BS2'!HP25)</f>
        <v>120</v>
      </c>
      <c r="HQ25" s="93">
        <f>SUM('BS1'!HQ25,'BS2'!HQ25)</f>
        <v>128</v>
      </c>
      <c r="HR25" s="93">
        <f>SUM('BS1'!HR25,'BS2'!HR25)</f>
        <v>129</v>
      </c>
      <c r="HS25" s="93">
        <f>SUM('BS1'!HS25,'BS2'!HS25)</f>
        <v>120</v>
      </c>
      <c r="HT25" s="93">
        <f>SUM('BS1'!HT25,'BS2'!HT25)</f>
        <v>129</v>
      </c>
      <c r="HU25" s="93">
        <f>SUM('BS1'!HU25,'BS2'!HU25)</f>
        <v>117</v>
      </c>
      <c r="HV25" s="93">
        <f>SUM('BS1'!HV25,'BS2'!HV25)</f>
        <v>1</v>
      </c>
      <c r="HW25" s="93">
        <f>SUM('BS1'!HW25,'BS2'!HW25)</f>
        <v>120</v>
      </c>
      <c r="HX25" s="93">
        <f>SUM('BS1'!HX25,'BS2'!HX25)</f>
        <v>122</v>
      </c>
      <c r="HY25" s="93">
        <f>SUM('BS1'!HY25,'BS2'!HY25)</f>
        <v>123</v>
      </c>
      <c r="HZ25" s="93">
        <f>SUM('BS1'!HZ25,'BS2'!HZ25)</f>
        <v>121</v>
      </c>
      <c r="IA25" s="93">
        <f>SUM('BS1'!IA25,'BS2'!IA25)</f>
        <v>123</v>
      </c>
      <c r="IB25" s="93">
        <f>SUM('BS1'!IB25,'BS2'!IB25)</f>
        <v>121</v>
      </c>
      <c r="IC25" s="93">
        <f>SUM('BS1'!IC25,'BS2'!IC25)</f>
        <v>0</v>
      </c>
      <c r="ID25" s="93">
        <f>SUM('BS1'!ID25,'BS2'!ID25)</f>
        <v>121</v>
      </c>
      <c r="IE25" s="93">
        <f>SUM('BS1'!IE25,'BS2'!IE25)</f>
        <v>127</v>
      </c>
      <c r="IF25" s="93">
        <f>SUM('BS1'!IF25,'BS2'!IF25)</f>
        <v>127</v>
      </c>
      <c r="IG25" s="93">
        <f>SUM('BS1'!IG25,'BS2'!IG25)</f>
        <v>123</v>
      </c>
      <c r="IH25" s="93">
        <f>SUM('BS1'!IH25,'BS2'!IH25)</f>
        <v>127</v>
      </c>
      <c r="II25" s="93">
        <f>SUM('BS1'!II25,'BS2'!II25)</f>
        <v>126</v>
      </c>
      <c r="IJ25" s="93">
        <f>SUM('BS1'!IJ25,'BS2'!IJ25)</f>
        <v>0</v>
      </c>
      <c r="IK25" s="93">
        <f>SUM('BS1'!IK25,'BS2'!IK25)</f>
        <v>123</v>
      </c>
      <c r="IL25" s="93">
        <f>SUM('BS1'!IL25,'BS2'!IL25)</f>
        <v>123</v>
      </c>
      <c r="IM25" s="93">
        <f>SUM('BS1'!IM25,'BS2'!IM25)</f>
        <v>122</v>
      </c>
      <c r="IN25" s="93">
        <f>SUM('BS1'!IN25,'BS2'!IN25)</f>
        <v>122</v>
      </c>
      <c r="IO25" s="93">
        <f>SUM('BS1'!IO25,'BS2'!IO25)</f>
        <v>120</v>
      </c>
      <c r="IP25" s="93">
        <f>SUM('BS1'!IP25,'BS2'!IP25)</f>
        <v>121</v>
      </c>
      <c r="IQ25" s="93">
        <f>SUM('BS1'!IQ25,'BS2'!IQ25)</f>
        <v>1</v>
      </c>
      <c r="IR25" s="93">
        <f>SUM('BS1'!IR25,'BS2'!IR25)</f>
        <v>121</v>
      </c>
      <c r="IS25" s="93"/>
      <c r="IT25" s="1"/>
      <c r="IU25" s="1"/>
      <c r="IV25" s="1"/>
      <c r="IW25" s="1"/>
      <c r="IX25" s="1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115.44360902255639</v>
      </c>
    </row>
    <row r="26" spans="2:258" hidden="1">
      <c r="B26" s="5" t="s">
        <v>15</v>
      </c>
      <c r="C26" s="93">
        <f>SUM('BS1'!C26,'BS2'!C26)</f>
        <v>17</v>
      </c>
      <c r="D26" s="93">
        <f>SUM('BS1'!D26,'BS2'!D26)</f>
        <v>3877</v>
      </c>
      <c r="E26" s="93">
        <f>SUM('BS1'!E26,'BS2'!E26)</f>
        <v>3973</v>
      </c>
      <c r="F26" s="93">
        <f>SUM('BS1'!F26,'BS2'!F26)</f>
        <v>39</v>
      </c>
      <c r="G26" s="93">
        <f>SUM('BS1'!G26,'BS2'!G26)</f>
        <v>4228</v>
      </c>
      <c r="H26" s="93">
        <f>SUM('BS1'!H26,'BS2'!H26)</f>
        <v>4104</v>
      </c>
      <c r="I26" s="93">
        <f>SUM('BS1'!I26,'BS2'!I26)</f>
        <v>65</v>
      </c>
      <c r="J26" s="93">
        <f>SUM('BS1'!J26,'BS2'!J26)</f>
        <v>3970</v>
      </c>
      <c r="K26" s="93">
        <f>SUM('BS1'!K26,'BS2'!K26)</f>
        <v>4113</v>
      </c>
      <c r="L26" s="93">
        <f>SUM('BS1'!L26,'BS2'!L26)</f>
        <v>4033</v>
      </c>
      <c r="M26" s="93">
        <f>SUM('BS1'!M26,'BS2'!M26)</f>
        <v>24</v>
      </c>
      <c r="N26" s="93">
        <f>SUM('BS1'!N26,'BS2'!N26)</f>
        <v>4056</v>
      </c>
      <c r="O26" s="93">
        <f>SUM('BS1'!O26,'BS2'!O26)</f>
        <v>4196</v>
      </c>
      <c r="P26" s="93">
        <f>SUM('BS1'!P26,'BS2'!P26)</f>
        <v>4289</v>
      </c>
      <c r="Q26" s="93">
        <f>SUM('BS1'!Q26,'BS2'!Q26)</f>
        <v>4311</v>
      </c>
      <c r="R26" s="93">
        <f>SUM('BS1'!R26,'BS2'!R26)</f>
        <v>4339</v>
      </c>
      <c r="S26" s="93">
        <f>SUM('BS1'!S26,'BS2'!S26)</f>
        <v>4266</v>
      </c>
      <c r="T26" s="93">
        <f>SUM('BS1'!T26,'BS2'!T26)</f>
        <v>27</v>
      </c>
      <c r="U26" s="93">
        <f>SUM('BS1'!U26,'BS2'!U26)</f>
        <v>4324</v>
      </c>
      <c r="V26" s="93">
        <f>SUM('BS1'!V26,'BS2'!V26)</f>
        <v>4394</v>
      </c>
      <c r="W26" s="93">
        <f>SUM('BS1'!W26,'BS2'!W26)</f>
        <v>4452</v>
      </c>
      <c r="X26" s="93">
        <f>SUM('BS1'!X26,'BS2'!X26)</f>
        <v>4448</v>
      </c>
      <c r="Y26" s="93">
        <f>SUM('BS1'!Y26,'BS2'!Y26)</f>
        <v>4512</v>
      </c>
      <c r="Z26" s="93">
        <f>SUM('BS1'!Z26,'BS2'!Z26)</f>
        <v>4423</v>
      </c>
      <c r="AA26" s="93">
        <f>SUM('BS1'!AA26,'BS2'!AA26)</f>
        <v>34</v>
      </c>
      <c r="AB26" s="93">
        <f>SUM('BS1'!AB26,'BS2'!AB26)</f>
        <v>4398</v>
      </c>
      <c r="AC26" s="93">
        <f>SUM('BS1'!AC26,'BS2'!AC26)</f>
        <v>4470</v>
      </c>
      <c r="AD26" s="93">
        <f>SUM('BS1'!AD26,'BS2'!AD26)</f>
        <v>4439</v>
      </c>
      <c r="AE26" s="93">
        <f>SUM('BS1'!AE26,'BS2'!AE26)</f>
        <v>4425</v>
      </c>
      <c r="AF26" s="93">
        <f>SUM('BS1'!AF26,'BS2'!AF26)</f>
        <v>4424</v>
      </c>
      <c r="AG26" s="93">
        <f>SUM('BS1'!AG26,'BS2'!AG26)</f>
        <v>4346</v>
      </c>
      <c r="AH26" s="1">
        <f>AVERAGE(AB26:AG26,U26:Z26,N26:S26,J26:L26,G26:H26,D26:E26)</f>
        <v>4272.3999999999996</v>
      </c>
      <c r="AI26" s="93">
        <f>SUM('BS1'!AI26,'BS2'!AI26)</f>
        <v>45</v>
      </c>
      <c r="AJ26" s="93">
        <f>SUM('BS1'!AJ26,'BS2'!AJ26)</f>
        <v>4294</v>
      </c>
      <c r="AK26" s="93">
        <f>SUM('BS1'!AK26,'BS2'!AK26)</f>
        <v>40</v>
      </c>
      <c r="AL26" s="93">
        <f>SUM('BS1'!AL26,'BS2'!AL26)</f>
        <v>4488</v>
      </c>
      <c r="AM26" s="93">
        <f>SUM('BS1'!AM26,'BS2'!AM26)</f>
        <v>4555</v>
      </c>
      <c r="AN26" s="93">
        <f>SUM('BS1'!AN26,'BS2'!AN26)</f>
        <v>4434</v>
      </c>
      <c r="AO26" s="93">
        <f>SUM('BS1'!AO26,'BS2'!AO26)</f>
        <v>4264</v>
      </c>
      <c r="AP26" s="93">
        <f>SUM('BS1'!AP26,'BS2'!AP26)</f>
        <v>15</v>
      </c>
      <c r="AQ26" s="93">
        <f>SUM('BS1'!AQ26,'BS2'!AQ26)</f>
        <v>4303</v>
      </c>
      <c r="AR26" s="93">
        <f>SUM('BS1'!AR26,'BS2'!AR26)</f>
        <v>4421</v>
      </c>
      <c r="AS26" s="93">
        <f>SUM('BS1'!AS26,'BS2'!AS26)</f>
        <v>4444</v>
      </c>
      <c r="AT26" s="93">
        <f>SUM('BS1'!AT26,'BS2'!AT26)</f>
        <v>4411</v>
      </c>
      <c r="AU26" s="93">
        <f>SUM('BS1'!AU26,'BS2'!AU26)</f>
        <v>4400</v>
      </c>
      <c r="AV26" s="93">
        <f>SUM('BS1'!AV26,'BS2'!AV26)</f>
        <v>4294</v>
      </c>
      <c r="AW26" s="93">
        <f>SUM('BS1'!AW26,'BS2'!AW26)</f>
        <v>17</v>
      </c>
      <c r="AX26" s="93">
        <f>SUM('BS1'!AX26,'BS2'!AX26)</f>
        <v>4339</v>
      </c>
      <c r="AY26" s="93">
        <f>SUM('BS1'!AY26,'BS2'!AY26)</f>
        <v>4342</v>
      </c>
      <c r="AZ26" s="93">
        <f>SUM('BS1'!AZ26,'BS2'!AZ26)</f>
        <v>4079</v>
      </c>
      <c r="BA26" s="93">
        <f>SUM('BS1'!BA26,'BS2'!BA26)</f>
        <v>4262</v>
      </c>
      <c r="BB26" s="93">
        <f>SUM('BS1'!BB26,'BS2'!BB26)</f>
        <v>4343</v>
      </c>
      <c r="BC26" s="93">
        <f>SUM('BS1'!BC26,'BS2'!BC26)</f>
        <v>4330</v>
      </c>
      <c r="BD26" s="93">
        <f>SUM('BS1'!BD26,'BS2'!BD26)</f>
        <v>7</v>
      </c>
      <c r="BE26" s="93">
        <f>SUM('BS1'!BE26,'BS2'!BE26)</f>
        <v>4337</v>
      </c>
      <c r="BF26" s="93">
        <f>SUM('BS1'!BF26,'BS2'!BF26)</f>
        <v>4436</v>
      </c>
      <c r="BG26" s="93">
        <f>SUM('BS1'!BG26,'BS2'!BG26)</f>
        <v>4474</v>
      </c>
      <c r="BH26" s="93">
        <f>SUM('BS1'!BH26,'BS2'!BH26)</f>
        <v>4432</v>
      </c>
      <c r="BI26" s="93">
        <f>SUM('BS1'!BI26,'BS2'!BI26)</f>
        <v>4420</v>
      </c>
      <c r="BJ26" s="93">
        <f>SUM('BS1'!BJ26,'BS2'!BJ26)</f>
        <v>4382</v>
      </c>
      <c r="BK26" s="93">
        <f>AVERAGE(BE26:BJ26,AX26:BC26,AQ26:AV26,AL26:AO26,AJ26)</f>
        <v>4368.869565217391</v>
      </c>
      <c r="BL26" s="93">
        <f>SUM('BS1'!BL26,'BS2'!BL26)</f>
        <v>29</v>
      </c>
      <c r="BM26" s="93">
        <f>SUM('BS1'!BM26,'BS2'!BM26)</f>
        <v>4356</v>
      </c>
      <c r="BN26" s="93">
        <f>SUM('BS1'!BN26,'BS2'!BN26)</f>
        <v>4451</v>
      </c>
      <c r="BO26" s="93">
        <f>SUM('BS1'!BO26,'BS2'!BO26)</f>
        <v>4546</v>
      </c>
      <c r="BP26" s="93">
        <f>SUM('BS1'!BP26,'BS2'!BP26)</f>
        <v>4609</v>
      </c>
      <c r="BQ26" s="93">
        <f>SUM('BS1'!BQ26,'BS2'!BQ26)</f>
        <v>4464</v>
      </c>
      <c r="BR26" s="93">
        <f>SUM('BS1'!BR26,'BS2'!BR26)</f>
        <v>4257</v>
      </c>
      <c r="BS26" s="93">
        <f>SUM('BS1'!BS26,'BS2'!BS26)</f>
        <v>11</v>
      </c>
      <c r="BT26" s="93">
        <f>SUM('BS1'!BT26,'BS2'!BT26)</f>
        <v>28</v>
      </c>
      <c r="BU26" s="93">
        <f>SUM('BS1'!BU26,'BS2'!BU26)</f>
        <v>4387</v>
      </c>
      <c r="BV26" s="93">
        <f>SUM('BS1'!BV26,'BS2'!BV26)</f>
        <v>4485</v>
      </c>
      <c r="BW26" s="93">
        <f>SUM('BS1'!BW26,'BS2'!BW26)</f>
        <v>4517</v>
      </c>
      <c r="BX26" s="93">
        <f>SUM('BS1'!BX26,'BS2'!BX26)</f>
        <v>4515</v>
      </c>
      <c r="BY26" s="93">
        <f>SUM('BS1'!BY26,'BS2'!BY26)</f>
        <v>4406</v>
      </c>
      <c r="BZ26" s="93">
        <f>SUM('BS1'!BZ26,'BS2'!BZ26)</f>
        <v>5</v>
      </c>
      <c r="CA26" s="93">
        <f>SUM('BS1'!CA26,'BS2'!CA26)</f>
        <v>4435</v>
      </c>
      <c r="CB26" s="93">
        <f>SUM('BS1'!CB26,'BS2'!CB26)</f>
        <v>4539</v>
      </c>
      <c r="CC26" s="93">
        <f>SUM('BS1'!CC26,'BS2'!CC26)</f>
        <v>4545</v>
      </c>
      <c r="CD26" s="93">
        <f>SUM('BS1'!CD26,'BS2'!CD26)</f>
        <v>4569</v>
      </c>
      <c r="CE26" s="93">
        <f>SUM('BS1'!CE26,'BS2'!CE26)</f>
        <v>4568</v>
      </c>
      <c r="CF26" s="93">
        <f>SUM('BS1'!CF26,'BS2'!CF26)</f>
        <v>4501</v>
      </c>
      <c r="CG26" s="93">
        <f>SUM('BS1'!CG26,'BS2'!CG26)</f>
        <v>1</v>
      </c>
      <c r="CH26" s="93">
        <f>SUM('BS1'!CH26,'BS2'!CH26)</f>
        <v>4508</v>
      </c>
      <c r="CI26" s="93">
        <f>SUM('BS1'!CI26,'BS2'!CI26)</f>
        <v>4576</v>
      </c>
      <c r="CJ26" s="93">
        <f>SUM('BS1'!CJ26,'BS2'!CJ26)</f>
        <v>4548</v>
      </c>
      <c r="CK26" s="93">
        <f>SUM('BS1'!CK26,'BS2'!CK26)</f>
        <v>4560</v>
      </c>
      <c r="CL26" s="93">
        <f>SUM('BS1'!CL26,'BS2'!CL26)</f>
        <v>4580</v>
      </c>
      <c r="CM26" s="93">
        <f>SUM('BS1'!CM26,'BS2'!CM26)</f>
        <v>4524</v>
      </c>
      <c r="CN26" s="93">
        <f>SUM('BS1'!CN26,'BS2'!CN26)</f>
        <v>2</v>
      </c>
      <c r="CO26" s="93">
        <f>SUM('BS1'!CO26,'BS2'!CO26)</f>
        <v>4511</v>
      </c>
      <c r="CP26" s="93">
        <f>SUM('BS1'!CP26,'BS2'!CP26)</f>
        <v>4583</v>
      </c>
      <c r="CQ26" s="1">
        <f>AVERAGE(CO26:CP26,CH26:CM26,CA26:CF26,BU26:BY26,BM26:BR26)</f>
        <v>4501.6000000000004</v>
      </c>
      <c r="CR26" s="93">
        <f>SUM('BS1'!CR26,'BS2'!CR26)</f>
        <v>4543</v>
      </c>
      <c r="CS26" s="93">
        <f>SUM('BS1'!CS26,'BS2'!CS26)</f>
        <v>4531</v>
      </c>
      <c r="CT26" s="93">
        <f>SUM('BS1'!CT26,'BS2'!CT26)</f>
        <v>4541</v>
      </c>
      <c r="CU26" s="93">
        <f>SUM('BS1'!CU26,'BS2'!CU26)</f>
        <v>4533</v>
      </c>
      <c r="CV26" s="93">
        <f>SUM('BS1'!CV26,'BS2'!CV26)</f>
        <v>2</v>
      </c>
      <c r="CW26" s="93">
        <f>SUM('BS1'!CW26,'BS2'!CW26)</f>
        <v>4464</v>
      </c>
      <c r="CX26" s="93">
        <f>SUM('BS1'!CX26,'BS2'!CX26)</f>
        <v>4508</v>
      </c>
      <c r="CY26" s="93">
        <f>SUM('BS1'!CY26,'BS2'!CY26)</f>
        <v>4534</v>
      </c>
      <c r="CZ26" s="93">
        <f>SUM('BS1'!CZ26,'BS2'!CZ26)</f>
        <v>4543</v>
      </c>
      <c r="DA26" s="93">
        <f>SUM('BS1'!DA26,'BS2'!DA26)</f>
        <v>4582</v>
      </c>
      <c r="DB26" s="93">
        <f>SUM('BS1'!DB26,'BS2'!DB26)</f>
        <v>67</v>
      </c>
      <c r="DC26" s="93">
        <f>SUM('BS1'!DC26,'BS2'!DC26)</f>
        <v>4</v>
      </c>
      <c r="DD26" s="93">
        <f>SUM('BS1'!DD26,'BS2'!DD26)</f>
        <v>4</v>
      </c>
      <c r="DE26" s="93">
        <f>SUM('BS1'!DE26,'BS2'!DE26)</f>
        <v>2</v>
      </c>
      <c r="DF26" s="93">
        <f>SUM('BS1'!DF26,'BS2'!DF26)</f>
        <v>2</v>
      </c>
      <c r="DG26" s="93">
        <f>SUM('BS1'!DG26,'BS2'!DG26)</f>
        <v>2</v>
      </c>
      <c r="DH26" s="93">
        <f>SUM('BS1'!DH26,'BS2'!DH26)</f>
        <v>4</v>
      </c>
      <c r="DI26" s="93">
        <f>SUM('BS1'!DI26,'BS2'!DI26)</f>
        <v>7</v>
      </c>
      <c r="DJ26" s="93">
        <f>SUM('BS1'!DJ26,'BS2'!DJ26)</f>
        <v>4</v>
      </c>
      <c r="DK26" s="93">
        <f>SUM('BS1'!DK26,'BS2'!DK26)</f>
        <v>4253</v>
      </c>
      <c r="DL26" s="93">
        <f>SUM('BS1'!DL26,'BS2'!DL26)</f>
        <v>4436</v>
      </c>
      <c r="DM26" s="93">
        <f>SUM('BS1'!DM26,'BS2'!DM26)</f>
        <v>4518</v>
      </c>
      <c r="DN26" s="93">
        <f>SUM('BS1'!DN26,'BS2'!DN26)</f>
        <v>4489</v>
      </c>
      <c r="DO26" s="93">
        <f>SUM('BS1'!DO26,'BS2'!DO26)</f>
        <v>4614</v>
      </c>
      <c r="DP26" s="93">
        <f>SUM('BS1'!DP26,'BS2'!DP26)</f>
        <v>4577</v>
      </c>
      <c r="DQ26" s="93">
        <f>SUM('BS1'!DQ26,'BS2'!DQ26)</f>
        <v>10</v>
      </c>
      <c r="DR26" s="93">
        <f>SUM('BS1'!DR26,'BS2'!DR26)</f>
        <v>4563</v>
      </c>
      <c r="DS26" s="93">
        <f>SUM('BS1'!DS26,'BS2'!DS26)</f>
        <v>4672</v>
      </c>
      <c r="DT26" s="93">
        <f>SUM('BS1'!DT26,'BS2'!DT26)</f>
        <v>4674</v>
      </c>
      <c r="DU26" s="93">
        <f>SUM('BS1'!DU26,'BS2'!DU26)</f>
        <v>4653</v>
      </c>
      <c r="DV26" s="1">
        <f>AVERAGE(DR26:DU26,DK26:DP26,CW26:DB26,CR26:CU26)</f>
        <v>4314.75</v>
      </c>
      <c r="DW26" s="93">
        <f>SUM('BS1'!DW26,'BS2'!DW26)</f>
        <v>4598</v>
      </c>
      <c r="DX26" s="93">
        <f>SUM('BS1'!DX26,'BS2'!DX26)</f>
        <v>4564</v>
      </c>
      <c r="DY26" s="93">
        <f>SUM('BS1'!DY26,'BS2'!DY26)</f>
        <v>3526</v>
      </c>
      <c r="DZ26" s="93">
        <f>SUM('BS1'!DZ26,'BS2'!DZ26)</f>
        <v>4808</v>
      </c>
      <c r="EA26" s="93">
        <f>SUM('BS1'!EA26,'BS2'!EA26)</f>
        <v>4881</v>
      </c>
      <c r="EB26" s="93">
        <f>SUM('BS1'!EB26,'BS2'!EB26)</f>
        <v>4702</v>
      </c>
      <c r="EC26" s="93">
        <f>SUM('BS1'!EC26,'BS2'!EC26)</f>
        <v>4951</v>
      </c>
      <c r="ED26" s="93">
        <f>SUM('BS1'!ED26,'BS2'!ED26)</f>
        <v>4933</v>
      </c>
      <c r="EE26" s="93">
        <f>SUM('BS1'!EE26,'BS2'!EE26)</f>
        <v>4925</v>
      </c>
      <c r="EF26" s="93">
        <f>SUM('BS1'!EF26,'BS2'!EF26)</f>
        <v>4022</v>
      </c>
      <c r="EG26" s="93">
        <f>SUM('BS1'!EG26,'BS2'!EG26)</f>
        <v>4943</v>
      </c>
      <c r="EH26" s="93">
        <f>SUM('BS1'!EH26,'BS2'!EH26)</f>
        <v>4952</v>
      </c>
      <c r="EI26" s="93">
        <f>SUM('BS1'!EI26,'BS2'!EI26)</f>
        <v>4784</v>
      </c>
      <c r="EJ26" s="93">
        <f>SUM('BS1'!EJ26,'BS2'!EJ26)</f>
        <v>1216</v>
      </c>
      <c r="EK26" s="93">
        <f>SUM('BS1'!EK26,'BS2'!EK26)</f>
        <v>896</v>
      </c>
      <c r="EL26" s="93">
        <f>SUM('BS1'!EL26,'BS2'!EL26)</f>
        <v>512</v>
      </c>
      <c r="EM26" s="93">
        <f>SUM('BS1'!EM26,'BS2'!EM26)</f>
        <v>2956</v>
      </c>
      <c r="EN26" s="93">
        <f>SUM('BS1'!EN26,'BS2'!EN26)</f>
        <v>5013</v>
      </c>
      <c r="EO26" s="93">
        <f>SUM('BS1'!EO26,'BS2'!EO26)</f>
        <v>5062</v>
      </c>
      <c r="EP26" s="93">
        <f>SUM('BS1'!EP26,'BS2'!EP26)</f>
        <v>5185</v>
      </c>
      <c r="EQ26" s="93">
        <f>SUM('BS1'!EQ26,'BS2'!EQ26)</f>
        <v>5184</v>
      </c>
      <c r="ER26" s="93">
        <f>SUM('BS1'!ER26,'BS2'!ER26)</f>
        <v>5198</v>
      </c>
      <c r="ES26" s="93">
        <f>SUM('BS1'!ES26,'BS2'!ES26)</f>
        <v>5150</v>
      </c>
      <c r="ET26" s="93">
        <f>SUM('BS1'!ET26,'BS2'!ET26)</f>
        <v>4091</v>
      </c>
      <c r="EU26" s="93">
        <f>SUM('BS1'!EU26,'BS2'!EU26)</f>
        <v>5155</v>
      </c>
      <c r="EV26" s="93">
        <f>SUM('BS1'!EV26,'BS2'!EV26)</f>
        <v>5188</v>
      </c>
      <c r="EW26" s="93">
        <f>SUM('BS1'!EW26,'BS2'!EW26)</f>
        <v>5196</v>
      </c>
      <c r="EX26" s="93">
        <f>SUM('BS1'!EX26,'BS2'!EX26)</f>
        <v>5206</v>
      </c>
      <c r="EY26" s="93">
        <f>SUM('BS1'!EY26,'BS2'!EY26)</f>
        <v>5201</v>
      </c>
      <c r="EZ26" s="93">
        <f>SUM('BS1'!EZ26,'BS2'!EZ26)</f>
        <v>5181</v>
      </c>
      <c r="FA26" s="93">
        <f>SUM('BS1'!FA26,'BS2'!FA26)</f>
        <v>3615</v>
      </c>
      <c r="FB26" s="41">
        <f>AVERAGE(EU26:EZ26,EN26:ES26,EG26:EI26,ED26,EE26,DZ26:EC26,DW26:DX26)</f>
        <v>4998.260869565217</v>
      </c>
      <c r="FC26" s="93">
        <f>SUM('BS1'!FC26,'BS2'!FC26)</f>
        <v>35</v>
      </c>
      <c r="FD26" s="93">
        <f>SUM('BS1'!FD26,'BS2'!FD26)</f>
        <v>5141</v>
      </c>
      <c r="FE26" s="93">
        <f>SUM('BS1'!FE26,'BS2'!FE26)</f>
        <v>5193</v>
      </c>
      <c r="FF26" s="93">
        <f>SUM('BS1'!FF26,'BS2'!FF26)</f>
        <v>5227</v>
      </c>
      <c r="FG26" s="93">
        <f>SUM('BS1'!FG26,'BS2'!FG26)</f>
        <v>5354</v>
      </c>
      <c r="FH26" s="93">
        <f>SUM('BS1'!FH26,'BS2'!FH26)</f>
        <v>5038</v>
      </c>
      <c r="FI26" s="93">
        <f>SUM('BS1'!FI26,'BS2'!FI26)</f>
        <v>207</v>
      </c>
      <c r="FJ26" s="93">
        <f>SUM('BS1'!FJ26,'BS2'!FJ26)</f>
        <v>4961</v>
      </c>
      <c r="FK26" s="93">
        <f>SUM('BS1'!FK26,'BS2'!FK26)</f>
        <v>5150</v>
      </c>
      <c r="FL26" s="93">
        <f>SUM('BS1'!FL26,'BS2'!FL26)</f>
        <v>5242</v>
      </c>
      <c r="FM26" s="93">
        <f>SUM('BS1'!FM26,'BS2'!FM26)</f>
        <v>5223</v>
      </c>
      <c r="FN26" s="93">
        <f>SUM('BS1'!FN26,'BS2'!FN26)</f>
        <v>5308</v>
      </c>
      <c r="FO26" s="93">
        <f>SUM('BS1'!FO26,'BS2'!FO26)</f>
        <v>5256</v>
      </c>
      <c r="FP26" s="93">
        <f>SUM('BS1'!FP26,'BS2'!FP26)</f>
        <v>4209</v>
      </c>
      <c r="FQ26" s="93">
        <f>SUM('BS1'!FQ26,'BS2'!FQ26)</f>
        <v>5338</v>
      </c>
      <c r="FR26" s="93">
        <f>SUM('BS1'!FR26,'BS2'!FR26)</f>
        <v>5416</v>
      </c>
      <c r="FS26" s="93">
        <f>SUM('BS1'!FS26,'BS2'!FS26)</f>
        <v>5420</v>
      </c>
      <c r="FT26" s="93">
        <f>SUM('BS1'!FT26,'BS2'!FT26)</f>
        <v>655</v>
      </c>
      <c r="FU26" s="93">
        <f>SUM('BS1'!FU26,'BS2'!FU26)</f>
        <v>5309</v>
      </c>
      <c r="FV26" s="93">
        <f>SUM('BS1'!FV26,'BS2'!FV26)</f>
        <v>5350</v>
      </c>
      <c r="FW26" s="93">
        <f>SUM('BS1'!FW26,'BS2'!FW26)</f>
        <v>4289</v>
      </c>
      <c r="FX26" s="93">
        <f>SUM('BS1'!FX26,'BS2'!FX26)</f>
        <v>5345</v>
      </c>
      <c r="FY26" s="93">
        <f>SUM('BS1'!FY26,'BS2'!FY26)</f>
        <v>5405</v>
      </c>
      <c r="FZ26" s="93">
        <f>SUM('BS1'!FZ26,'BS2'!FZ26)</f>
        <v>5400</v>
      </c>
      <c r="GA26" s="93">
        <f>SUM('BS1'!GA26,'BS2'!GA26)</f>
        <v>5425</v>
      </c>
      <c r="GB26" s="93">
        <f>SUM('BS1'!GB26,'BS2'!GB26)</f>
        <v>5432</v>
      </c>
      <c r="GC26" s="93">
        <f>SUM('BS1'!GC26,'BS2'!GC26)</f>
        <v>5331</v>
      </c>
      <c r="GD26" s="93">
        <f>SUM('BS1'!GD26,'BS2'!GD26)</f>
        <v>708</v>
      </c>
      <c r="GE26" s="93">
        <f>SUM('BS1'!GE26,'BS2'!GE26)</f>
        <v>5340</v>
      </c>
      <c r="GF26" s="93">
        <f>SUM('BS1'!GF26,'BS2'!GF26)</f>
        <v>5421</v>
      </c>
      <c r="GG26" s="103">
        <f>AVERAGE(GE26:GF26,FX26:GC26,FU26:FV26,FQ26:FS26,FJ26:FO26,FD26:FH26)</f>
        <v>5292.708333333333</v>
      </c>
      <c r="GH26" s="93">
        <f>SUM('BS1'!GH26,'BS2'!GH26)</f>
        <v>5396</v>
      </c>
      <c r="GI26" s="93">
        <f>SUM('BS1'!GI26,'BS2'!GI26)</f>
        <v>5400</v>
      </c>
      <c r="GJ26" s="93">
        <f>SUM('BS1'!GJ26,'BS2'!GJ26)</f>
        <v>5391</v>
      </c>
      <c r="GK26" s="93">
        <f>SUM('BS1'!GK26,'BS2'!GK26)</f>
        <v>5376</v>
      </c>
      <c r="GL26" s="93">
        <f>SUM('BS1'!GL26,'BS2'!GL26)</f>
        <v>4217</v>
      </c>
      <c r="GM26" s="93">
        <f>SUM('BS1'!GM26,'BS2'!GM26)</f>
        <v>5442</v>
      </c>
      <c r="GN26" s="93">
        <f>SUM('BS1'!GN26,'BS2'!GN26)</f>
        <v>5260</v>
      </c>
      <c r="GO26" s="93">
        <f>SUM('BS1'!GO26,'BS2'!GO26)</f>
        <v>5299</v>
      </c>
      <c r="GP26" s="93">
        <f>SUM('BS1'!GP26,'BS2'!GP26)</f>
        <v>5292</v>
      </c>
      <c r="GQ26" s="93">
        <f>SUM('BS1'!GQ26,'BS2'!GQ26)</f>
        <v>5299</v>
      </c>
      <c r="GR26" s="93">
        <f>SUM('BS1'!GR26,'BS2'!GR26)</f>
        <v>5126</v>
      </c>
      <c r="GS26" s="93">
        <f>SUM('BS1'!GS26,'BS2'!GS26)</f>
        <v>2874</v>
      </c>
      <c r="GT26" s="93">
        <f>SUM('BS1'!GT26,'BS2'!GT26)</f>
        <v>5088</v>
      </c>
      <c r="GU26" s="93">
        <f>SUM('BS1'!GU26,'BS2'!GU26)</f>
        <v>5275</v>
      </c>
      <c r="GV26" s="93">
        <f>SUM('BS1'!GV26,'BS2'!GV26)</f>
        <v>5348</v>
      </c>
      <c r="GW26" s="93">
        <f>SUM('BS1'!GW26,'BS2'!GW26)</f>
        <v>5351</v>
      </c>
      <c r="GX26" s="93">
        <f>SUM('BS1'!GX26,'BS2'!GX26)</f>
        <v>5381</v>
      </c>
      <c r="GY26" s="93">
        <f>SUM('BS1'!GY26,'BS2'!GY26)</f>
        <v>5367</v>
      </c>
      <c r="GZ26" s="93">
        <f>SUM('BS1'!GZ26,'BS2'!GZ26)</f>
        <v>3484</v>
      </c>
      <c r="HA26" s="93">
        <f>SUM('BS1'!HA26,'BS2'!HA26)</f>
        <v>5348</v>
      </c>
      <c r="HB26" s="93">
        <f>SUM('BS1'!HB26,'BS2'!HB26)</f>
        <v>5389</v>
      </c>
      <c r="HC26" s="93">
        <f>SUM('BS1'!HC26,'BS2'!HC26)</f>
        <v>5413</v>
      </c>
      <c r="HD26" s="93">
        <f>SUM('BS1'!HD26,'BS2'!HD26)</f>
        <v>5415</v>
      </c>
      <c r="HE26" s="93">
        <f>SUM('BS1'!HE26,'BS2'!HE26)</f>
        <v>5432</v>
      </c>
      <c r="HF26" s="93">
        <f>SUM('BS1'!HF26,'BS2'!HF26)</f>
        <v>5367</v>
      </c>
      <c r="HG26" s="93">
        <f>SUM('BS1'!HG26,'BS2'!HG26)</f>
        <v>589</v>
      </c>
      <c r="HH26" s="93">
        <f>SUM('BS1'!HH26,'BS2'!HH26)</f>
        <v>5331</v>
      </c>
      <c r="HI26" s="93">
        <f>SUM('BS1'!HI26,'BS2'!HI26)</f>
        <v>5401</v>
      </c>
      <c r="HJ26" s="93">
        <f>SUM('BS1'!HJ26,'BS2'!HJ26)</f>
        <v>5402</v>
      </c>
      <c r="HK26" s="93">
        <f>SUM('BS1'!HK26,'BS2'!HK26)</f>
        <v>5434</v>
      </c>
      <c r="HL26" s="93">
        <f>SUM('BS1'!HL26,'BS2'!HL26)</f>
        <v>5428</v>
      </c>
      <c r="HM26" s="103">
        <f>AVERAGE(HH26:HL26,HA26:HF26,GT26:GY26,GM26:GR26,GH26:GK26)</f>
        <v>5350.0370370370374</v>
      </c>
      <c r="HN26" s="93">
        <f>SUM('BS1'!HN26,'BS2'!HN26)</f>
        <v>5221.377229080932</v>
      </c>
      <c r="HO26" s="93">
        <f>SUM('BS1'!HO26,'BS2'!HO26)</f>
        <v>5211.4652746024494</v>
      </c>
      <c r="HP26" s="93">
        <f>SUM('BS1'!HP26,'BS2'!HP26)</f>
        <v>5203.223247735873</v>
      </c>
      <c r="HQ26" s="93">
        <f>SUM('BS1'!HQ26,'BS2'!HQ26)</f>
        <v>5194.5648495038677</v>
      </c>
      <c r="HR26" s="93">
        <f>SUM('BS1'!HR26,'BS2'!HR26)</f>
        <v>5203.8450291151221</v>
      </c>
      <c r="HS26" s="93">
        <f>SUM('BS1'!HS26,'BS2'!HS26)</f>
        <v>5201.1657640754911</v>
      </c>
      <c r="HT26" s="93">
        <f>SUM('BS1'!HT26,'BS2'!HT26)</f>
        <v>5355.0907166747402</v>
      </c>
      <c r="HU26" s="93">
        <f>SUM('BS1'!HU26,'BS2'!HU26)</f>
        <v>5202.3500748656006</v>
      </c>
      <c r="HV26" s="93">
        <f>SUM('BS1'!HV26,'BS2'!HV26)</f>
        <v>5190.8905230779037</v>
      </c>
      <c r="HW26" s="93">
        <f>SUM('BS1'!HW26,'BS2'!HW26)</f>
        <v>5183.5775201634551</v>
      </c>
      <c r="HX26" s="93">
        <f>SUM('BS1'!HX26,'BS2'!HX26)</f>
        <v>5178.7737179616852</v>
      </c>
      <c r="HY26" s="93">
        <f>SUM('BS1'!HY26,'BS2'!HY26)</f>
        <v>5215.6423469617339</v>
      </c>
      <c r="HZ26" s="93">
        <f>SUM('BS1'!HZ26,'BS2'!HZ26)</f>
        <v>5211.2176139683006</v>
      </c>
      <c r="IA26" s="93">
        <f>SUM('BS1'!IA26,'BS2'!IA26)</f>
        <v>5331.0237699639183</v>
      </c>
      <c r="IB26" s="93">
        <f>SUM('BS1'!IB26,'BS2'!IB26)</f>
        <v>5217.038409824293</v>
      </c>
      <c r="IC26" s="93">
        <f>SUM('BS1'!IC26,'BS2'!IC26)</f>
        <v>5209.3566853652301</v>
      </c>
      <c r="ID26" s="93">
        <f>SUM('BS1'!ID26,'BS2'!ID26)</f>
        <v>5202.2759033577859</v>
      </c>
      <c r="IE26" s="93">
        <f>SUM('BS1'!IE26,'BS2'!IE26)</f>
        <v>5192.576906866916</v>
      </c>
      <c r="IF26" s="93">
        <f>SUM('BS1'!IF26,'BS2'!IF26)</f>
        <v>5205.0095329743217</v>
      </c>
      <c r="IG26" s="93">
        <f>SUM('BS1'!IG26,'BS2'!IG26)</f>
        <v>5190.4574307222574</v>
      </c>
      <c r="IH26" s="93">
        <f>SUM('BS1'!IH26,'BS2'!IH26)</f>
        <v>5292.3089636398599</v>
      </c>
      <c r="II26" s="93">
        <f>SUM('BS1'!II26,'BS2'!II26)</f>
        <v>5194.8408967644937</v>
      </c>
      <c r="IJ26" s="93">
        <f>SUM('BS1'!IJ26,'BS2'!IJ26)</f>
        <v>5185.7104044886783</v>
      </c>
      <c r="IK26" s="93">
        <f>SUM('BS1'!IK26,'BS2'!IK26)</f>
        <v>5177.2612045410233</v>
      </c>
      <c r="IL26" s="93">
        <f>SUM('BS1'!IL26,'BS2'!IL26)</f>
        <v>5166.5086034233318</v>
      </c>
      <c r="IM26" s="93">
        <f>SUM('BS1'!IM26,'BS2'!IM26)</f>
        <v>5253.2554443014233</v>
      </c>
      <c r="IN26" s="93">
        <f>SUM('BS1'!IN26,'BS2'!IN26)</f>
        <v>5235.3105412497098</v>
      </c>
      <c r="IO26" s="93">
        <f>SUM('BS1'!IO26,'BS2'!IO26)</f>
        <v>5247.8776733303803</v>
      </c>
      <c r="IP26" s="93">
        <f>SUM('BS1'!IP26,'BS2'!IP26)</f>
        <v>5242.3614287500641</v>
      </c>
      <c r="IQ26" s="93">
        <f>SUM('BS1'!IQ26,'BS2'!IQ26)</f>
        <v>5235.9705561754781</v>
      </c>
      <c r="IR26" s="93">
        <f>SUM('BS1'!IR26,'BS2'!IR26)</f>
        <v>5230.114421146508</v>
      </c>
      <c r="IS26" s="103">
        <f>AVERAGE(IR26,IK26:IP26,ID26:II26,HW26:IB26,HP26:HU26,HN26)</f>
        <v>5221.1172784985811</v>
      </c>
      <c r="IT26" s="1"/>
      <c r="IU26" s="1"/>
      <c r="IV26" s="1"/>
      <c r="IW26" s="1"/>
      <c r="IX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4436</v>
      </c>
    </row>
    <row r="27" spans="2:258" hidden="1">
      <c r="B27" s="5" t="s">
        <v>1</v>
      </c>
      <c r="C27" s="93">
        <f>SUM('BS1'!C27,'BS2'!C27)</f>
        <v>4461</v>
      </c>
      <c r="D27" s="93">
        <f>SUM('BS1'!D27,'BS2'!D27)</f>
        <v>496</v>
      </c>
      <c r="E27" s="93">
        <f>SUM('BS1'!E27,'BS2'!E27)</f>
        <v>395</v>
      </c>
      <c r="F27" s="93">
        <f>SUM('BS1'!F27,'BS2'!F27)</f>
        <v>4381</v>
      </c>
      <c r="G27" s="93">
        <f>SUM('BS1'!G27,'BS2'!G27)</f>
        <v>156</v>
      </c>
      <c r="H27" s="93">
        <f>SUM('BS1'!H27,'BS2'!H27)</f>
        <v>242</v>
      </c>
      <c r="I27" s="93">
        <f>SUM('BS1'!I27,'BS2'!I27)</f>
        <v>4317</v>
      </c>
      <c r="J27" s="93">
        <f>SUM('BS1'!J27,'BS2'!J27)</f>
        <v>419</v>
      </c>
      <c r="K27" s="93">
        <f>SUM('BS1'!K27,'BS2'!K27)</f>
        <v>301</v>
      </c>
      <c r="L27" s="93">
        <f>SUM('BS1'!L27,'BS2'!L27)</f>
        <v>371</v>
      </c>
      <c r="M27" s="93">
        <f>SUM('BS1'!M27,'BS2'!M27)</f>
        <v>4394</v>
      </c>
      <c r="N27" s="93">
        <f>SUM('BS1'!N27,'BS2'!N27)</f>
        <v>404</v>
      </c>
      <c r="O27" s="93">
        <f>SUM('BS1'!O27,'BS2'!O27)</f>
        <v>266</v>
      </c>
      <c r="P27" s="93">
        <f>SUM('BS1'!P27,'BS2'!P27)</f>
        <v>255</v>
      </c>
      <c r="Q27" s="93">
        <f>SUM('BS1'!Q27,'BS2'!Q27)</f>
        <v>244</v>
      </c>
      <c r="R27" s="93">
        <f>SUM('BS1'!R27,'BS2'!R27)</f>
        <v>247</v>
      </c>
      <c r="S27" s="93">
        <f>SUM('BS1'!S27,'BS2'!S27)</f>
        <v>316</v>
      </c>
      <c r="T27" s="93">
        <f>SUM('BS1'!T27,'BS2'!T27)</f>
        <v>4566</v>
      </c>
      <c r="U27" s="93">
        <f>SUM('BS1'!U27,'BS2'!U27)</f>
        <v>315</v>
      </c>
      <c r="V27" s="93">
        <f>SUM('BS1'!V27,'BS2'!V27)</f>
        <v>236</v>
      </c>
      <c r="W27" s="93">
        <f>SUM('BS1'!W27,'BS2'!W27)</f>
        <v>234</v>
      </c>
      <c r="X27" s="93">
        <f>SUM('BS1'!X27,'BS2'!X27)</f>
        <v>234</v>
      </c>
      <c r="Y27" s="93">
        <f>SUM('BS1'!Y27,'BS2'!Y27)</f>
        <v>214</v>
      </c>
      <c r="Z27" s="93">
        <f>SUM('BS1'!Z27,'BS2'!Z27)</f>
        <v>307</v>
      </c>
      <c r="AA27" s="93">
        <f>SUM('BS1'!AA27,'BS2'!AA27)</f>
        <v>4805</v>
      </c>
      <c r="AB27" s="93">
        <f>SUM('BS1'!AB27,'BS2'!AB27)</f>
        <v>326</v>
      </c>
      <c r="AC27" s="93">
        <f>SUM('BS1'!AC27,'BS2'!AC27)</f>
        <v>241</v>
      </c>
      <c r="AD27" s="93">
        <f>SUM('BS1'!AD27,'BS2'!AD27)</f>
        <v>270</v>
      </c>
      <c r="AE27" s="93">
        <f>SUM('BS1'!AE27,'BS2'!AE27)</f>
        <v>284</v>
      </c>
      <c r="AF27" s="93">
        <f>SUM('BS1'!AF27,'BS2'!AF27)</f>
        <v>280</v>
      </c>
      <c r="AG27" s="93">
        <f>SUM('BS1'!AG27,'BS2'!AG27)</f>
        <v>358</v>
      </c>
      <c r="AH27" s="1">
        <f>AVERAGE(AB27:AG27,U27:Z27,N27:S27,J27:L27,G27:H27,D27:E27)</f>
        <v>296.44</v>
      </c>
      <c r="AI27" s="93">
        <f>SUM('BS1'!AI27,'BS2'!AI27)</f>
        <v>4742</v>
      </c>
      <c r="AJ27" s="93">
        <f>SUM('BS1'!AJ27,'BS2'!AJ27)</f>
        <v>396</v>
      </c>
      <c r="AK27" s="93">
        <f>SUM('BS1'!AK27,'BS2'!AK27)</f>
        <v>4691</v>
      </c>
      <c r="AL27" s="93">
        <f>SUM('BS1'!AL27,'BS2'!AL27)</f>
        <v>235</v>
      </c>
      <c r="AM27" s="93">
        <f>SUM('BS1'!AM27,'BS2'!AM27)</f>
        <v>161</v>
      </c>
      <c r="AN27" s="93">
        <f>SUM('BS1'!AN27,'BS2'!AN27)</f>
        <v>262</v>
      </c>
      <c r="AO27" s="93">
        <f>SUM('BS1'!AO27,'BS2'!AO27)</f>
        <v>433</v>
      </c>
      <c r="AP27" s="93">
        <f>SUM('BS1'!AP27,'BS2'!AP27)</f>
        <v>4672</v>
      </c>
      <c r="AQ27" s="93">
        <f>SUM('BS1'!AQ27,'BS2'!AQ27)</f>
        <v>396</v>
      </c>
      <c r="AR27" s="93">
        <f>SUM('BS1'!AR27,'BS2'!AR27)</f>
        <v>268</v>
      </c>
      <c r="AS27" s="93">
        <f>SUM('BS1'!AS27,'BS2'!AS27)</f>
        <v>246</v>
      </c>
      <c r="AT27" s="93">
        <f>SUM('BS1'!AT27,'BS2'!AT27)</f>
        <v>265</v>
      </c>
      <c r="AU27" s="93">
        <f>SUM('BS1'!AU27,'BS2'!AU27)</f>
        <v>275</v>
      </c>
      <c r="AV27" s="93">
        <f>SUM('BS1'!AV27,'BS2'!AV27)</f>
        <v>375</v>
      </c>
      <c r="AW27" s="93">
        <f>SUM('BS1'!AW27,'BS2'!AW27)</f>
        <v>4754</v>
      </c>
      <c r="AX27" s="93">
        <f>SUM('BS1'!AX27,'BS2'!AX27)</f>
        <v>317</v>
      </c>
      <c r="AY27" s="93">
        <f>SUM('BS1'!AY27,'BS2'!AY27)</f>
        <v>308</v>
      </c>
      <c r="AZ27" s="93">
        <f>SUM('BS1'!AZ27,'BS2'!AZ27)</f>
        <v>587</v>
      </c>
      <c r="BA27" s="93">
        <f>SUM('BS1'!BA27,'BS2'!BA27)</f>
        <v>399</v>
      </c>
      <c r="BB27" s="93">
        <f>SUM('BS1'!BB27,'BS2'!BB27)</f>
        <v>311</v>
      </c>
      <c r="BC27" s="93">
        <f>SUM('BS1'!BC27,'BS2'!BC27)</f>
        <v>323</v>
      </c>
      <c r="BD27" s="93">
        <f>SUM('BS1'!BD27,'BS2'!BD27)</f>
        <v>4614</v>
      </c>
      <c r="BE27" s="93">
        <f>SUM('BS1'!BE27,'BS2'!BE27)</f>
        <v>367</v>
      </c>
      <c r="BF27" s="93">
        <f>SUM('BS1'!BF27,'BS2'!BF27)</f>
        <v>266</v>
      </c>
      <c r="BG27" s="93">
        <f>SUM('BS1'!BG27,'BS2'!BG27)</f>
        <v>230</v>
      </c>
      <c r="BH27" s="93">
        <f>SUM('BS1'!BH27,'BS2'!BH27)</f>
        <v>270</v>
      </c>
      <c r="BI27" s="93">
        <f>SUM('BS1'!BI27,'BS2'!BI27)</f>
        <v>280</v>
      </c>
      <c r="BJ27" s="93">
        <f>SUM('BS1'!BJ27,'BS2'!BJ27)</f>
        <v>324</v>
      </c>
      <c r="BK27" s="93">
        <f>AVERAGE(BE27:BJ27,AX27:BC27,AQ27:AV27,AL27:AO27,AJ27)</f>
        <v>317.13043478260869</v>
      </c>
      <c r="BL27" s="93">
        <f>SUM('BS1'!BL27,'BS2'!BL27)</f>
        <v>4763</v>
      </c>
      <c r="BM27" s="93">
        <f>SUM('BS1'!BM27,'BS2'!BM27)</f>
        <v>403</v>
      </c>
      <c r="BN27" s="93">
        <f>SUM('BS1'!BN27,'BS2'!BN27)</f>
        <v>306</v>
      </c>
      <c r="BO27" s="93">
        <f>SUM('BS1'!BO27,'BS2'!BO27)</f>
        <v>231</v>
      </c>
      <c r="BP27" s="93">
        <f>SUM('BS1'!BP27,'BS2'!BP27)</f>
        <v>168</v>
      </c>
      <c r="BQ27" s="93">
        <f>SUM('BS1'!BQ27,'BS2'!BQ27)</f>
        <v>295</v>
      </c>
      <c r="BR27" s="93">
        <f>SUM('BS1'!BR27,'BS2'!BR27)</f>
        <v>492</v>
      </c>
      <c r="BS27" s="93">
        <f>SUM('BS1'!BS27,'BS2'!BS27)</f>
        <v>4842</v>
      </c>
      <c r="BT27" s="93">
        <f>SUM('BS1'!BT27,'BS2'!BT27)</f>
        <v>4771</v>
      </c>
      <c r="BU27" s="93">
        <f>SUM('BS1'!BU27,'BS2'!BU27)</f>
        <v>369</v>
      </c>
      <c r="BV27" s="93">
        <f>SUM('BS1'!BV27,'BS2'!BV27)</f>
        <v>266</v>
      </c>
      <c r="BW27" s="93">
        <f>SUM('BS1'!BW27,'BS2'!BW27)</f>
        <v>230</v>
      </c>
      <c r="BX27" s="93">
        <f>SUM('BS1'!BX27,'BS2'!BX27)</f>
        <v>275</v>
      </c>
      <c r="BY27" s="93">
        <f>SUM('BS1'!BY27,'BS2'!BY27)</f>
        <v>385</v>
      </c>
      <c r="BZ27" s="93">
        <f>SUM('BS1'!BZ27,'BS2'!BZ27)</f>
        <v>4898</v>
      </c>
      <c r="CA27" s="93">
        <f>SUM('BS1'!CA27,'BS2'!CA27)</f>
        <v>370</v>
      </c>
      <c r="CB27" s="93">
        <f>SUM('BS1'!CB27,'BS2'!CB27)</f>
        <v>260</v>
      </c>
      <c r="CC27" s="93">
        <f>SUM('BS1'!CC27,'BS2'!CC27)</f>
        <v>272</v>
      </c>
      <c r="CD27" s="93">
        <f>SUM('BS1'!CD27,'BS2'!CD27)</f>
        <v>246</v>
      </c>
      <c r="CE27" s="93">
        <f>SUM('BS1'!CE27,'BS2'!CE27)</f>
        <v>262</v>
      </c>
      <c r="CF27" s="93">
        <f>SUM('BS1'!CF27,'BS2'!CF27)</f>
        <v>326</v>
      </c>
      <c r="CG27" s="93">
        <f>SUM('BS1'!CG27,'BS2'!CG27)</f>
        <v>4929</v>
      </c>
      <c r="CH27" s="93">
        <f>SUM('BS1'!CH27,'BS2'!CH27)</f>
        <v>310</v>
      </c>
      <c r="CI27" s="93">
        <f>SUM('BS1'!CI27,'BS2'!CI27)</f>
        <v>234</v>
      </c>
      <c r="CJ27" s="93">
        <f>SUM('BS1'!CJ27,'BS2'!CJ27)</f>
        <v>263</v>
      </c>
      <c r="CK27" s="93">
        <f>SUM('BS1'!CK27,'BS2'!CK27)</f>
        <v>250</v>
      </c>
      <c r="CL27" s="93">
        <f>SUM('BS1'!CL27,'BS2'!CL27)</f>
        <v>228</v>
      </c>
      <c r="CM27" s="93">
        <f>SUM('BS1'!CM27,'BS2'!CM27)</f>
        <v>292</v>
      </c>
      <c r="CN27" s="93">
        <f>SUM('BS1'!CN27,'BS2'!CN27)</f>
        <v>4922</v>
      </c>
      <c r="CO27" s="93">
        <f>SUM('BS1'!CO27,'BS2'!CO27)</f>
        <v>299</v>
      </c>
      <c r="CP27" s="93">
        <f>SUM('BS1'!CP27,'BS2'!CP27)</f>
        <v>219</v>
      </c>
      <c r="CQ27" s="1">
        <f>AVERAGE(CO27:CP27,CH27:CM27,CA27:CF27,BU27:BY27,BM27:BR27)</f>
        <v>290.04000000000002</v>
      </c>
      <c r="CR27" s="93">
        <f>SUM('BS1'!CR27,'BS2'!CR27)</f>
        <v>250</v>
      </c>
      <c r="CS27" s="93">
        <f>SUM('BS1'!CS27,'BS2'!CS27)</f>
        <v>255</v>
      </c>
      <c r="CT27" s="93">
        <f>SUM('BS1'!CT27,'BS2'!CT27)</f>
        <v>248</v>
      </c>
      <c r="CU27" s="93">
        <f>SUM('BS1'!CU27,'BS2'!CU27)</f>
        <v>259</v>
      </c>
      <c r="CV27" s="93">
        <f>SUM('BS1'!CV27,'BS2'!CV27)</f>
        <v>4896</v>
      </c>
      <c r="CW27" s="93">
        <f>SUM('BS1'!CW27,'BS2'!CW27)</f>
        <v>311</v>
      </c>
      <c r="CX27" s="93">
        <f>SUM('BS1'!CX27,'BS2'!CX27)</f>
        <v>262</v>
      </c>
      <c r="CY27" s="93">
        <f>SUM('BS1'!CY27,'BS2'!CY27)</f>
        <v>238</v>
      </c>
      <c r="CZ27" s="93">
        <f>SUM('BS1'!CZ27,'BS2'!CZ27)</f>
        <v>229</v>
      </c>
      <c r="DA27" s="93">
        <f>SUM('BS1'!DA27,'BS2'!DA27)</f>
        <v>190</v>
      </c>
      <c r="DB27" s="93">
        <f>SUM('BS1'!DB27,'BS2'!DB27)</f>
        <v>4755</v>
      </c>
      <c r="DC27" s="93">
        <f>SUM('BS1'!DC27,'BS2'!DC27)</f>
        <v>4851</v>
      </c>
      <c r="DD27" s="93">
        <f>SUM('BS1'!DD27,'BS2'!DD27)</f>
        <v>4823</v>
      </c>
      <c r="DE27" s="93">
        <f>SUM('BS1'!DE27,'BS2'!DE27)</f>
        <v>4808</v>
      </c>
      <c r="DF27" s="93">
        <f>SUM('BS1'!DF27,'BS2'!DF27)</f>
        <v>4817</v>
      </c>
      <c r="DG27" s="93">
        <f>SUM('BS1'!DG27,'BS2'!DG27)</f>
        <v>4818</v>
      </c>
      <c r="DH27" s="93">
        <f>SUM('BS1'!DH27,'BS2'!DH27)</f>
        <v>4824</v>
      </c>
      <c r="DI27" s="93">
        <f>SUM('BS1'!DI27,'BS2'!DI27)</f>
        <v>4793</v>
      </c>
      <c r="DJ27" s="93">
        <f>SUM('BS1'!DJ27,'BS2'!DJ27)</f>
        <v>4849</v>
      </c>
      <c r="DK27" s="93">
        <f>SUM('BS1'!DK27,'BS2'!DK27)</f>
        <v>497</v>
      </c>
      <c r="DL27" s="93">
        <f>SUM('BS1'!DL27,'BS2'!DL27)</f>
        <v>311</v>
      </c>
      <c r="DM27" s="93">
        <f>SUM('BS1'!DM27,'BS2'!DM27)</f>
        <v>290</v>
      </c>
      <c r="DN27" s="93">
        <f>SUM('BS1'!DN27,'BS2'!DN27)</f>
        <v>316</v>
      </c>
      <c r="DO27" s="93">
        <f>SUM('BS1'!DO27,'BS2'!DO27)</f>
        <v>276</v>
      </c>
      <c r="DP27" s="93">
        <f>SUM('BS1'!DP27,'BS2'!DP27)</f>
        <v>313</v>
      </c>
      <c r="DQ27" s="93">
        <f>SUM('BS1'!DQ27,'BS2'!DQ27)</f>
        <v>5005</v>
      </c>
      <c r="DR27" s="93">
        <f>SUM('BS1'!DR27,'BS2'!DR27)</f>
        <v>354</v>
      </c>
      <c r="DS27" s="93">
        <f>SUM('BS1'!DS27,'BS2'!DS27)</f>
        <v>279</v>
      </c>
      <c r="DT27" s="93">
        <f>SUM('BS1'!DT27,'BS2'!DT27)</f>
        <v>276</v>
      </c>
      <c r="DU27" s="93">
        <f>SUM('BS1'!DU27,'BS2'!DU27)</f>
        <v>297</v>
      </c>
      <c r="DV27" s="1">
        <f>AVERAGE(DR27:DU27,DK27:DP27,CW27:DB27,CR27:CU27)</f>
        <v>510.3</v>
      </c>
      <c r="DW27" s="93">
        <f>SUM('BS1'!DW27,'BS2'!DW27)</f>
        <v>331</v>
      </c>
      <c r="DX27" s="93">
        <f>SUM('BS1'!DX27,'BS2'!DX27)</f>
        <v>343</v>
      </c>
      <c r="DY27" s="93">
        <f>SUM('BS1'!DY27,'BS2'!DY27)</f>
        <v>1447</v>
      </c>
      <c r="DZ27" s="93">
        <f>SUM('BS1'!DZ27,'BS2'!DZ27)</f>
        <v>295</v>
      </c>
      <c r="EA27" s="93">
        <f>SUM('BS1'!EA27,'BS2'!EA27)</f>
        <v>188</v>
      </c>
      <c r="EB27" s="93">
        <f>SUM('BS1'!EB27,'BS2'!EB27)</f>
        <v>350</v>
      </c>
      <c r="EC27" s="93">
        <f>SUM('BS1'!EC27,'BS2'!EC27)</f>
        <v>287</v>
      </c>
      <c r="ED27" s="93">
        <f>SUM('BS1'!ED27,'BS2'!ED27)</f>
        <v>305</v>
      </c>
      <c r="EE27" s="93">
        <f>SUM('BS1'!EE27,'BS2'!EE27)</f>
        <v>285</v>
      </c>
      <c r="EF27" s="93">
        <f>SUM('BS1'!EF27,'BS2'!EF27)</f>
        <v>1261</v>
      </c>
      <c r="EG27" s="93">
        <f>SUM('BS1'!EG27,'BS2'!EG27)</f>
        <v>328</v>
      </c>
      <c r="EH27" s="93">
        <f>SUM('BS1'!EH27,'BS2'!EH27)</f>
        <v>313</v>
      </c>
      <c r="EI27" s="93">
        <f>SUM('BS1'!EI27,'BS2'!EI27)</f>
        <v>481</v>
      </c>
      <c r="EJ27" s="93">
        <f>SUM('BS1'!EJ27,'BS2'!EJ27)</f>
        <v>4078</v>
      </c>
      <c r="EK27" s="93">
        <f>SUM('BS1'!EK27,'BS2'!EK27)</f>
        <v>4402</v>
      </c>
      <c r="EL27" s="93">
        <f>SUM('BS1'!EL27,'BS2'!EL27)</f>
        <v>4788</v>
      </c>
      <c r="EM27" s="93">
        <f>SUM('BS1'!EM27,'BS2'!EM27)</f>
        <v>2417</v>
      </c>
      <c r="EN27" s="93">
        <f>SUM('BS1'!EN27,'BS2'!EN27)</f>
        <v>358</v>
      </c>
      <c r="EO27" s="93">
        <f>SUM('BS1'!EO27,'BS2'!EO27)</f>
        <v>304</v>
      </c>
      <c r="EP27" s="93">
        <f>SUM('BS1'!EP27,'BS2'!EP27)</f>
        <v>242</v>
      </c>
      <c r="EQ27" s="93">
        <f>SUM('BS1'!EQ27,'BS2'!EQ27)</f>
        <v>236</v>
      </c>
      <c r="ER27" s="93">
        <f>SUM('BS1'!ER27,'BS2'!ER27)</f>
        <v>216</v>
      </c>
      <c r="ES27" s="93">
        <f>SUM('BS1'!ES27,'BS2'!ES27)</f>
        <v>265</v>
      </c>
      <c r="ET27" s="93">
        <f>SUM('BS1'!ET27,'BS2'!ET27)</f>
        <v>1379</v>
      </c>
      <c r="EU27" s="93">
        <f>SUM('BS1'!EU27,'BS2'!EU27)</f>
        <v>294</v>
      </c>
      <c r="EV27" s="93">
        <f>SUM('BS1'!EV27,'BS2'!EV27)</f>
        <v>257</v>
      </c>
      <c r="EW27" s="93">
        <f>SUM('BS1'!EW27,'BS2'!EW27)</f>
        <v>244</v>
      </c>
      <c r="EX27" s="93">
        <f>SUM('BS1'!EX27,'BS2'!EX27)</f>
        <v>225</v>
      </c>
      <c r="EY27" s="93">
        <f>SUM('BS1'!EY27,'BS2'!EY27)</f>
        <v>225</v>
      </c>
      <c r="EZ27" s="93">
        <f>SUM('BS1'!EZ27,'BS2'!EZ27)</f>
        <v>249</v>
      </c>
      <c r="FA27" s="93">
        <f>SUM('BS1'!FA27,'BS2'!FA27)</f>
        <v>1932</v>
      </c>
      <c r="FB27" s="41">
        <f>AVERAGE(EU27:EZ27,EN27:ES27,EG27:EI27,ED27,EE27,DZ27:EC27,DW27:DX27)</f>
        <v>287.86956521739131</v>
      </c>
      <c r="FC27" s="93">
        <f>SUM('BS1'!FC27,'BS2'!FC27)</f>
        <v>5488</v>
      </c>
      <c r="FD27" s="93">
        <f>SUM('BS1'!FD27,'BS2'!FD27)</f>
        <v>319</v>
      </c>
      <c r="FE27" s="93">
        <f>SUM('BS1'!FE27,'BS2'!FE27)</f>
        <v>262</v>
      </c>
      <c r="FF27" s="93">
        <f>SUM('BS1'!FF27,'BS2'!FF27)</f>
        <v>224</v>
      </c>
      <c r="FG27" s="93">
        <f>SUM('BS1'!FG27,'BS2'!FG27)</f>
        <v>172</v>
      </c>
      <c r="FH27" s="93">
        <f>SUM('BS1'!FH27,'BS2'!FH27)</f>
        <v>467</v>
      </c>
      <c r="FI27" s="93">
        <f>SUM('BS1'!FI27,'BS2'!FI27)</f>
        <v>5397</v>
      </c>
      <c r="FJ27" s="93">
        <f>SUM('BS1'!FJ27,'BS2'!FJ27)</f>
        <v>568</v>
      </c>
      <c r="FK27" s="93">
        <f>SUM('BS1'!FK27,'BS2'!FK27)</f>
        <v>369</v>
      </c>
      <c r="FL27" s="93">
        <f>SUM('BS1'!FL27,'BS2'!FL27)</f>
        <v>320</v>
      </c>
      <c r="FM27" s="93">
        <f>SUM('BS1'!FM27,'BS2'!FM27)</f>
        <v>325</v>
      </c>
      <c r="FN27" s="93">
        <f>SUM('BS1'!FN27,'BS2'!FN27)</f>
        <v>292</v>
      </c>
      <c r="FO27" s="93">
        <f>SUM('BS1'!FO27,'BS2'!FO27)</f>
        <v>347</v>
      </c>
      <c r="FP27" s="93">
        <f>SUM('BS1'!FP27,'BS2'!FP27)</f>
        <v>1499</v>
      </c>
      <c r="FQ27" s="93">
        <f>SUM('BS1'!FQ27,'BS2'!FQ27)</f>
        <v>344</v>
      </c>
      <c r="FR27" s="93">
        <f>SUM('BS1'!FR27,'BS2'!FR27)</f>
        <v>256</v>
      </c>
      <c r="FS27" s="93">
        <f>SUM('BS1'!FS27,'BS2'!FS27)</f>
        <v>246</v>
      </c>
      <c r="FT27" s="93">
        <f>SUM('BS1'!FT27,'BS2'!FT27)</f>
        <v>5062</v>
      </c>
      <c r="FU27" s="93">
        <f>SUM('BS1'!FU27,'BS2'!FU27)</f>
        <v>347</v>
      </c>
      <c r="FV27" s="93">
        <f>SUM('BS1'!FV27,'BS2'!FV27)</f>
        <v>305</v>
      </c>
      <c r="FW27" s="93">
        <f>SUM('BS1'!FW27,'BS2'!FW27)</f>
        <v>1469</v>
      </c>
      <c r="FX27" s="93">
        <f>SUM('BS1'!FX27,'BS2'!FX27)</f>
        <v>307</v>
      </c>
      <c r="FY27" s="93">
        <f>SUM('BS1'!FY27,'BS2'!FY27)</f>
        <v>239</v>
      </c>
      <c r="FZ27" s="93">
        <f>SUM('BS1'!FZ27,'BS2'!FZ27)</f>
        <v>257</v>
      </c>
      <c r="GA27" s="93">
        <f>SUM('BS1'!GA27,'BS2'!GA27)</f>
        <v>245</v>
      </c>
      <c r="GB27" s="93">
        <f>SUM('BS1'!GB27,'BS2'!GB27)</f>
        <v>231</v>
      </c>
      <c r="GC27" s="93">
        <f>SUM('BS1'!GC27,'BS2'!GC27)</f>
        <v>334</v>
      </c>
      <c r="GD27" s="93">
        <f>SUM('BS1'!GD27,'BS2'!GD27)</f>
        <v>5035</v>
      </c>
      <c r="GE27" s="93">
        <f>SUM('BS1'!GE27,'BS2'!GE27)</f>
        <v>322</v>
      </c>
      <c r="GF27" s="93">
        <f>SUM('BS1'!GF27,'BS2'!GF27)</f>
        <v>234</v>
      </c>
      <c r="GG27" s="103">
        <f>AVERAGE(GE27:GF27,FX27:GC27,FU27:FV27,FQ27:FS27,FJ27:FO27,FD27:FH27)</f>
        <v>305.5</v>
      </c>
      <c r="GH27" s="93">
        <f>SUM('BS1'!GH27,'BS2'!GH27)</f>
        <v>245</v>
      </c>
      <c r="GI27" s="93">
        <f>SUM('BS1'!GI27,'BS2'!GI27)</f>
        <v>218</v>
      </c>
      <c r="GJ27" s="93">
        <f>SUM('BS1'!GJ27,'BS2'!GJ27)</f>
        <v>232</v>
      </c>
      <c r="GK27" s="93">
        <f>SUM('BS1'!GK27,'BS2'!GK27)</f>
        <v>241</v>
      </c>
      <c r="GL27" s="93">
        <f>SUM('BS1'!GL27,'BS2'!GL27)</f>
        <v>1515</v>
      </c>
      <c r="GM27" s="93">
        <f>SUM('BS1'!GM27,'BS2'!GM27)</f>
        <v>178</v>
      </c>
      <c r="GN27" s="93">
        <f>SUM('BS1'!GN27,'BS2'!GN27)</f>
        <v>340</v>
      </c>
      <c r="GO27" s="93">
        <f>SUM('BS1'!GO27,'BS2'!GO27)</f>
        <v>301</v>
      </c>
      <c r="GP27" s="93">
        <f>SUM('BS1'!GP27,'BS2'!GP27)</f>
        <v>302</v>
      </c>
      <c r="GQ27" s="93">
        <f>SUM('BS1'!GQ27,'BS2'!GQ27)</f>
        <v>294</v>
      </c>
      <c r="GR27" s="93">
        <f>SUM('BS1'!GR27,'BS2'!GR27)</f>
        <v>465</v>
      </c>
      <c r="GS27" s="93">
        <f>SUM('BS1'!GS27,'BS2'!GS27)</f>
        <v>2818</v>
      </c>
      <c r="GT27" s="93">
        <f>SUM('BS1'!GT27,'BS2'!GT27)</f>
        <v>524</v>
      </c>
      <c r="GU27" s="93">
        <f>SUM('BS1'!GU27,'BS2'!GU27)</f>
        <v>322</v>
      </c>
      <c r="GV27" s="93">
        <f>SUM('BS1'!GV27,'BS2'!GV27)</f>
        <v>274</v>
      </c>
      <c r="GW27" s="93">
        <f>SUM('BS1'!GW27,'BS2'!GW27)</f>
        <v>271</v>
      </c>
      <c r="GX27" s="93">
        <f>SUM('BS1'!GX27,'BS2'!GX27)</f>
        <v>266</v>
      </c>
      <c r="GY27" s="93">
        <f>SUM('BS1'!GY27,'BS2'!GY27)</f>
        <v>277</v>
      </c>
      <c r="GZ27" s="93">
        <f>SUM('BS1'!GZ27,'BS2'!GZ27)</f>
        <v>2270</v>
      </c>
      <c r="HA27" s="93">
        <f>SUM('BS1'!HA27,'BS2'!HA27)</f>
        <v>308</v>
      </c>
      <c r="HB27" s="93">
        <f>SUM('BS1'!HB27,'BS2'!HB27)</f>
        <v>249</v>
      </c>
      <c r="HC27" s="93">
        <f>SUM('BS1'!HC27,'BS2'!HC27)</f>
        <v>224</v>
      </c>
      <c r="HD27" s="93">
        <f>SUM('BS1'!HD27,'BS2'!HD27)</f>
        <v>218</v>
      </c>
      <c r="HE27" s="93">
        <f>SUM('BS1'!HE27,'BS2'!HE27)</f>
        <v>215</v>
      </c>
      <c r="HF27" s="93">
        <f>SUM('BS1'!HF27,'BS2'!HF27)</f>
        <v>276</v>
      </c>
      <c r="HG27" s="93">
        <f>SUM('BS1'!HG27,'BS2'!HG27)</f>
        <v>5169</v>
      </c>
      <c r="HH27" s="93">
        <f>SUM('BS1'!HH27,'BS2'!HH27)</f>
        <v>303</v>
      </c>
      <c r="HI27" s="93">
        <f>SUM('BS1'!HI27,'BS2'!HI27)</f>
        <v>226</v>
      </c>
      <c r="HJ27" s="93">
        <f>SUM('BS1'!HJ27,'BS2'!HJ27)</f>
        <v>221</v>
      </c>
      <c r="HK27" s="93">
        <f>SUM('BS1'!HK27,'BS2'!HK27)</f>
        <v>189</v>
      </c>
      <c r="HL27" s="93">
        <f>SUM('BS1'!HL27,'BS2'!HL27)</f>
        <v>193</v>
      </c>
      <c r="HM27" s="103">
        <f>AVERAGE(HH27:HL27,HA27:HF27,GT27:GY27,GM27:GR27,GH27:GK27)</f>
        <v>273.03703703703701</v>
      </c>
      <c r="HN27" s="93">
        <f>SUM('BS1'!HN27,'BS2'!HN27)</f>
        <v>483</v>
      </c>
      <c r="HO27" s="93">
        <f>SUM('BS1'!HO27,'BS2'!HO27)</f>
        <v>4681</v>
      </c>
      <c r="HP27" s="93">
        <f>SUM('BS1'!HP27,'BS2'!HP27)</f>
        <v>314</v>
      </c>
      <c r="HQ27" s="93">
        <f>SUM('BS1'!HQ27,'BS2'!HQ27)</f>
        <v>203</v>
      </c>
      <c r="HR27" s="93">
        <f>SUM('BS1'!HR27,'BS2'!HR27)</f>
        <v>130</v>
      </c>
      <c r="HS27" s="93">
        <f>SUM('BS1'!HS27,'BS2'!HS27)</f>
        <v>279</v>
      </c>
      <c r="HT27" s="93">
        <f>SUM('BS1'!HT27,'BS2'!HT27)</f>
        <v>253</v>
      </c>
      <c r="HU27" s="93">
        <f>SUM('BS1'!HU27,'BS2'!HU27)</f>
        <v>451</v>
      </c>
      <c r="HV27" s="93">
        <f>SUM('BS1'!HV27,'BS2'!HV27)</f>
        <v>5653</v>
      </c>
      <c r="HW27" s="93">
        <f>SUM('BS1'!HW27,'BS2'!HW27)</f>
        <v>456</v>
      </c>
      <c r="HX27" s="93">
        <f>SUM('BS1'!HX27,'BS2'!HX27)</f>
        <v>258</v>
      </c>
      <c r="HY27" s="93">
        <f>SUM('BS1'!HY27,'BS2'!HY27)</f>
        <v>216</v>
      </c>
      <c r="HZ27" s="93">
        <f>SUM('BS1'!HZ27,'BS2'!HZ27)</f>
        <v>216</v>
      </c>
      <c r="IA27" s="93">
        <f>SUM('BS1'!IA27,'BS2'!IA27)</f>
        <v>212</v>
      </c>
      <c r="IB27" s="93">
        <f>SUM('BS1'!IB27,'BS2'!IB27)</f>
        <v>244</v>
      </c>
      <c r="IC27" s="93">
        <f>SUM('BS1'!IC27,'BS2'!IC27)</f>
        <v>5579</v>
      </c>
      <c r="ID27" s="93">
        <f>SUM('BS1'!ID27,'BS2'!ID27)</f>
        <v>259</v>
      </c>
      <c r="IE27" s="93">
        <f>SUM('BS1'!IE27,'BS2'!IE27)</f>
        <v>199</v>
      </c>
      <c r="IF27" s="93">
        <f>SUM('BS1'!IF27,'BS2'!IF27)</f>
        <v>179</v>
      </c>
      <c r="IG27" s="93">
        <f>SUM('BS1'!IG27,'BS2'!IG27)</f>
        <v>171</v>
      </c>
      <c r="IH27" s="93">
        <f>SUM('BS1'!IH27,'BS2'!IH27)</f>
        <v>176</v>
      </c>
      <c r="II27" s="93">
        <f>SUM('BS1'!II27,'BS2'!II27)</f>
        <v>213</v>
      </c>
      <c r="IJ27" s="93">
        <f>SUM('BS1'!IJ27,'BS2'!IJ27)</f>
        <v>5453</v>
      </c>
      <c r="IK27" s="93">
        <f>SUM('BS1'!IK27,'BS2'!IK27)</f>
        <v>232</v>
      </c>
      <c r="IL27" s="93">
        <f>SUM('BS1'!IL27,'BS2'!IL27)</f>
        <v>212</v>
      </c>
      <c r="IM27" s="93">
        <f>SUM('BS1'!IM27,'BS2'!IM27)</f>
        <v>191</v>
      </c>
      <c r="IN27" s="93">
        <f>SUM('BS1'!IN27,'BS2'!IN27)</f>
        <v>192</v>
      </c>
      <c r="IO27" s="93">
        <f>SUM('BS1'!IO27,'BS2'!IO27)</f>
        <v>282</v>
      </c>
      <c r="IP27" s="93">
        <f>SUM('BS1'!IP27,'BS2'!IP27)</f>
        <v>231</v>
      </c>
      <c r="IQ27" s="93">
        <f>SUM('BS1'!IQ27,'BS2'!IQ27)</f>
        <v>5379</v>
      </c>
      <c r="IR27" s="93">
        <f>SUM('BS1'!IR27,'BS2'!IR27)</f>
        <v>220</v>
      </c>
      <c r="IS27" s="103">
        <f>AVERAGE(IR27,IK27:IP27,ID27:II27,HW27:IB27,HP27:HU27,HN27)</f>
        <v>248.92307692307693</v>
      </c>
      <c r="IT27" s="1"/>
      <c r="IU27" s="1"/>
      <c r="IV27" s="1"/>
      <c r="IW27" s="1"/>
      <c r="IX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488.50375939849624</v>
      </c>
    </row>
    <row r="28" spans="2:258" s="6" customFormat="1" hidden="1">
      <c r="B28" s="7" t="s">
        <v>4</v>
      </c>
      <c r="C28" s="95">
        <f>C24/(C24+C27)</f>
        <v>4.0187541862022769E-3</v>
      </c>
      <c r="D28" s="95">
        <f t="shared" ref="D28:AG28" si="42">D24/(D24+D27)</f>
        <v>0.88928571428571423</v>
      </c>
      <c r="E28" s="95">
        <f t="shared" si="42"/>
        <v>0.91175156389633605</v>
      </c>
      <c r="F28" s="95">
        <f t="shared" si="42"/>
        <v>1.9910514541387026E-2</v>
      </c>
      <c r="G28" s="95">
        <f t="shared" si="42"/>
        <v>0.96530249110320288</v>
      </c>
      <c r="H28" s="95">
        <f t="shared" si="42"/>
        <v>0.94576423128641862</v>
      </c>
      <c r="I28" s="95">
        <f t="shared" si="42"/>
        <v>3.0541208174264541E-2</v>
      </c>
      <c r="J28" s="95">
        <f t="shared" si="42"/>
        <v>0.90705412599822532</v>
      </c>
      <c r="K28" s="95">
        <f t="shared" si="42"/>
        <v>0.93361270401411556</v>
      </c>
      <c r="L28" s="95">
        <f t="shared" si="42"/>
        <v>0.91797479548971916</v>
      </c>
      <c r="M28" s="95">
        <f t="shared" si="42"/>
        <v>1.4798206278026907E-2</v>
      </c>
      <c r="N28" s="95">
        <f t="shared" si="42"/>
        <v>0.91173257592309376</v>
      </c>
      <c r="O28" s="95">
        <f t="shared" si="42"/>
        <v>0.94199738334060179</v>
      </c>
      <c r="P28" s="95">
        <f t="shared" si="42"/>
        <v>0.94534933561937418</v>
      </c>
      <c r="Q28" s="95">
        <f t="shared" si="42"/>
        <v>0.94784095767421972</v>
      </c>
      <c r="R28" s="95">
        <f t="shared" si="42"/>
        <v>0.9475472499469102</v>
      </c>
      <c r="S28" s="95">
        <f t="shared" si="42"/>
        <v>0.93279455550829438</v>
      </c>
      <c r="T28" s="95">
        <f t="shared" si="42"/>
        <v>1.5523932729624839E-2</v>
      </c>
      <c r="U28" s="95">
        <f t="shared" si="42"/>
        <v>0.93378179524910654</v>
      </c>
      <c r="V28" s="95">
        <f t="shared" si="42"/>
        <v>0.95033670033670037</v>
      </c>
      <c r="W28" s="95">
        <f t="shared" si="42"/>
        <v>0.95132099022259209</v>
      </c>
      <c r="X28" s="95">
        <f t="shared" si="42"/>
        <v>0.9512398416336737</v>
      </c>
      <c r="Y28" s="95">
        <f t="shared" si="42"/>
        <v>0.95584897874974206</v>
      </c>
      <c r="Z28" s="95">
        <f t="shared" si="42"/>
        <v>0.936661852692387</v>
      </c>
      <c r="AA28" s="95">
        <f t="shared" si="42"/>
        <v>7.4364800661020454E-3</v>
      </c>
      <c r="AB28" s="95">
        <f t="shared" si="42"/>
        <v>0.93265854162363149</v>
      </c>
      <c r="AC28" s="95">
        <f t="shared" si="42"/>
        <v>0.95016542597187759</v>
      </c>
      <c r="AD28" s="95">
        <f t="shared" si="42"/>
        <v>0.94413407821229045</v>
      </c>
      <c r="AE28" s="95">
        <f t="shared" si="42"/>
        <v>0.9412129993790106</v>
      </c>
      <c r="AF28" s="95">
        <f t="shared" si="42"/>
        <v>0.94198093659345217</v>
      </c>
      <c r="AG28" s="95">
        <f t="shared" si="42"/>
        <v>0.9257415473968057</v>
      </c>
      <c r="AH28" s="8">
        <f>AH24/(AH24+AH27)</f>
        <v>0.93676297421369703</v>
      </c>
      <c r="AI28" s="95">
        <f>AI24/(AI24+AI27)</f>
        <v>9.4004595780238145E-3</v>
      </c>
      <c r="AJ28" s="95">
        <f>AJ24/(AJ24+AJ27)</f>
        <v>0.91762013729977121</v>
      </c>
      <c r="AK28" s="95">
        <f t="shared" ref="AK28:BJ28" si="43">AK24/(AK24+AK27)</f>
        <v>2.2708333333333334E-2</v>
      </c>
      <c r="AL28" s="95">
        <f t="shared" si="43"/>
        <v>0.9514763576295685</v>
      </c>
      <c r="AM28" s="95">
        <f t="shared" si="43"/>
        <v>0.96674240859326588</v>
      </c>
      <c r="AN28" s="95">
        <f t="shared" si="43"/>
        <v>0.94567696454488903</v>
      </c>
      <c r="AO28" s="95">
        <f t="shared" si="43"/>
        <v>0.91005400914000834</v>
      </c>
      <c r="AP28" s="95">
        <f t="shared" si="43"/>
        <v>1.1635286651152951E-2</v>
      </c>
      <c r="AQ28" s="95">
        <f t="shared" si="43"/>
        <v>0.91772283399127363</v>
      </c>
      <c r="AR28" s="95">
        <f t="shared" si="43"/>
        <v>0.94424797170792596</v>
      </c>
      <c r="AS28" s="95">
        <f t="shared" si="43"/>
        <v>0.94880332986472427</v>
      </c>
      <c r="AT28" s="95">
        <f t="shared" si="43"/>
        <v>0.94475713987909105</v>
      </c>
      <c r="AU28" s="95">
        <f t="shared" si="43"/>
        <v>0.94260070966395326</v>
      </c>
      <c r="AV28" s="95">
        <f t="shared" si="43"/>
        <v>0.92166283684980155</v>
      </c>
      <c r="AW28" s="95">
        <f t="shared" si="43"/>
        <v>3.7720033528918693E-3</v>
      </c>
      <c r="AX28" s="95">
        <f t="shared" si="43"/>
        <v>0.93358474753823595</v>
      </c>
      <c r="AY28" s="95">
        <f t="shared" si="43"/>
        <v>0.93540268456375841</v>
      </c>
      <c r="AZ28" s="95">
        <f t="shared" si="43"/>
        <v>0.87675834558051646</v>
      </c>
      <c r="BA28" s="95">
        <f t="shared" si="43"/>
        <v>0.91621167576648466</v>
      </c>
      <c r="BB28" s="95">
        <f t="shared" si="43"/>
        <v>0.93467758874186091</v>
      </c>
      <c r="BC28" s="95">
        <f t="shared" si="43"/>
        <v>0.93211433375367803</v>
      </c>
      <c r="BD28" s="95">
        <f t="shared" si="43"/>
        <v>1.5148236312486475E-3</v>
      </c>
      <c r="BE28" s="95">
        <f t="shared" si="43"/>
        <v>0.92382731423827313</v>
      </c>
      <c r="BF28" s="95">
        <f t="shared" si="43"/>
        <v>0.94480182610500107</v>
      </c>
      <c r="BG28" s="95">
        <f t="shared" si="43"/>
        <v>0.95227225565470019</v>
      </c>
      <c r="BH28" s="95">
        <f t="shared" si="43"/>
        <v>0.94396014943960149</v>
      </c>
      <c r="BI28" s="95">
        <f t="shared" si="43"/>
        <v>0.94187253477268007</v>
      </c>
      <c r="BJ28" s="95">
        <f t="shared" si="43"/>
        <v>0.93269630245118407</v>
      </c>
      <c r="BK28" s="95">
        <f>BK24/(BK24+BK27)</f>
        <v>0.9339419297578293</v>
      </c>
      <c r="BL28" s="95">
        <f t="shared" ref="BL28:CP28" si="44">BL24/(BL24+BL27)</f>
        <v>6.0517529215358933E-3</v>
      </c>
      <c r="BM28" s="95">
        <f t="shared" si="44"/>
        <v>0.91733333333333333</v>
      </c>
      <c r="BN28" s="95">
        <f t="shared" si="44"/>
        <v>0.93719211822660098</v>
      </c>
      <c r="BO28" s="95">
        <f t="shared" si="44"/>
        <v>0.95282826220134775</v>
      </c>
      <c r="BP28" s="95">
        <f t="shared" si="44"/>
        <v>0.96568627450980393</v>
      </c>
      <c r="BQ28" s="95">
        <f t="shared" si="44"/>
        <v>0.93943748716895914</v>
      </c>
      <c r="BR28" s="95">
        <f t="shared" si="44"/>
        <v>0.89880707527766346</v>
      </c>
      <c r="BS28" s="95">
        <f t="shared" si="44"/>
        <v>2.266639192252215E-3</v>
      </c>
      <c r="BT28" s="95">
        <f t="shared" si="44"/>
        <v>1.689676488769833E-2</v>
      </c>
      <c r="BU28" s="95">
        <f t="shared" si="44"/>
        <v>0.92435424354243545</v>
      </c>
      <c r="BV28" s="95">
        <f t="shared" si="44"/>
        <v>0.94542470250307753</v>
      </c>
      <c r="BW28" s="95">
        <f t="shared" si="44"/>
        <v>0.95276237420414867</v>
      </c>
      <c r="BX28" s="95">
        <f t="shared" si="44"/>
        <v>0.94401465798045603</v>
      </c>
      <c r="BY28" s="95">
        <f t="shared" si="44"/>
        <v>0.92152466367713004</v>
      </c>
      <c r="BZ28" s="95">
        <f t="shared" si="44"/>
        <v>1.0197838058331635E-3</v>
      </c>
      <c r="CA28" s="95">
        <f t="shared" si="44"/>
        <v>0.92478145964626957</v>
      </c>
      <c r="CB28" s="95">
        <f t="shared" si="44"/>
        <v>0.94712222900142362</v>
      </c>
      <c r="CC28" s="95">
        <f t="shared" si="44"/>
        <v>0.94489465153970831</v>
      </c>
      <c r="CD28" s="95">
        <f t="shared" si="44"/>
        <v>0.95014187271990269</v>
      </c>
      <c r="CE28" s="95">
        <f t="shared" si="44"/>
        <v>0.94699575156787374</v>
      </c>
      <c r="CF28" s="95">
        <f t="shared" si="44"/>
        <v>0.93403480372318903</v>
      </c>
      <c r="CG28" s="95">
        <f t="shared" si="44"/>
        <v>2.0283975659229209E-4</v>
      </c>
      <c r="CH28" s="95">
        <f t="shared" si="44"/>
        <v>0.9371706526145116</v>
      </c>
      <c r="CI28" s="95">
        <f t="shared" si="44"/>
        <v>0.95252586731588562</v>
      </c>
      <c r="CJ28" s="95">
        <f t="shared" si="44"/>
        <v>0.94666396268505371</v>
      </c>
      <c r="CK28" s="95">
        <f t="shared" si="44"/>
        <v>0.94929006085192702</v>
      </c>
      <c r="CL28" s="95">
        <f t="shared" si="44"/>
        <v>0.95373376623376627</v>
      </c>
      <c r="CM28" s="95">
        <f t="shared" si="44"/>
        <v>0.94073472701441041</v>
      </c>
      <c r="CN28" s="95">
        <f t="shared" si="44"/>
        <v>4.0617384240454913E-4</v>
      </c>
      <c r="CO28" s="95">
        <f t="shared" si="44"/>
        <v>0.93931398416886547</v>
      </c>
      <c r="CP28" s="95">
        <f t="shared" si="44"/>
        <v>0.9555329949238579</v>
      </c>
      <c r="CQ28" s="8">
        <f>CQ24/(CQ24+CQ27)</f>
        <v>0.94092101618133528</v>
      </c>
      <c r="CR28" s="95">
        <f t="shared" ref="CR28:DU28" si="45">CR24/(CR24+CR27)</f>
        <v>0.94916632777551846</v>
      </c>
      <c r="CS28" s="95">
        <f t="shared" si="45"/>
        <v>0.94805459360358524</v>
      </c>
      <c r="CT28" s="95">
        <f t="shared" si="45"/>
        <v>0.94951140065146578</v>
      </c>
      <c r="CU28" s="95">
        <f t="shared" si="45"/>
        <v>0.94726125025453067</v>
      </c>
      <c r="CV28" s="95">
        <f t="shared" si="45"/>
        <v>6.1236987140232701E-4</v>
      </c>
      <c r="CW28" s="95">
        <f t="shared" si="45"/>
        <v>0.93651765666462539</v>
      </c>
      <c r="CX28" s="95">
        <f t="shared" si="45"/>
        <v>0.94648692810457513</v>
      </c>
      <c r="CY28" s="95">
        <f t="shared" si="45"/>
        <v>0.95139881560138861</v>
      </c>
      <c r="CZ28" s="95">
        <f t="shared" si="45"/>
        <v>0.95322712418300659</v>
      </c>
      <c r="DA28" s="95">
        <f t="shared" si="45"/>
        <v>0.96119281045751637</v>
      </c>
      <c r="DB28" s="95">
        <f t="shared" si="45"/>
        <v>2.6412776412776413E-2</v>
      </c>
      <c r="DC28" s="95">
        <f t="shared" si="45"/>
        <v>8.2389289392378992E-4</v>
      </c>
      <c r="DD28" s="95">
        <f t="shared" si="45"/>
        <v>6.5911431513903194E-3</v>
      </c>
      <c r="DE28" s="95">
        <f t="shared" si="45"/>
        <v>9.680741503604531E-3</v>
      </c>
      <c r="DF28" s="95">
        <f t="shared" si="45"/>
        <v>7.8269824922760044E-3</v>
      </c>
      <c r="DG28" s="95">
        <f t="shared" si="45"/>
        <v>7.4165636588380719E-3</v>
      </c>
      <c r="DH28" s="95">
        <f t="shared" si="45"/>
        <v>6.180469715698393E-3</v>
      </c>
      <c r="DI28" s="95">
        <f t="shared" si="45"/>
        <v>1.2363486503193901E-2</v>
      </c>
      <c r="DJ28" s="95">
        <f t="shared" si="45"/>
        <v>8.2423243354626003E-4</v>
      </c>
      <c r="DK28" s="95">
        <f t="shared" si="45"/>
        <v>0.89809309001435311</v>
      </c>
      <c r="DL28" s="95">
        <f t="shared" si="45"/>
        <v>0.93620512820512825</v>
      </c>
      <c r="DM28" s="95">
        <f t="shared" si="45"/>
        <v>0.94122415889744626</v>
      </c>
      <c r="DN28" s="95">
        <f t="shared" si="45"/>
        <v>0.93592862935928633</v>
      </c>
      <c r="DO28" s="95">
        <f t="shared" si="45"/>
        <v>0.94500896592946804</v>
      </c>
      <c r="DP28" s="95">
        <f t="shared" si="45"/>
        <v>0.93762455161418889</v>
      </c>
      <c r="DQ28" s="95">
        <f t="shared" si="45"/>
        <v>1.9940179461615153E-3</v>
      </c>
      <c r="DR28" s="95">
        <f t="shared" si="45"/>
        <v>0.92974796586624331</v>
      </c>
      <c r="DS28" s="95">
        <f t="shared" si="45"/>
        <v>0.94504628717746697</v>
      </c>
      <c r="DT28" s="95">
        <f t="shared" si="45"/>
        <v>0.94561576354679799</v>
      </c>
      <c r="DU28" s="95">
        <f t="shared" si="45"/>
        <v>0.94147783251231532</v>
      </c>
      <c r="DV28" s="8">
        <f>DV24/(DV24+DV27)</f>
        <v>0.8968455310848098</v>
      </c>
      <c r="DW28" s="95">
        <f t="shared" ref="DW28:FA28" si="46">DW24/(DW24+DW27)</f>
        <v>0.93450732093391375</v>
      </c>
      <c r="DX28" s="95">
        <f t="shared" si="46"/>
        <v>0.93180914512922464</v>
      </c>
      <c r="DY28" s="95">
        <f t="shared" si="46"/>
        <v>0.71209709510545161</v>
      </c>
      <c r="DZ28" s="95">
        <f t="shared" si="46"/>
        <v>0.94359464627151046</v>
      </c>
      <c r="EA28" s="95">
        <f t="shared" si="46"/>
        <v>0.9638043896804005</v>
      </c>
      <c r="EB28" s="95">
        <f t="shared" si="46"/>
        <v>0.9323540780827213</v>
      </c>
      <c r="EC28" s="95">
        <f t="shared" si="46"/>
        <v>0.94650512581547064</v>
      </c>
      <c r="ED28" s="95">
        <f t="shared" si="46"/>
        <v>0.94310762917366164</v>
      </c>
      <c r="EE28" s="95">
        <f t="shared" si="46"/>
        <v>0.9465892053973014</v>
      </c>
      <c r="EF28" s="95">
        <f t="shared" si="46"/>
        <v>0.76323695080736009</v>
      </c>
      <c r="EG28" s="95">
        <f t="shared" si="46"/>
        <v>0.93920296570898976</v>
      </c>
      <c r="EH28" s="95">
        <f t="shared" si="46"/>
        <v>0.94191872332529225</v>
      </c>
      <c r="EI28" s="95">
        <f t="shared" si="46"/>
        <v>0.91067780872794801</v>
      </c>
      <c r="EJ28" s="95">
        <f t="shared" si="46"/>
        <v>0.24116114625976925</v>
      </c>
      <c r="EK28" s="95">
        <f t="shared" si="46"/>
        <v>0.18087085969482694</v>
      </c>
      <c r="EL28" s="95">
        <f t="shared" si="46"/>
        <v>0.10904354298474135</v>
      </c>
      <c r="EM28" s="95">
        <f t="shared" si="46"/>
        <v>0.55015819839940439</v>
      </c>
      <c r="EN28" s="95">
        <f t="shared" si="46"/>
        <v>0.93477864820550194</v>
      </c>
      <c r="EO28" s="95">
        <f t="shared" si="46"/>
        <v>0.94456601021152442</v>
      </c>
      <c r="EP28" s="95">
        <f t="shared" si="46"/>
        <v>0.95640425148621866</v>
      </c>
      <c r="EQ28" s="95">
        <f t="shared" si="46"/>
        <v>0.95743913435527506</v>
      </c>
      <c r="ER28" s="95">
        <f t="shared" si="46"/>
        <v>0.96101083032490975</v>
      </c>
      <c r="ES28" s="95">
        <f t="shared" si="46"/>
        <v>0.95214879017695919</v>
      </c>
      <c r="ET28" s="95">
        <f t="shared" si="46"/>
        <v>0.74789762340036559</v>
      </c>
      <c r="EU28" s="95">
        <f t="shared" si="46"/>
        <v>0.94721723518850987</v>
      </c>
      <c r="EV28" s="95">
        <f t="shared" si="46"/>
        <v>0.95379359942466735</v>
      </c>
      <c r="EW28" s="95">
        <f t="shared" si="46"/>
        <v>0.95609141623177973</v>
      </c>
      <c r="EX28" s="95">
        <f t="shared" si="46"/>
        <v>0.95946676274545128</v>
      </c>
      <c r="EY28" s="95">
        <f t="shared" si="46"/>
        <v>0.95945945945945943</v>
      </c>
      <c r="EZ28" s="95">
        <f t="shared" si="46"/>
        <v>0.95512704991890429</v>
      </c>
      <c r="FA28" s="95">
        <f t="shared" si="46"/>
        <v>0.65170362358031364</v>
      </c>
      <c r="FB28" s="8">
        <f>FB24/(FB24+FB27)</f>
        <v>0.94677609948633035</v>
      </c>
      <c r="FC28" s="95">
        <f t="shared" ref="FC28:GF28" si="47">FC24/(FC24+FC27)</f>
        <v>7.7743626830591214E-3</v>
      </c>
      <c r="FD28" s="95">
        <f t="shared" si="47"/>
        <v>0.94285202436402726</v>
      </c>
      <c r="FE28" s="95">
        <f t="shared" si="47"/>
        <v>0.95301291248206599</v>
      </c>
      <c r="FF28" s="95">
        <f t="shared" si="47"/>
        <v>0.95979899497487442</v>
      </c>
      <c r="FG28" s="95">
        <f t="shared" si="47"/>
        <v>0.96953055801594334</v>
      </c>
      <c r="FH28" s="95">
        <f t="shared" si="47"/>
        <v>0.91690391459074738</v>
      </c>
      <c r="FI28" s="95">
        <f t="shared" si="47"/>
        <v>3.6937901498929337E-2</v>
      </c>
      <c r="FJ28" s="95">
        <f t="shared" si="47"/>
        <v>0.89936215450035439</v>
      </c>
      <c r="FK28" s="95">
        <f t="shared" si="47"/>
        <v>0.93453964874933471</v>
      </c>
      <c r="FL28" s="95">
        <f t="shared" si="47"/>
        <v>0.94367188875198027</v>
      </c>
      <c r="FM28" s="95">
        <f t="shared" si="47"/>
        <v>0.94267066502028574</v>
      </c>
      <c r="FN28" s="95">
        <f t="shared" si="47"/>
        <v>0.94895997203286142</v>
      </c>
      <c r="FO28" s="95">
        <f t="shared" si="47"/>
        <v>0.93930383068042678</v>
      </c>
      <c r="FP28" s="95">
        <f t="shared" si="47"/>
        <v>0.73738612473721088</v>
      </c>
      <c r="FQ28" s="95">
        <f t="shared" si="47"/>
        <v>0.94074074074074077</v>
      </c>
      <c r="FR28" s="95">
        <f t="shared" si="47"/>
        <v>0.95582398619499565</v>
      </c>
      <c r="FS28" s="95">
        <f t="shared" si="47"/>
        <v>0.95751295336787567</v>
      </c>
      <c r="FT28" s="95">
        <f t="shared" si="47"/>
        <v>0.12361495844875346</v>
      </c>
      <c r="FU28" s="95">
        <f t="shared" si="47"/>
        <v>0.93996539792387546</v>
      </c>
      <c r="FV28" s="95">
        <f t="shared" si="47"/>
        <v>0.94716785033777928</v>
      </c>
      <c r="FW28" s="95">
        <f t="shared" si="47"/>
        <v>0.74492099322799099</v>
      </c>
      <c r="FX28" s="95">
        <f t="shared" si="47"/>
        <v>0.94682141001212539</v>
      </c>
      <c r="FY28" s="95">
        <f t="shared" si="47"/>
        <v>0.95857167620038131</v>
      </c>
      <c r="FZ28" s="95">
        <f t="shared" si="47"/>
        <v>0.95553633217993084</v>
      </c>
      <c r="GA28" s="95">
        <f t="shared" si="47"/>
        <v>0.95770757811151386</v>
      </c>
      <c r="GB28" s="95">
        <f t="shared" si="47"/>
        <v>0.96008294453084497</v>
      </c>
      <c r="GC28" s="95">
        <f t="shared" si="47"/>
        <v>0.94225449515905946</v>
      </c>
      <c r="GD28" s="95">
        <f t="shared" si="47"/>
        <v>0.12328051541006442</v>
      </c>
      <c r="GE28" s="95">
        <f t="shared" si="47"/>
        <v>0.94428101747707216</v>
      </c>
      <c r="GF28" s="95">
        <f t="shared" si="47"/>
        <v>0.95948753462603875</v>
      </c>
      <c r="GG28" s="95">
        <f>GG24/(GG24+GG27)</f>
        <v>0.94657845651667061</v>
      </c>
      <c r="GH28" s="95">
        <f t="shared" ref="GH28:HN28" si="48">GH24/(GH24+GH27)</f>
        <v>0.95750216825672163</v>
      </c>
      <c r="GI28" s="95">
        <f t="shared" si="48"/>
        <v>0.96202752133774605</v>
      </c>
      <c r="GJ28" s="95">
        <f t="shared" si="48"/>
        <v>0.95961002785515326</v>
      </c>
      <c r="GK28" s="95">
        <f t="shared" si="48"/>
        <v>0.95802125065319632</v>
      </c>
      <c r="GL28" s="95">
        <f t="shared" si="48"/>
        <v>0.7356943475226797</v>
      </c>
      <c r="GM28" s="95">
        <f t="shared" si="48"/>
        <v>0.96900034831069315</v>
      </c>
      <c r="GN28" s="95">
        <f t="shared" si="48"/>
        <v>0.94056983044922216</v>
      </c>
      <c r="GO28" s="95">
        <f t="shared" si="48"/>
        <v>0.94737762237762235</v>
      </c>
      <c r="GP28" s="95">
        <f t="shared" si="48"/>
        <v>0.94713810607386661</v>
      </c>
      <c r="GQ28" s="95">
        <f t="shared" si="48"/>
        <v>0.948520399229557</v>
      </c>
      <c r="GR28" s="95">
        <f t="shared" si="48"/>
        <v>0.91849255039439093</v>
      </c>
      <c r="GS28" s="95">
        <f t="shared" si="48"/>
        <v>0.50491918482080111</v>
      </c>
      <c r="GT28" s="95">
        <f t="shared" si="48"/>
        <v>0.90842362810206223</v>
      </c>
      <c r="GU28" s="95">
        <f t="shared" si="48"/>
        <v>0.94370629370629366</v>
      </c>
      <c r="GV28" s="95">
        <f t="shared" si="48"/>
        <v>0.95233953731083665</v>
      </c>
      <c r="GW28" s="95">
        <f t="shared" si="48"/>
        <v>0.95283675600417683</v>
      </c>
      <c r="GX28" s="95">
        <f t="shared" si="48"/>
        <v>0.95389948006932412</v>
      </c>
      <c r="GY28" s="95">
        <f t="shared" si="48"/>
        <v>0.95195143104943625</v>
      </c>
      <c r="GZ28" s="95">
        <f t="shared" si="48"/>
        <v>0.60549183176920407</v>
      </c>
      <c r="HA28" s="95">
        <f t="shared" si="48"/>
        <v>0.94668513069066995</v>
      </c>
      <c r="HB28" s="95">
        <f t="shared" si="48"/>
        <v>0.9568083261058109</v>
      </c>
      <c r="HC28" s="95">
        <f t="shared" si="48"/>
        <v>0.96113135519694604</v>
      </c>
      <c r="HD28" s="95">
        <f t="shared" si="48"/>
        <v>0.96214620593853095</v>
      </c>
      <c r="HE28" s="95">
        <f t="shared" si="48"/>
        <v>0.96276411499826808</v>
      </c>
      <c r="HF28" s="95">
        <f t="shared" si="48"/>
        <v>0.95214149471128839</v>
      </c>
      <c r="HG28" s="95">
        <f t="shared" si="48"/>
        <v>0.10229246266064605</v>
      </c>
      <c r="HH28" s="95">
        <f t="shared" si="48"/>
        <v>0.94737756165335185</v>
      </c>
      <c r="HI28" s="95">
        <f t="shared" si="48"/>
        <v>0.96070931849791374</v>
      </c>
      <c r="HJ28" s="95">
        <f t="shared" si="48"/>
        <v>0.96155853191859453</v>
      </c>
      <c r="HK28" s="95">
        <f t="shared" si="48"/>
        <v>0.96712471734214644</v>
      </c>
      <c r="HL28" s="95">
        <f t="shared" si="48"/>
        <v>0.96641726117974591</v>
      </c>
      <c r="HM28" s="8">
        <f t="shared" si="48"/>
        <v>0.95248009797917932</v>
      </c>
      <c r="HN28" s="95">
        <f t="shared" si="48"/>
        <v>0.91569209286088327</v>
      </c>
      <c r="HO28" s="95">
        <f t="shared" ref="HO28:IS28" si="49">HO24/(HO24+HO27)</f>
        <v>0.17977921850359208</v>
      </c>
      <c r="HP28" s="95">
        <f t="shared" si="49"/>
        <v>0.94514325646401121</v>
      </c>
      <c r="HQ28" s="95">
        <f t="shared" si="49"/>
        <v>0.96451048951048957</v>
      </c>
      <c r="HR28" s="95">
        <f t="shared" si="49"/>
        <v>0.97724089635854339</v>
      </c>
      <c r="HS28" s="95">
        <f t="shared" si="49"/>
        <v>0.95100105374077981</v>
      </c>
      <c r="HT28" s="95">
        <f t="shared" si="49"/>
        <v>0.95553602811950789</v>
      </c>
      <c r="HU28" s="95">
        <f t="shared" si="49"/>
        <v>0.92062653995072152</v>
      </c>
      <c r="HV28" s="95">
        <f t="shared" si="49"/>
        <v>1.9420903954802261E-3</v>
      </c>
      <c r="HW28" s="95">
        <f t="shared" si="49"/>
        <v>0.91949152542372881</v>
      </c>
      <c r="HX28" s="95">
        <f t="shared" si="49"/>
        <v>0.95444915254237284</v>
      </c>
      <c r="HY28" s="95">
        <f t="shared" si="49"/>
        <v>0.96180371352785143</v>
      </c>
      <c r="HZ28" s="95">
        <f t="shared" si="49"/>
        <v>0.9617563739376771</v>
      </c>
      <c r="IA28" s="95">
        <f t="shared" si="49"/>
        <v>0.9624113475177305</v>
      </c>
      <c r="IB28" s="95">
        <f t="shared" si="49"/>
        <v>0.95667613636363635</v>
      </c>
      <c r="IC28" s="95">
        <f t="shared" si="49"/>
        <v>3.0378842030021444E-3</v>
      </c>
      <c r="ID28" s="95">
        <f t="shared" si="49"/>
        <v>0.95371694067190849</v>
      </c>
      <c r="IE28" s="95">
        <f t="shared" si="49"/>
        <v>0.96433052518372464</v>
      </c>
      <c r="IF28" s="95">
        <f t="shared" si="49"/>
        <v>0.96751950644166218</v>
      </c>
      <c r="IG28" s="95">
        <f t="shared" si="49"/>
        <v>0.96889212297616878</v>
      </c>
      <c r="IH28" s="95">
        <f t="shared" si="49"/>
        <v>0.96788321167883207</v>
      </c>
      <c r="II28" s="95">
        <f t="shared" si="49"/>
        <v>0.96106744653628218</v>
      </c>
      <c r="IJ28" s="95">
        <f t="shared" si="49"/>
        <v>7.3300348176653842E-4</v>
      </c>
      <c r="IK28" s="95">
        <f t="shared" si="49"/>
        <v>0.95748579805754075</v>
      </c>
      <c r="IL28" s="95">
        <f t="shared" si="49"/>
        <v>0.96107949329906373</v>
      </c>
      <c r="IM28" s="95">
        <f t="shared" si="49"/>
        <v>0.96492194674012854</v>
      </c>
      <c r="IN28" s="95">
        <f t="shared" si="49"/>
        <v>0.96466040861402536</v>
      </c>
      <c r="IO28" s="95">
        <f t="shared" si="49"/>
        <v>0.94809497515184982</v>
      </c>
      <c r="IP28" s="95">
        <f t="shared" si="49"/>
        <v>0.95745072757413885</v>
      </c>
      <c r="IQ28" s="95">
        <f t="shared" si="49"/>
        <v>1.8556318426424198E-3</v>
      </c>
      <c r="IR28" s="95">
        <f t="shared" si="49"/>
        <v>0.95940210370917145</v>
      </c>
      <c r="IS28" s="8">
        <f t="shared" si="49"/>
        <v>0.95538121074656501</v>
      </c>
      <c r="IT28" s="8"/>
      <c r="IU28" s="8"/>
      <c r="IV28" s="8"/>
      <c r="IW28" s="8"/>
      <c r="IX28" s="8">
        <f>IX24/(IX24+IX27)</f>
        <v>0.9030736387329501</v>
      </c>
    </row>
    <row r="29" spans="2:258" hidden="1">
      <c r="C29" s="21"/>
    </row>
    <row r="30" spans="2:258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</row>
    <row r="31" spans="2:258">
      <c r="B31" s="40" t="s">
        <v>70</v>
      </c>
    </row>
    <row r="32" spans="2:258" ht="14.65" hidden="1" customHeight="1">
      <c r="B32" s="43" t="s">
        <v>6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7">
        <f>SUM('BS1'!AH32,'BS2'!AH32)</f>
        <v>2217</v>
      </c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7">
        <f>SUM('BS1'!BK32,'BS2'!BK32)</f>
        <v>2224</v>
      </c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7">
        <f>SUM('BS1'!CQ32,'BS2'!CQ32)</f>
        <v>2281</v>
      </c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5"/>
      <c r="DV32" s="47">
        <f>SUM('BS1'!DV32,'BS2'!DV32)</f>
        <v>2352</v>
      </c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7">
        <f>SUM('BS1'!FB32,'BS2'!FB32)</f>
        <v>2640</v>
      </c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7">
        <f>SUM('BS1'!GG32,'BS2'!GG32)</f>
        <v>2761</v>
      </c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>
        <f>SUM('BS1'!HM32,'BS2'!HM32)</f>
        <v>2729</v>
      </c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>
        <f>SUM('BS1'!IS32,'BS2'!IS32)</f>
        <v>2557</v>
      </c>
      <c r="IT32" s="47"/>
      <c r="IU32" s="47"/>
      <c r="IV32" s="47"/>
      <c r="IW32" s="47"/>
      <c r="IX32" s="45"/>
    </row>
    <row r="33" spans="2:258" hidden="1">
      <c r="B33" s="57" t="s">
        <v>56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47">
        <f>SUM('BS1'!AH33,'BS2'!AH33)</f>
        <v>91</v>
      </c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7">
        <f>SUM('BS1'!BK33,'BS2'!BK33)</f>
        <v>89</v>
      </c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7">
        <f>SUM('BS1'!CQ33,'BS2'!CQ33)</f>
        <v>101</v>
      </c>
      <c r="CR33" s="236"/>
      <c r="CS33" s="236"/>
      <c r="CT33" s="236"/>
      <c r="CU33" s="236"/>
      <c r="CV33" s="236"/>
      <c r="CW33" s="236"/>
      <c r="CX33" s="236"/>
      <c r="CY33" s="236"/>
      <c r="CZ33" s="236"/>
      <c r="DA33" s="236"/>
      <c r="DB33" s="236"/>
      <c r="DC33" s="236"/>
      <c r="DD33" s="236"/>
      <c r="DE33" s="236"/>
      <c r="DF33" s="236"/>
      <c r="DG33" s="236"/>
      <c r="DH33" s="236"/>
      <c r="DI33" s="236"/>
      <c r="DJ33" s="236"/>
      <c r="DK33" s="236"/>
      <c r="DL33" s="236"/>
      <c r="DM33" s="236"/>
      <c r="DN33" s="236"/>
      <c r="DO33" s="236"/>
      <c r="DP33" s="236"/>
      <c r="DQ33" s="236"/>
      <c r="DR33" s="236"/>
      <c r="DS33" s="236"/>
      <c r="DT33" s="236"/>
      <c r="DU33" s="45"/>
      <c r="DV33" s="47">
        <f>SUM('BS1'!DV33,'BS2'!DV33)</f>
        <v>100</v>
      </c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7">
        <f>SUM('BS1'!FB33,'BS2'!FB33)</f>
        <v>115</v>
      </c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7">
        <f>SUM('BS1'!GG33,'BS2'!GG33)</f>
        <v>111</v>
      </c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>
        <f>SUM('BS1'!HM33,'BS2'!HM33)</f>
        <v>116</v>
      </c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>
        <f>SUM('BS1'!IS33,'BS2'!IS33)</f>
        <v>106</v>
      </c>
      <c r="IT33" s="237"/>
      <c r="IU33" s="237"/>
      <c r="IV33" s="237"/>
      <c r="IW33" s="237"/>
      <c r="IX33" s="45"/>
    </row>
    <row r="34" spans="2:258">
      <c r="B34" s="57" t="s">
        <v>55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47">
        <f>SUM(AH33,AH32)</f>
        <v>2308</v>
      </c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  <c r="BJ34" s="236"/>
      <c r="BK34" s="47">
        <f>SUM(BK33,BK32)</f>
        <v>2313</v>
      </c>
      <c r="BL34" s="236"/>
      <c r="BM34" s="236"/>
      <c r="BN34" s="236"/>
      <c r="BO34" s="236"/>
      <c r="BP34" s="236"/>
      <c r="BQ34" s="236"/>
      <c r="BR34" s="236"/>
      <c r="BS34" s="236"/>
      <c r="BT34" s="236"/>
      <c r="BU34" s="236"/>
      <c r="BV34" s="236"/>
      <c r="BW34" s="236"/>
      <c r="BX34" s="236"/>
      <c r="BY34" s="236"/>
      <c r="BZ34" s="236"/>
      <c r="CA34" s="236"/>
      <c r="CB34" s="236"/>
      <c r="CC34" s="236"/>
      <c r="CD34" s="236"/>
      <c r="CE34" s="236"/>
      <c r="CF34" s="236"/>
      <c r="CG34" s="236"/>
      <c r="CH34" s="236"/>
      <c r="CI34" s="236"/>
      <c r="CJ34" s="236"/>
      <c r="CK34" s="236"/>
      <c r="CL34" s="236"/>
      <c r="CM34" s="236"/>
      <c r="CN34" s="236"/>
      <c r="CO34" s="236"/>
      <c r="CP34" s="236"/>
      <c r="CQ34" s="47">
        <f>SUM(CQ33,CQ32)</f>
        <v>2382</v>
      </c>
      <c r="CR34" s="236"/>
      <c r="CS34" s="236"/>
      <c r="CT34" s="236"/>
      <c r="CU34" s="236"/>
      <c r="CV34" s="236"/>
      <c r="CW34" s="236"/>
      <c r="CX34" s="236"/>
      <c r="CY34" s="236"/>
      <c r="CZ34" s="236"/>
      <c r="DA34" s="236"/>
      <c r="DB34" s="236"/>
      <c r="DC34" s="236"/>
      <c r="DD34" s="236"/>
      <c r="DE34" s="236"/>
      <c r="DF34" s="236"/>
      <c r="DG34" s="236"/>
      <c r="DH34" s="236"/>
      <c r="DI34" s="236"/>
      <c r="DJ34" s="236"/>
      <c r="DK34" s="236"/>
      <c r="DL34" s="236"/>
      <c r="DM34" s="236"/>
      <c r="DN34" s="236"/>
      <c r="DO34" s="236"/>
      <c r="DP34" s="236"/>
      <c r="DQ34" s="236"/>
      <c r="DR34" s="236"/>
      <c r="DS34" s="236"/>
      <c r="DT34" s="236"/>
      <c r="DU34" s="45"/>
      <c r="DV34" s="47">
        <f>SUM(DV33,DV32)</f>
        <v>2452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2755</v>
      </c>
      <c r="FC34" s="47">
        <f t="shared" ref="FC34:GF34" si="50">SUM(FC33,FC32)</f>
        <v>0</v>
      </c>
      <c r="FD34" s="47">
        <f t="shared" si="50"/>
        <v>0</v>
      </c>
      <c r="FE34" s="47">
        <f t="shared" si="50"/>
        <v>0</v>
      </c>
      <c r="FF34" s="47">
        <f t="shared" si="50"/>
        <v>0</v>
      </c>
      <c r="FG34" s="47">
        <f t="shared" si="50"/>
        <v>0</v>
      </c>
      <c r="FH34" s="47">
        <f t="shared" si="50"/>
        <v>0</v>
      </c>
      <c r="FI34" s="47">
        <f t="shared" si="50"/>
        <v>0</v>
      </c>
      <c r="FJ34" s="47">
        <f t="shared" si="50"/>
        <v>0</v>
      </c>
      <c r="FK34" s="47">
        <f t="shared" si="50"/>
        <v>0</v>
      </c>
      <c r="FL34" s="47">
        <f t="shared" si="50"/>
        <v>0</v>
      </c>
      <c r="FM34" s="47">
        <f t="shared" si="50"/>
        <v>0</v>
      </c>
      <c r="FN34" s="47">
        <f t="shared" si="50"/>
        <v>0</v>
      </c>
      <c r="FO34" s="47">
        <f t="shared" si="50"/>
        <v>0</v>
      </c>
      <c r="FP34" s="47">
        <f t="shared" si="50"/>
        <v>0</v>
      </c>
      <c r="FQ34" s="47">
        <f t="shared" si="50"/>
        <v>0</v>
      </c>
      <c r="FR34" s="47">
        <f t="shared" si="50"/>
        <v>0</v>
      </c>
      <c r="FS34" s="47">
        <f t="shared" si="50"/>
        <v>0</v>
      </c>
      <c r="FT34" s="47">
        <f t="shared" si="50"/>
        <v>0</v>
      </c>
      <c r="FU34" s="47">
        <f t="shared" si="50"/>
        <v>0</v>
      </c>
      <c r="FV34" s="47">
        <f t="shared" si="50"/>
        <v>0</v>
      </c>
      <c r="FW34" s="47">
        <f t="shared" si="50"/>
        <v>0</v>
      </c>
      <c r="FX34" s="47">
        <f t="shared" si="50"/>
        <v>0</v>
      </c>
      <c r="FY34" s="47">
        <f t="shared" si="50"/>
        <v>0</v>
      </c>
      <c r="FZ34" s="47">
        <f t="shared" si="50"/>
        <v>0</v>
      </c>
      <c r="GA34" s="47">
        <f t="shared" si="50"/>
        <v>0</v>
      </c>
      <c r="GB34" s="47">
        <f t="shared" si="50"/>
        <v>0</v>
      </c>
      <c r="GC34" s="47">
        <f t="shared" si="50"/>
        <v>0</v>
      </c>
      <c r="GD34" s="47">
        <f t="shared" si="50"/>
        <v>0</v>
      </c>
      <c r="GE34" s="47">
        <f t="shared" si="50"/>
        <v>0</v>
      </c>
      <c r="GF34" s="47">
        <f t="shared" si="50"/>
        <v>0</v>
      </c>
      <c r="GG34" s="47">
        <f>SUM(GG33,GG32)</f>
        <v>2872</v>
      </c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>
        <f>SUM(HM33,HM32)</f>
        <v>2845</v>
      </c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>
        <f>SUM(IS33,IS32)</f>
        <v>2663</v>
      </c>
      <c r="IT34" s="237"/>
      <c r="IU34" s="237"/>
      <c r="IV34" s="237"/>
      <c r="IW34" s="237"/>
      <c r="IX34" s="45"/>
    </row>
    <row r="35" spans="2:258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AH44-AH34-AH36-AH37</f>
        <v>2346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BK44-BK34-BK36-BK37</f>
        <v>2353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CQ44-CQ34-CQ36-CQ37</f>
        <v>2389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DV44-DV34-DV36-DV37</f>
        <v>2470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 t="shared" ref="FB35:GG35" si="51">FB44-FB34-FB36-FB37</f>
        <v>2647</v>
      </c>
      <c r="FC35" s="47">
        <f t="shared" si="51"/>
        <v>0</v>
      </c>
      <c r="FD35" s="47">
        <f t="shared" si="51"/>
        <v>0</v>
      </c>
      <c r="FE35" s="47">
        <f t="shared" si="51"/>
        <v>0</v>
      </c>
      <c r="FF35" s="47">
        <f t="shared" si="51"/>
        <v>0</v>
      </c>
      <c r="FG35" s="47">
        <f t="shared" si="51"/>
        <v>0</v>
      </c>
      <c r="FH35" s="47">
        <f t="shared" si="51"/>
        <v>0</v>
      </c>
      <c r="FI35" s="47">
        <f t="shared" si="51"/>
        <v>0</v>
      </c>
      <c r="FJ35" s="47">
        <f t="shared" si="51"/>
        <v>0</v>
      </c>
      <c r="FK35" s="47">
        <f t="shared" si="51"/>
        <v>0</v>
      </c>
      <c r="FL35" s="47">
        <f t="shared" si="51"/>
        <v>0</v>
      </c>
      <c r="FM35" s="47">
        <f t="shared" si="51"/>
        <v>0</v>
      </c>
      <c r="FN35" s="47">
        <f t="shared" si="51"/>
        <v>0</v>
      </c>
      <c r="FO35" s="47">
        <f t="shared" si="51"/>
        <v>0</v>
      </c>
      <c r="FP35" s="47">
        <f t="shared" si="51"/>
        <v>0</v>
      </c>
      <c r="FQ35" s="47">
        <f t="shared" si="51"/>
        <v>0</v>
      </c>
      <c r="FR35" s="47">
        <f t="shared" si="51"/>
        <v>0</v>
      </c>
      <c r="FS35" s="47">
        <f t="shared" si="51"/>
        <v>0</v>
      </c>
      <c r="FT35" s="47">
        <f t="shared" si="51"/>
        <v>0</v>
      </c>
      <c r="FU35" s="47">
        <f t="shared" si="51"/>
        <v>0</v>
      </c>
      <c r="FV35" s="47">
        <f t="shared" si="51"/>
        <v>0</v>
      </c>
      <c r="FW35" s="47">
        <f t="shared" si="51"/>
        <v>0</v>
      </c>
      <c r="FX35" s="47">
        <f t="shared" si="51"/>
        <v>0</v>
      </c>
      <c r="FY35" s="47">
        <f t="shared" si="51"/>
        <v>0</v>
      </c>
      <c r="FZ35" s="47">
        <f t="shared" si="51"/>
        <v>0</v>
      </c>
      <c r="GA35" s="47">
        <f t="shared" si="51"/>
        <v>0</v>
      </c>
      <c r="GB35" s="47">
        <f t="shared" si="51"/>
        <v>0</v>
      </c>
      <c r="GC35" s="47">
        <f t="shared" si="51"/>
        <v>0</v>
      </c>
      <c r="GD35" s="47">
        <f t="shared" si="51"/>
        <v>0</v>
      </c>
      <c r="GE35" s="47">
        <f t="shared" si="51"/>
        <v>0</v>
      </c>
      <c r="GF35" s="47">
        <f t="shared" si="51"/>
        <v>0</v>
      </c>
      <c r="GG35" s="47">
        <f t="shared" si="51"/>
        <v>2743</v>
      </c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>
        <f>HM44-HM34-HM36-HM37</f>
        <v>2753</v>
      </c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>
        <f>IS44-IS34-IS36-IS37</f>
        <v>2569</v>
      </c>
      <c r="IT35" s="47"/>
      <c r="IU35" s="47"/>
      <c r="IV35" s="47"/>
      <c r="IW35" s="47"/>
      <c r="IX35" s="45"/>
    </row>
    <row r="36" spans="2:258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>
        <f>SUM('BS1'!AH36,'BS2'!AH36)</f>
        <v>126</v>
      </c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>
        <f>SUM('BS1'!BK36,'BS2'!BK36)</f>
        <v>127</v>
      </c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>
        <f>SUM('BS1'!CQ36,'BS2'!CQ36)</f>
        <v>127</v>
      </c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>
        <f>SUM('BS1'!DV36,'BS2'!DV36)</f>
        <v>132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f>SUM('BS1'!FB36,'BS2'!FB36)</f>
        <v>128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>
        <f>SUM('BS1'!GG36,'BS2'!GG36)</f>
        <v>127</v>
      </c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>
        <f>SUM('BS1'!HM36,'BS2'!HM36)</f>
        <v>131</v>
      </c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>
        <f>SUM('BS1'!IS36,'BS2'!IS36)</f>
        <v>129</v>
      </c>
      <c r="IT36" s="47"/>
      <c r="IU36" s="47"/>
      <c r="IV36" s="47"/>
      <c r="IW36" s="47"/>
      <c r="IX36" s="45"/>
    </row>
    <row r="37" spans="2:258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>
        <f>SUM('BS1'!AH37,'BS2'!AH37)</f>
        <v>0</v>
      </c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>
        <f>SUM('BS1'!BK37,'BS2'!BK37)</f>
        <v>0</v>
      </c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>
        <f>SUM('BS1'!CQ37,'BS2'!CQ37)</f>
        <v>0</v>
      </c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>
        <f>SUM('BS1'!DV37,'BS2'!DV37)</f>
        <v>0</v>
      </c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>
        <f>SUM('BS1'!FB37,'BS2'!FB37)</f>
        <v>0</v>
      </c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>
        <f>SUM('BS1'!GG37,'BS2'!GG37)</f>
        <v>0</v>
      </c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>
        <f>SUM('BS1'!HM37,'BS2'!HM37)</f>
        <v>0</v>
      </c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>
        <f>SUM('BS1'!IS37,'BS2'!IS37)</f>
        <v>0</v>
      </c>
      <c r="IT37" s="47"/>
      <c r="IU37" s="47"/>
      <c r="IV37" s="47"/>
      <c r="IW37" s="47"/>
      <c r="IX37" s="45"/>
    </row>
    <row r="38" spans="2:25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2:258" hidden="1">
      <c r="B39" s="43" t="s">
        <v>59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7">
        <f>SUM('BS1'!AH39,'BS2'!AH39)</f>
        <v>208</v>
      </c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7">
        <f>SUM('BS1'!BK39,'BS2'!BK39)</f>
        <v>231</v>
      </c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7">
        <f>SUM('BS1'!CQ39,'BS2'!CQ39)</f>
        <v>260</v>
      </c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5"/>
      <c r="DV39" s="47">
        <f>SUM('BS1'!DV39,'BS2'!DV39)</f>
        <v>272</v>
      </c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7">
        <f>SUM('BS1'!FB39,'BS2'!FB39)</f>
        <v>305</v>
      </c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7">
        <f>SUM('BS1'!GG39,'BS2'!GG39)</f>
        <v>303</v>
      </c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>
        <f>SUM('BS1'!HM39,'BS2'!HM39)</f>
        <v>292</v>
      </c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>
        <f>SUM('BS1'!IS39,'BS2'!IS39)</f>
        <v>275</v>
      </c>
      <c r="IT39" s="47"/>
      <c r="IU39" s="47"/>
      <c r="IV39" s="47"/>
      <c r="IW39" s="47"/>
      <c r="IX39" s="45"/>
    </row>
    <row r="40" spans="2:258" hidden="1">
      <c r="B40" s="43" t="s">
        <v>60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7">
        <f>SUM('BS1'!AH40,'BS2'!AH40)</f>
        <v>521</v>
      </c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7">
        <f>SUM('BS1'!BK40,'BS2'!BK40)</f>
        <v>539</v>
      </c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7">
        <f>SUM('BS1'!CQ40,'BS2'!CQ40)</f>
        <v>532</v>
      </c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5"/>
      <c r="DV40" s="47">
        <f>SUM('BS1'!DV40,'BS2'!DV40)</f>
        <v>564</v>
      </c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7">
        <f>SUM('BS1'!FB40,'BS2'!FB40)</f>
        <v>605</v>
      </c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7">
        <f>SUM('BS1'!GG40,'BS2'!GG40)</f>
        <v>642</v>
      </c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>
        <f>SUM('BS1'!HM40,'BS2'!HM40)</f>
        <v>638</v>
      </c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>
        <f>SUM('BS1'!IS40,'BS2'!IS40)</f>
        <v>591</v>
      </c>
      <c r="IT40" s="47"/>
      <c r="IU40" s="47"/>
      <c r="IV40" s="47"/>
      <c r="IW40" s="47"/>
      <c r="IX40" s="45"/>
    </row>
    <row r="41" spans="2:258" hidden="1">
      <c r="B41" s="43" t="s">
        <v>61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7">
        <f>SUM('BS1'!AH41,'BS2'!AH41)</f>
        <v>411</v>
      </c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7">
        <f>SUM('BS1'!BK41,'BS2'!BK41)</f>
        <v>420</v>
      </c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7">
        <f>SUM('BS1'!CQ41,'BS2'!CQ41)</f>
        <v>425</v>
      </c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5"/>
      <c r="DV41" s="47">
        <f>SUM('BS1'!DV41,'BS2'!DV41)</f>
        <v>420</v>
      </c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7">
        <f>SUM('BS1'!FB41,'BS2'!FB41)</f>
        <v>446</v>
      </c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7">
        <f>SUM('BS1'!GG41,'BS2'!GG41)</f>
        <v>448</v>
      </c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>
        <f>SUM('BS1'!HM41,'BS2'!HM41)</f>
        <v>446</v>
      </c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>
        <f>SUM('BS1'!IS41,'BS2'!IS41)</f>
        <v>426</v>
      </c>
      <c r="IT41" s="47"/>
      <c r="IU41" s="47"/>
      <c r="IV41" s="47"/>
      <c r="IW41" s="47"/>
      <c r="IX41" s="45"/>
    </row>
    <row r="42" spans="2:258">
      <c r="B42" s="43" t="s">
        <v>58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>
        <f>SUM(AH34,AH39:AH41)</f>
        <v>3448</v>
      </c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7">
        <f>SUM(BK34,BK39:BK41)</f>
        <v>3503</v>
      </c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7">
        <f>SUM(CQ34,CQ39:CQ41)</f>
        <v>3599</v>
      </c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5"/>
      <c r="DV42" s="47">
        <f>SUM(DV34,DV39:DV41)</f>
        <v>3708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7">
        <f t="shared" ref="FB42:GG42" si="52">SUM(FB34,FB39:FB41)</f>
        <v>4111</v>
      </c>
      <c r="FC42" s="47">
        <f t="shared" si="52"/>
        <v>0</v>
      </c>
      <c r="FD42" s="47">
        <f t="shared" si="52"/>
        <v>0</v>
      </c>
      <c r="FE42" s="47">
        <f t="shared" si="52"/>
        <v>0</v>
      </c>
      <c r="FF42" s="47">
        <f t="shared" si="52"/>
        <v>0</v>
      </c>
      <c r="FG42" s="47">
        <f t="shared" si="52"/>
        <v>0</v>
      </c>
      <c r="FH42" s="47">
        <f t="shared" si="52"/>
        <v>0</v>
      </c>
      <c r="FI42" s="47">
        <f t="shared" si="52"/>
        <v>0</v>
      </c>
      <c r="FJ42" s="47">
        <f t="shared" si="52"/>
        <v>0</v>
      </c>
      <c r="FK42" s="47">
        <f t="shared" si="52"/>
        <v>0</v>
      </c>
      <c r="FL42" s="47">
        <f t="shared" si="52"/>
        <v>0</v>
      </c>
      <c r="FM42" s="47">
        <f t="shared" si="52"/>
        <v>0</v>
      </c>
      <c r="FN42" s="47">
        <f t="shared" si="52"/>
        <v>0</v>
      </c>
      <c r="FO42" s="47">
        <f t="shared" si="52"/>
        <v>0</v>
      </c>
      <c r="FP42" s="47">
        <f t="shared" si="52"/>
        <v>0</v>
      </c>
      <c r="FQ42" s="47">
        <f t="shared" si="52"/>
        <v>0</v>
      </c>
      <c r="FR42" s="47">
        <f t="shared" si="52"/>
        <v>0</v>
      </c>
      <c r="FS42" s="47">
        <f t="shared" si="52"/>
        <v>0</v>
      </c>
      <c r="FT42" s="47">
        <f t="shared" si="52"/>
        <v>0</v>
      </c>
      <c r="FU42" s="47">
        <f t="shared" si="52"/>
        <v>0</v>
      </c>
      <c r="FV42" s="47">
        <f t="shared" si="52"/>
        <v>0</v>
      </c>
      <c r="FW42" s="47">
        <f t="shared" si="52"/>
        <v>0</v>
      </c>
      <c r="FX42" s="47">
        <f t="shared" si="52"/>
        <v>0</v>
      </c>
      <c r="FY42" s="47">
        <f t="shared" si="52"/>
        <v>0</v>
      </c>
      <c r="FZ42" s="47">
        <f t="shared" si="52"/>
        <v>0</v>
      </c>
      <c r="GA42" s="47">
        <f t="shared" si="52"/>
        <v>0</v>
      </c>
      <c r="GB42" s="47">
        <f t="shared" si="52"/>
        <v>0</v>
      </c>
      <c r="GC42" s="47">
        <f t="shared" si="52"/>
        <v>0</v>
      </c>
      <c r="GD42" s="47">
        <f t="shared" si="52"/>
        <v>0</v>
      </c>
      <c r="GE42" s="47">
        <f t="shared" si="52"/>
        <v>0</v>
      </c>
      <c r="GF42" s="47">
        <f t="shared" si="52"/>
        <v>0</v>
      </c>
      <c r="GG42" s="47">
        <f t="shared" si="52"/>
        <v>4265</v>
      </c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>
        <f>SUM(HM34,HM39:HM41)</f>
        <v>4221</v>
      </c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>
        <f>SUM(IS34,IS39:IS41)</f>
        <v>3955</v>
      </c>
      <c r="IT42" s="47"/>
      <c r="IU42" s="47"/>
      <c r="IV42" s="47"/>
      <c r="IW42" s="47"/>
      <c r="IX42" s="45"/>
    </row>
    <row r="43" spans="2:258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/>
      <c r="FB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2:258" s="6" customFormat="1">
      <c r="B44" s="57" t="s">
        <v>10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47">
        <f>SUM('BS1'!AH44,'BS2'!AH44)</f>
        <v>4780</v>
      </c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47">
        <f>SUM('BS1'!BK44,'BS2'!BK44)</f>
        <v>4793</v>
      </c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47">
        <f>SUM('BS1'!CQ44,'BS2'!CQ44)</f>
        <v>4898</v>
      </c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9"/>
      <c r="DV44" s="47">
        <f>SUM('BS1'!DV44,'BS2'!DV44)</f>
        <v>5054</v>
      </c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47">
        <f>SUM('BS1'!FB44,'BS2'!FB44)</f>
        <v>5530</v>
      </c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47">
        <f>SUM('BS1'!GG44,'BS2'!GG44)</f>
        <v>5742</v>
      </c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>
        <f>SUM('BS1'!HM44,'BS2'!HM44)</f>
        <v>5729</v>
      </c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>
        <f>SUM('BS1'!IS44,'BS2'!IS44)</f>
        <v>5361</v>
      </c>
      <c r="IT44" s="47"/>
      <c r="IU44" s="47"/>
      <c r="IV44" s="47"/>
      <c r="IW44" s="47"/>
      <c r="IX44" s="97">
        <f>IS44</f>
        <v>5361</v>
      </c>
    </row>
    <row r="45" spans="2:258" s="6" customFormat="1">
      <c r="B45" s="57" t="s">
        <v>44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47">
        <f>SUM('BS1'!AH45,'BS2'!AH45)</f>
        <v>226</v>
      </c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47">
        <f>SUM('BS1'!BK45,'BS2'!BK45)</f>
        <v>202</v>
      </c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47">
        <f>SUM('BS1'!CQ45,'BS2'!CQ45)</f>
        <v>133</v>
      </c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9"/>
      <c r="DV45" s="47">
        <f>SUM('BS1'!DV45,'BS2'!DV45)</f>
        <v>113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>
        <f>SUM('BS1'!FB45,'BS2'!FB45)</f>
        <v>86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f>SUM('BS1'!GG45,'BS2'!GG45)</f>
        <v>245</v>
      </c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f>SUM('BS1'!HM45,'BS2'!HM45)</f>
        <v>202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f>SUM('BS1'!IS45,'BS2'!IS45)</f>
        <v>381</v>
      </c>
      <c r="IT45" s="47"/>
      <c r="IU45" s="47"/>
      <c r="IV45" s="47"/>
      <c r="IW45" s="47"/>
      <c r="IX45" s="97">
        <f>SUM(AH45:IW45)</f>
        <v>1588</v>
      </c>
    </row>
    <row r="46" spans="2:258" hidden="1">
      <c r="B46" s="43" t="s">
        <v>112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126">
        <f t="shared" ref="AH46:BM46" si="53">AH9*AH58</f>
        <v>1795.1481526932</v>
      </c>
      <c r="AI46" s="126">
        <f t="shared" si="53"/>
        <v>0</v>
      </c>
      <c r="AJ46" s="126">
        <f t="shared" si="53"/>
        <v>0</v>
      </c>
      <c r="AK46" s="126">
        <f t="shared" si="53"/>
        <v>0</v>
      </c>
      <c r="AL46" s="126">
        <f t="shared" si="53"/>
        <v>0</v>
      </c>
      <c r="AM46" s="126">
        <f t="shared" si="53"/>
        <v>0</v>
      </c>
      <c r="AN46" s="126">
        <f t="shared" si="53"/>
        <v>0</v>
      </c>
      <c r="AO46" s="126">
        <f t="shared" si="53"/>
        <v>0</v>
      </c>
      <c r="AP46" s="126">
        <f t="shared" si="53"/>
        <v>0</v>
      </c>
      <c r="AQ46" s="126">
        <f t="shared" si="53"/>
        <v>0</v>
      </c>
      <c r="AR46" s="126">
        <f t="shared" si="53"/>
        <v>0</v>
      </c>
      <c r="AS46" s="126">
        <f t="shared" si="53"/>
        <v>0</v>
      </c>
      <c r="AT46" s="126">
        <f t="shared" si="53"/>
        <v>0</v>
      </c>
      <c r="AU46" s="126">
        <f t="shared" si="53"/>
        <v>0</v>
      </c>
      <c r="AV46" s="126">
        <f t="shared" si="53"/>
        <v>0</v>
      </c>
      <c r="AW46" s="126">
        <f t="shared" si="53"/>
        <v>0</v>
      </c>
      <c r="AX46" s="126">
        <f t="shared" si="53"/>
        <v>0</v>
      </c>
      <c r="AY46" s="126">
        <f t="shared" si="53"/>
        <v>0</v>
      </c>
      <c r="AZ46" s="126">
        <f t="shared" si="53"/>
        <v>0</v>
      </c>
      <c r="BA46" s="126">
        <f t="shared" si="53"/>
        <v>0</v>
      </c>
      <c r="BB46" s="126">
        <f t="shared" si="53"/>
        <v>0</v>
      </c>
      <c r="BC46" s="126">
        <f t="shared" si="53"/>
        <v>0</v>
      </c>
      <c r="BD46" s="126">
        <f t="shared" si="53"/>
        <v>0</v>
      </c>
      <c r="BE46" s="126">
        <f t="shared" si="53"/>
        <v>0</v>
      </c>
      <c r="BF46" s="126">
        <f t="shared" si="53"/>
        <v>0</v>
      </c>
      <c r="BG46" s="126">
        <f t="shared" si="53"/>
        <v>0</v>
      </c>
      <c r="BH46" s="126">
        <f t="shared" si="53"/>
        <v>0</v>
      </c>
      <c r="BI46" s="126">
        <f t="shared" si="53"/>
        <v>0</v>
      </c>
      <c r="BJ46" s="126">
        <f t="shared" si="53"/>
        <v>0</v>
      </c>
      <c r="BK46" s="126">
        <f t="shared" si="53"/>
        <v>1603.7944878375004</v>
      </c>
      <c r="BL46" s="126">
        <f t="shared" si="53"/>
        <v>0</v>
      </c>
      <c r="BM46" s="126">
        <f t="shared" si="53"/>
        <v>0</v>
      </c>
      <c r="BN46" s="126">
        <f t="shared" ref="BN46:CS46" si="54">BN9*BN58</f>
        <v>0</v>
      </c>
      <c r="BO46" s="126">
        <f t="shared" si="54"/>
        <v>0</v>
      </c>
      <c r="BP46" s="126">
        <f t="shared" si="54"/>
        <v>0</v>
      </c>
      <c r="BQ46" s="126">
        <f t="shared" si="54"/>
        <v>0</v>
      </c>
      <c r="BR46" s="126">
        <f t="shared" si="54"/>
        <v>0</v>
      </c>
      <c r="BS46" s="126">
        <f t="shared" si="54"/>
        <v>0</v>
      </c>
      <c r="BT46" s="126">
        <f t="shared" si="54"/>
        <v>0</v>
      </c>
      <c r="BU46" s="126">
        <f t="shared" si="54"/>
        <v>0</v>
      </c>
      <c r="BV46" s="126">
        <f t="shared" si="54"/>
        <v>0</v>
      </c>
      <c r="BW46" s="126">
        <f t="shared" si="54"/>
        <v>0</v>
      </c>
      <c r="BX46" s="126">
        <f t="shared" si="54"/>
        <v>0</v>
      </c>
      <c r="BY46" s="126">
        <f t="shared" si="54"/>
        <v>0</v>
      </c>
      <c r="BZ46" s="126">
        <f t="shared" si="54"/>
        <v>0</v>
      </c>
      <c r="CA46" s="126">
        <f t="shared" si="54"/>
        <v>0</v>
      </c>
      <c r="CB46" s="126">
        <f t="shared" si="54"/>
        <v>0</v>
      </c>
      <c r="CC46" s="126">
        <f t="shared" si="54"/>
        <v>0</v>
      </c>
      <c r="CD46" s="126">
        <f t="shared" si="54"/>
        <v>0</v>
      </c>
      <c r="CE46" s="126">
        <f t="shared" si="54"/>
        <v>0</v>
      </c>
      <c r="CF46" s="126">
        <f t="shared" si="54"/>
        <v>0</v>
      </c>
      <c r="CG46" s="126">
        <f t="shared" si="54"/>
        <v>0</v>
      </c>
      <c r="CH46" s="126">
        <f t="shared" si="54"/>
        <v>0</v>
      </c>
      <c r="CI46" s="126">
        <f t="shared" si="54"/>
        <v>0</v>
      </c>
      <c r="CJ46" s="126">
        <f t="shared" si="54"/>
        <v>0</v>
      </c>
      <c r="CK46" s="126">
        <f t="shared" si="54"/>
        <v>0</v>
      </c>
      <c r="CL46" s="126">
        <f t="shared" si="54"/>
        <v>0</v>
      </c>
      <c r="CM46" s="126">
        <f t="shared" si="54"/>
        <v>0</v>
      </c>
      <c r="CN46" s="126">
        <f t="shared" si="54"/>
        <v>0</v>
      </c>
      <c r="CO46" s="126">
        <f t="shared" si="54"/>
        <v>0</v>
      </c>
      <c r="CP46" s="126">
        <f t="shared" si="54"/>
        <v>0</v>
      </c>
      <c r="CQ46" s="126">
        <f t="shared" si="54"/>
        <v>1814.0160516651006</v>
      </c>
      <c r="CR46" s="126">
        <f t="shared" si="54"/>
        <v>0</v>
      </c>
      <c r="CS46" s="126">
        <f t="shared" si="54"/>
        <v>0</v>
      </c>
      <c r="CT46" s="126">
        <f t="shared" ref="CT46:DY46" si="55">CT9*CT58</f>
        <v>0</v>
      </c>
      <c r="CU46" s="126">
        <f t="shared" si="55"/>
        <v>0</v>
      </c>
      <c r="CV46" s="126">
        <f t="shared" si="55"/>
        <v>0</v>
      </c>
      <c r="CW46" s="126">
        <f t="shared" si="55"/>
        <v>0</v>
      </c>
      <c r="CX46" s="126">
        <f t="shared" si="55"/>
        <v>0</v>
      </c>
      <c r="CY46" s="126">
        <f t="shared" si="55"/>
        <v>0</v>
      </c>
      <c r="CZ46" s="126">
        <f t="shared" si="55"/>
        <v>0</v>
      </c>
      <c r="DA46" s="126">
        <f t="shared" si="55"/>
        <v>0</v>
      </c>
      <c r="DB46" s="126">
        <f t="shared" si="55"/>
        <v>0</v>
      </c>
      <c r="DC46" s="126">
        <f t="shared" si="55"/>
        <v>0</v>
      </c>
      <c r="DD46" s="126">
        <f t="shared" si="55"/>
        <v>0</v>
      </c>
      <c r="DE46" s="126">
        <f t="shared" si="55"/>
        <v>0</v>
      </c>
      <c r="DF46" s="126">
        <f t="shared" si="55"/>
        <v>0</v>
      </c>
      <c r="DG46" s="126">
        <f t="shared" si="55"/>
        <v>0</v>
      </c>
      <c r="DH46" s="126">
        <f t="shared" si="55"/>
        <v>0</v>
      </c>
      <c r="DI46" s="126">
        <f t="shared" si="55"/>
        <v>0</v>
      </c>
      <c r="DJ46" s="126">
        <f t="shared" si="55"/>
        <v>0</v>
      </c>
      <c r="DK46" s="126">
        <f t="shared" si="55"/>
        <v>0</v>
      </c>
      <c r="DL46" s="126">
        <f t="shared" si="55"/>
        <v>0</v>
      </c>
      <c r="DM46" s="126">
        <f t="shared" si="55"/>
        <v>0</v>
      </c>
      <c r="DN46" s="126">
        <f t="shared" si="55"/>
        <v>0</v>
      </c>
      <c r="DO46" s="126">
        <f t="shared" si="55"/>
        <v>0</v>
      </c>
      <c r="DP46" s="126">
        <f t="shared" si="55"/>
        <v>0</v>
      </c>
      <c r="DQ46" s="126">
        <f t="shared" si="55"/>
        <v>0</v>
      </c>
      <c r="DR46" s="126">
        <f t="shared" si="55"/>
        <v>0</v>
      </c>
      <c r="DS46" s="126">
        <f t="shared" si="55"/>
        <v>0</v>
      </c>
      <c r="DT46" s="126">
        <f t="shared" si="55"/>
        <v>0</v>
      </c>
      <c r="DU46" s="126">
        <f t="shared" si="55"/>
        <v>0</v>
      </c>
      <c r="DV46" s="126">
        <f t="shared" si="55"/>
        <v>1857.8336206962997</v>
      </c>
      <c r="DW46" s="126">
        <f t="shared" si="55"/>
        <v>0</v>
      </c>
      <c r="DX46" s="126">
        <f t="shared" si="55"/>
        <v>0</v>
      </c>
      <c r="DY46" s="126">
        <f t="shared" si="55"/>
        <v>0</v>
      </c>
      <c r="DZ46" s="126">
        <f t="shared" ref="DZ46:FE46" si="56">DZ9*DZ58</f>
        <v>0</v>
      </c>
      <c r="EA46" s="126">
        <f t="shared" si="56"/>
        <v>0</v>
      </c>
      <c r="EB46" s="126">
        <f t="shared" si="56"/>
        <v>0</v>
      </c>
      <c r="EC46" s="126">
        <f t="shared" si="56"/>
        <v>0</v>
      </c>
      <c r="ED46" s="126">
        <f t="shared" si="56"/>
        <v>0</v>
      </c>
      <c r="EE46" s="126">
        <f t="shared" si="56"/>
        <v>0</v>
      </c>
      <c r="EF46" s="126">
        <f t="shared" si="56"/>
        <v>0</v>
      </c>
      <c r="EG46" s="126">
        <f t="shared" si="56"/>
        <v>0</v>
      </c>
      <c r="EH46" s="126">
        <f t="shared" si="56"/>
        <v>0</v>
      </c>
      <c r="EI46" s="126">
        <f t="shared" si="56"/>
        <v>0</v>
      </c>
      <c r="EJ46" s="126">
        <f t="shared" si="56"/>
        <v>0</v>
      </c>
      <c r="EK46" s="126">
        <f t="shared" si="56"/>
        <v>0</v>
      </c>
      <c r="EL46" s="126">
        <f t="shared" si="56"/>
        <v>0</v>
      </c>
      <c r="EM46" s="126">
        <f t="shared" si="56"/>
        <v>0</v>
      </c>
      <c r="EN46" s="126">
        <f t="shared" si="56"/>
        <v>0</v>
      </c>
      <c r="EO46" s="126">
        <f t="shared" si="56"/>
        <v>0</v>
      </c>
      <c r="EP46" s="126">
        <f t="shared" si="56"/>
        <v>0</v>
      </c>
      <c r="EQ46" s="126">
        <f t="shared" si="56"/>
        <v>0</v>
      </c>
      <c r="ER46" s="126">
        <f t="shared" si="56"/>
        <v>0</v>
      </c>
      <c r="ES46" s="126">
        <f t="shared" si="56"/>
        <v>0</v>
      </c>
      <c r="ET46" s="126">
        <f t="shared" si="56"/>
        <v>0</v>
      </c>
      <c r="EU46" s="126">
        <f t="shared" si="56"/>
        <v>0</v>
      </c>
      <c r="EV46" s="126">
        <f t="shared" si="56"/>
        <v>0</v>
      </c>
      <c r="EW46" s="126">
        <f t="shared" si="56"/>
        <v>0</v>
      </c>
      <c r="EX46" s="126">
        <f t="shared" si="56"/>
        <v>0</v>
      </c>
      <c r="EY46" s="126">
        <f t="shared" si="56"/>
        <v>0</v>
      </c>
      <c r="EZ46" s="126">
        <f t="shared" si="56"/>
        <v>0</v>
      </c>
      <c r="FA46" s="126">
        <f t="shared" si="56"/>
        <v>0</v>
      </c>
      <c r="FB46" s="126">
        <f t="shared" si="56"/>
        <v>2623.51721742363</v>
      </c>
      <c r="FC46" s="126">
        <f t="shared" si="56"/>
        <v>0</v>
      </c>
      <c r="FD46" s="126">
        <f t="shared" si="56"/>
        <v>0</v>
      </c>
      <c r="FE46" s="126">
        <f t="shared" si="56"/>
        <v>0</v>
      </c>
      <c r="FF46" s="126">
        <f t="shared" ref="FF46:GG46" si="57">FF9*FF58</f>
        <v>0</v>
      </c>
      <c r="FG46" s="126">
        <f t="shared" si="57"/>
        <v>0</v>
      </c>
      <c r="FH46" s="126">
        <f t="shared" si="57"/>
        <v>0</v>
      </c>
      <c r="FI46" s="126">
        <f t="shared" si="57"/>
        <v>0</v>
      </c>
      <c r="FJ46" s="126">
        <f t="shared" si="57"/>
        <v>0</v>
      </c>
      <c r="FK46" s="126">
        <f t="shared" si="57"/>
        <v>0</v>
      </c>
      <c r="FL46" s="126">
        <f t="shared" si="57"/>
        <v>0</v>
      </c>
      <c r="FM46" s="126">
        <f t="shared" si="57"/>
        <v>0</v>
      </c>
      <c r="FN46" s="126">
        <f t="shared" si="57"/>
        <v>0</v>
      </c>
      <c r="FO46" s="126">
        <f t="shared" si="57"/>
        <v>0</v>
      </c>
      <c r="FP46" s="126">
        <f t="shared" si="57"/>
        <v>0</v>
      </c>
      <c r="FQ46" s="126">
        <f t="shared" si="57"/>
        <v>0</v>
      </c>
      <c r="FR46" s="126">
        <f t="shared" si="57"/>
        <v>0</v>
      </c>
      <c r="FS46" s="126">
        <f t="shared" si="57"/>
        <v>0</v>
      </c>
      <c r="FT46" s="126">
        <f t="shared" si="57"/>
        <v>0</v>
      </c>
      <c r="FU46" s="126">
        <f t="shared" si="57"/>
        <v>0</v>
      </c>
      <c r="FV46" s="126">
        <f t="shared" si="57"/>
        <v>0</v>
      </c>
      <c r="FW46" s="126">
        <f t="shared" si="57"/>
        <v>0</v>
      </c>
      <c r="FX46" s="126">
        <f t="shared" si="57"/>
        <v>0</v>
      </c>
      <c r="FY46" s="126">
        <f t="shared" si="57"/>
        <v>0</v>
      </c>
      <c r="FZ46" s="126">
        <f t="shared" si="57"/>
        <v>0</v>
      </c>
      <c r="GA46" s="126">
        <f t="shared" si="57"/>
        <v>0</v>
      </c>
      <c r="GB46" s="126">
        <f t="shared" si="57"/>
        <v>0</v>
      </c>
      <c r="GC46" s="126">
        <f t="shared" si="57"/>
        <v>0</v>
      </c>
      <c r="GD46" s="126">
        <f t="shared" si="57"/>
        <v>0</v>
      </c>
      <c r="GE46" s="126">
        <f t="shared" si="57"/>
        <v>0</v>
      </c>
      <c r="GF46" s="126">
        <f t="shared" si="57"/>
        <v>0</v>
      </c>
      <c r="GG46" s="126">
        <f t="shared" si="57"/>
        <v>2646.5566716839853</v>
      </c>
      <c r="GH46" s="126"/>
      <c r="GI46" s="126"/>
      <c r="GJ46" s="126"/>
      <c r="GK46" s="126"/>
      <c r="GL46" s="126"/>
      <c r="GM46" s="126"/>
      <c r="GN46" s="126"/>
      <c r="GO46" s="126"/>
      <c r="GP46" s="126"/>
      <c r="GQ46" s="126"/>
      <c r="GR46" s="126"/>
      <c r="GS46" s="126"/>
      <c r="GT46" s="126"/>
      <c r="GU46" s="126"/>
      <c r="GV46" s="126"/>
      <c r="GW46" s="126"/>
      <c r="GX46" s="126"/>
      <c r="GY46" s="126"/>
      <c r="GZ46" s="126"/>
      <c r="HA46" s="126"/>
      <c r="HB46" s="126"/>
      <c r="HC46" s="126"/>
      <c r="HD46" s="126"/>
      <c r="HE46" s="126"/>
      <c r="HF46" s="126"/>
      <c r="HG46" s="126"/>
      <c r="HH46" s="126"/>
      <c r="HI46" s="126"/>
      <c r="HJ46" s="126"/>
      <c r="HK46" s="126"/>
      <c r="HL46" s="126"/>
      <c r="HM46" s="126">
        <f>HM9*HM58</f>
        <v>2741.1308069922006</v>
      </c>
      <c r="HN46" s="126"/>
      <c r="HO46" s="126"/>
      <c r="HP46" s="126"/>
      <c r="HQ46" s="126"/>
      <c r="HR46" s="126"/>
      <c r="HS46" s="126"/>
      <c r="HT46" s="126"/>
      <c r="HU46" s="126"/>
      <c r="HV46" s="126"/>
      <c r="HW46" s="126"/>
      <c r="HX46" s="126"/>
      <c r="HY46" s="126"/>
      <c r="HZ46" s="126"/>
      <c r="IA46" s="126"/>
      <c r="IB46" s="126"/>
      <c r="IC46" s="126"/>
      <c r="ID46" s="126"/>
      <c r="IE46" s="126"/>
      <c r="IF46" s="126"/>
      <c r="IG46" s="126"/>
      <c r="IH46" s="126"/>
      <c r="II46" s="126"/>
      <c r="IJ46" s="126"/>
      <c r="IK46" s="126"/>
      <c r="IL46" s="126"/>
      <c r="IM46" s="126"/>
      <c r="IN46" s="126"/>
      <c r="IO46" s="126"/>
      <c r="IP46" s="126"/>
      <c r="IQ46" s="126"/>
      <c r="IR46" s="126"/>
      <c r="IS46" s="126">
        <f>IS9*IS58</f>
        <v>2470.2318400000049</v>
      </c>
      <c r="IT46" s="45"/>
      <c r="IU46" s="45"/>
      <c r="IV46" s="45"/>
      <c r="IW46" s="45"/>
    </row>
    <row r="47" spans="2:258" ht="21.75" hidden="1" customHeight="1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</row>
    <row r="48" spans="2:258">
      <c r="B48" s="48" t="s">
        <v>98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92">
        <f>AH34/(SUM(AH34,AH35))</f>
        <v>0.49591749033089816</v>
      </c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92">
        <f>BK34/(SUM(BK34,BK35))</f>
        <v>0.49571367338191169</v>
      </c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92">
        <f>CQ34/(SUM(CQ34,CQ35))</f>
        <v>0.49926640117375815</v>
      </c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51"/>
      <c r="DV48" s="92">
        <f>DV34/(SUM(DV34,DV35))</f>
        <v>0.49817147501015846</v>
      </c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92">
        <f t="shared" ref="FB48:GG48" si="58">FB34/(SUM(FB34,FB35))</f>
        <v>0.50999629766753052</v>
      </c>
      <c r="FC48" s="92" t="e">
        <f t="shared" si="58"/>
        <v>#DIV/0!</v>
      </c>
      <c r="FD48" s="92" t="e">
        <f t="shared" si="58"/>
        <v>#DIV/0!</v>
      </c>
      <c r="FE48" s="92" t="e">
        <f t="shared" si="58"/>
        <v>#DIV/0!</v>
      </c>
      <c r="FF48" s="92" t="e">
        <f t="shared" si="58"/>
        <v>#DIV/0!</v>
      </c>
      <c r="FG48" s="92" t="e">
        <f t="shared" si="58"/>
        <v>#DIV/0!</v>
      </c>
      <c r="FH48" s="92" t="e">
        <f t="shared" si="58"/>
        <v>#DIV/0!</v>
      </c>
      <c r="FI48" s="92" t="e">
        <f t="shared" si="58"/>
        <v>#DIV/0!</v>
      </c>
      <c r="FJ48" s="92" t="e">
        <f t="shared" si="58"/>
        <v>#DIV/0!</v>
      </c>
      <c r="FK48" s="92" t="e">
        <f t="shared" si="58"/>
        <v>#DIV/0!</v>
      </c>
      <c r="FL48" s="92" t="e">
        <f t="shared" si="58"/>
        <v>#DIV/0!</v>
      </c>
      <c r="FM48" s="92" t="e">
        <f t="shared" si="58"/>
        <v>#DIV/0!</v>
      </c>
      <c r="FN48" s="92" t="e">
        <f t="shared" si="58"/>
        <v>#DIV/0!</v>
      </c>
      <c r="FO48" s="92" t="e">
        <f t="shared" si="58"/>
        <v>#DIV/0!</v>
      </c>
      <c r="FP48" s="92" t="e">
        <f t="shared" si="58"/>
        <v>#DIV/0!</v>
      </c>
      <c r="FQ48" s="92" t="e">
        <f t="shared" si="58"/>
        <v>#DIV/0!</v>
      </c>
      <c r="FR48" s="92" t="e">
        <f t="shared" si="58"/>
        <v>#DIV/0!</v>
      </c>
      <c r="FS48" s="92" t="e">
        <f t="shared" si="58"/>
        <v>#DIV/0!</v>
      </c>
      <c r="FT48" s="92" t="e">
        <f t="shared" si="58"/>
        <v>#DIV/0!</v>
      </c>
      <c r="FU48" s="92" t="e">
        <f t="shared" si="58"/>
        <v>#DIV/0!</v>
      </c>
      <c r="FV48" s="92" t="e">
        <f t="shared" si="58"/>
        <v>#DIV/0!</v>
      </c>
      <c r="FW48" s="92" t="e">
        <f t="shared" si="58"/>
        <v>#DIV/0!</v>
      </c>
      <c r="FX48" s="92" t="e">
        <f t="shared" si="58"/>
        <v>#DIV/0!</v>
      </c>
      <c r="FY48" s="92" t="e">
        <f t="shared" si="58"/>
        <v>#DIV/0!</v>
      </c>
      <c r="FZ48" s="92" t="e">
        <f t="shared" si="58"/>
        <v>#DIV/0!</v>
      </c>
      <c r="GA48" s="92" t="e">
        <f t="shared" si="58"/>
        <v>#DIV/0!</v>
      </c>
      <c r="GB48" s="92" t="e">
        <f t="shared" si="58"/>
        <v>#DIV/0!</v>
      </c>
      <c r="GC48" s="92" t="e">
        <f t="shared" si="58"/>
        <v>#DIV/0!</v>
      </c>
      <c r="GD48" s="92" t="e">
        <f t="shared" si="58"/>
        <v>#DIV/0!</v>
      </c>
      <c r="GE48" s="92" t="e">
        <f t="shared" si="58"/>
        <v>#DIV/0!</v>
      </c>
      <c r="GF48" s="92" t="e">
        <f t="shared" si="58"/>
        <v>#DIV/0!</v>
      </c>
      <c r="GG48" s="92">
        <f t="shared" si="58"/>
        <v>0.51148708815672306</v>
      </c>
      <c r="GH48" s="92"/>
      <c r="GI48" s="92"/>
      <c r="GJ48" s="92"/>
      <c r="GK48" s="92"/>
      <c r="GL48" s="92"/>
      <c r="GM48" s="92"/>
      <c r="GN48" s="92"/>
      <c r="GO48" s="92"/>
      <c r="GP48" s="92"/>
      <c r="GQ48" s="92"/>
      <c r="GR48" s="92"/>
      <c r="GS48" s="92"/>
      <c r="GT48" s="92"/>
      <c r="GU48" s="92"/>
      <c r="GV48" s="92"/>
      <c r="GW48" s="92"/>
      <c r="GX48" s="92"/>
      <c r="GY48" s="92"/>
      <c r="GZ48" s="92"/>
      <c r="HA48" s="92"/>
      <c r="HB48" s="92"/>
      <c r="HC48" s="92"/>
      <c r="HD48" s="92"/>
      <c r="HE48" s="92"/>
      <c r="HF48" s="92"/>
      <c r="HG48" s="92"/>
      <c r="HH48" s="92"/>
      <c r="HI48" s="92"/>
      <c r="HJ48" s="92"/>
      <c r="HK48" s="92"/>
      <c r="HL48" s="92"/>
      <c r="HM48" s="92">
        <f>HM34/(SUM(HM34,HM35))</f>
        <v>0.50821722043586992</v>
      </c>
      <c r="HN48" s="92"/>
      <c r="HO48" s="92"/>
      <c r="HP48" s="92"/>
      <c r="HQ48" s="92"/>
      <c r="HR48" s="92"/>
      <c r="HS48" s="92"/>
      <c r="HT48" s="92"/>
      <c r="HU48" s="92"/>
      <c r="HV48" s="92"/>
      <c r="HW48" s="92"/>
      <c r="HX48" s="92"/>
      <c r="HY48" s="92"/>
      <c r="HZ48" s="92"/>
      <c r="IA48" s="92"/>
      <c r="IB48" s="92"/>
      <c r="IC48" s="92"/>
      <c r="ID48" s="92"/>
      <c r="IE48" s="92"/>
      <c r="IF48" s="92"/>
      <c r="IG48" s="92"/>
      <c r="IH48" s="92"/>
      <c r="II48" s="92"/>
      <c r="IJ48" s="92"/>
      <c r="IK48" s="92"/>
      <c r="IL48" s="92"/>
      <c r="IM48" s="92"/>
      <c r="IN48" s="92"/>
      <c r="IO48" s="92"/>
      <c r="IP48" s="92"/>
      <c r="IQ48" s="92"/>
      <c r="IR48" s="92"/>
      <c r="IS48" s="92">
        <f>IS34/(SUM(IS34,IS35))</f>
        <v>0.50898318042813451</v>
      </c>
      <c r="IT48" s="92"/>
      <c r="IU48" s="92"/>
      <c r="IV48" s="92"/>
      <c r="IW48" s="92"/>
      <c r="IX48" s="224">
        <f>IS48</f>
        <v>0.50898318042813451</v>
      </c>
    </row>
    <row r="49" spans="2:258" hidden="1">
      <c r="B49" s="75" t="s">
        <v>57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6">
        <f>AH34/AH44</f>
        <v>0.48284518828451883</v>
      </c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6">
        <f>BK34/BK44</f>
        <v>0.4825787606926768</v>
      </c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6">
        <f>CQ34/CQ44</f>
        <v>0.48632094732543896</v>
      </c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6">
        <f>DV34/DV44</f>
        <v>0.48516026909378712</v>
      </c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6">
        <f t="shared" ref="FB49:GG49" si="59">FB34/FB44</f>
        <v>0.49819168173598555</v>
      </c>
      <c r="FC49" s="76" t="e">
        <f t="shared" si="59"/>
        <v>#DIV/0!</v>
      </c>
      <c r="FD49" s="76" t="e">
        <f t="shared" si="59"/>
        <v>#DIV/0!</v>
      </c>
      <c r="FE49" s="76" t="e">
        <f t="shared" si="59"/>
        <v>#DIV/0!</v>
      </c>
      <c r="FF49" s="76" t="e">
        <f t="shared" si="59"/>
        <v>#DIV/0!</v>
      </c>
      <c r="FG49" s="76" t="e">
        <f t="shared" si="59"/>
        <v>#DIV/0!</v>
      </c>
      <c r="FH49" s="76" t="e">
        <f t="shared" si="59"/>
        <v>#DIV/0!</v>
      </c>
      <c r="FI49" s="76" t="e">
        <f t="shared" si="59"/>
        <v>#DIV/0!</v>
      </c>
      <c r="FJ49" s="76" t="e">
        <f t="shared" si="59"/>
        <v>#DIV/0!</v>
      </c>
      <c r="FK49" s="76" t="e">
        <f t="shared" si="59"/>
        <v>#DIV/0!</v>
      </c>
      <c r="FL49" s="76" t="e">
        <f t="shared" si="59"/>
        <v>#DIV/0!</v>
      </c>
      <c r="FM49" s="76" t="e">
        <f t="shared" si="59"/>
        <v>#DIV/0!</v>
      </c>
      <c r="FN49" s="76" t="e">
        <f t="shared" si="59"/>
        <v>#DIV/0!</v>
      </c>
      <c r="FO49" s="76" t="e">
        <f t="shared" si="59"/>
        <v>#DIV/0!</v>
      </c>
      <c r="FP49" s="76" t="e">
        <f t="shared" si="59"/>
        <v>#DIV/0!</v>
      </c>
      <c r="FQ49" s="76" t="e">
        <f t="shared" si="59"/>
        <v>#DIV/0!</v>
      </c>
      <c r="FR49" s="76" t="e">
        <f t="shared" si="59"/>
        <v>#DIV/0!</v>
      </c>
      <c r="FS49" s="76" t="e">
        <f t="shared" si="59"/>
        <v>#DIV/0!</v>
      </c>
      <c r="FT49" s="76" t="e">
        <f t="shared" si="59"/>
        <v>#DIV/0!</v>
      </c>
      <c r="FU49" s="76" t="e">
        <f t="shared" si="59"/>
        <v>#DIV/0!</v>
      </c>
      <c r="FV49" s="76" t="e">
        <f t="shared" si="59"/>
        <v>#DIV/0!</v>
      </c>
      <c r="FW49" s="76" t="e">
        <f t="shared" si="59"/>
        <v>#DIV/0!</v>
      </c>
      <c r="FX49" s="76" t="e">
        <f t="shared" si="59"/>
        <v>#DIV/0!</v>
      </c>
      <c r="FY49" s="76" t="e">
        <f t="shared" si="59"/>
        <v>#DIV/0!</v>
      </c>
      <c r="FZ49" s="76" t="e">
        <f t="shared" si="59"/>
        <v>#DIV/0!</v>
      </c>
      <c r="GA49" s="76" t="e">
        <f t="shared" si="59"/>
        <v>#DIV/0!</v>
      </c>
      <c r="GB49" s="76" t="e">
        <f t="shared" si="59"/>
        <v>#DIV/0!</v>
      </c>
      <c r="GC49" s="76" t="e">
        <f t="shared" si="59"/>
        <v>#DIV/0!</v>
      </c>
      <c r="GD49" s="76" t="e">
        <f t="shared" si="59"/>
        <v>#DIV/0!</v>
      </c>
      <c r="GE49" s="76" t="e">
        <f t="shared" si="59"/>
        <v>#DIV/0!</v>
      </c>
      <c r="GF49" s="76" t="e">
        <f t="shared" si="59"/>
        <v>#DIV/0!</v>
      </c>
      <c r="GG49" s="76">
        <f t="shared" si="59"/>
        <v>0.50017415534656917</v>
      </c>
      <c r="GH49" s="76"/>
      <c r="GI49" s="76"/>
      <c r="GJ49" s="76"/>
      <c r="GK49" s="76"/>
      <c r="GL49" s="76"/>
      <c r="GM49" s="76"/>
      <c r="GN49" s="76"/>
      <c r="GO49" s="76"/>
      <c r="GP49" s="76"/>
      <c r="GQ49" s="76"/>
      <c r="GR49" s="76"/>
      <c r="GS49" s="76"/>
      <c r="GT49" s="76"/>
      <c r="GU49" s="76"/>
      <c r="GV49" s="76"/>
      <c r="GW49" s="76"/>
      <c r="GX49" s="76"/>
      <c r="GY49" s="76"/>
      <c r="GZ49" s="76"/>
      <c r="HA49" s="76"/>
      <c r="HB49" s="76"/>
      <c r="HC49" s="76"/>
      <c r="HD49" s="76"/>
      <c r="HE49" s="76"/>
      <c r="HF49" s="76"/>
      <c r="HG49" s="76"/>
      <c r="HH49" s="76"/>
      <c r="HI49" s="76"/>
      <c r="HJ49" s="76"/>
      <c r="HK49" s="76"/>
      <c r="HL49" s="76"/>
      <c r="HM49" s="76">
        <f>HM34/HM44</f>
        <v>0.49659626461860706</v>
      </c>
      <c r="HN49" s="76"/>
      <c r="HO49" s="76"/>
      <c r="HP49" s="76"/>
      <c r="HQ49" s="76"/>
      <c r="HR49" s="76"/>
      <c r="HS49" s="76"/>
      <c r="HT49" s="76"/>
      <c r="HU49" s="76"/>
      <c r="HV49" s="76"/>
      <c r="HW49" s="76"/>
      <c r="HX49" s="76"/>
      <c r="HY49" s="76"/>
      <c r="HZ49" s="76"/>
      <c r="IA49" s="76"/>
      <c r="IB49" s="76"/>
      <c r="IC49" s="76"/>
      <c r="ID49" s="76"/>
      <c r="IE49" s="76"/>
      <c r="IF49" s="76"/>
      <c r="IG49" s="76"/>
      <c r="IH49" s="76"/>
      <c r="II49" s="76"/>
      <c r="IJ49" s="76"/>
      <c r="IK49" s="76"/>
      <c r="IL49" s="76"/>
      <c r="IM49" s="76"/>
      <c r="IN49" s="76"/>
      <c r="IO49" s="76"/>
      <c r="IP49" s="76"/>
      <c r="IQ49" s="76"/>
      <c r="IR49" s="76"/>
      <c r="IS49" s="76">
        <f>IS34/IS44</f>
        <v>0.49673568364111176</v>
      </c>
      <c r="IT49" s="77"/>
      <c r="IU49" s="77"/>
      <c r="IV49" s="77"/>
      <c r="IW49" s="77"/>
      <c r="IX49" s="77"/>
    </row>
    <row r="50" spans="2:258">
      <c r="B50" s="48" t="s">
        <v>99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92">
        <f>AH42/(AH34+AH35)</f>
        <v>0.74086807047700898</v>
      </c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92">
        <f>BK42/(BK34+BK35)</f>
        <v>0.75075010715816548</v>
      </c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92">
        <f>CQ42/(CQ34+CQ35)</f>
        <v>0.75434919304129111</v>
      </c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92">
        <f>DV42/(DV34+DV35)</f>
        <v>0.75335229581470942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2">
        <f t="shared" ref="FB50:GG50" si="60">FB42/(FB34+FB35)</f>
        <v>0.76101443909663091</v>
      </c>
      <c r="FC50" s="92" t="e">
        <f t="shared" si="60"/>
        <v>#DIV/0!</v>
      </c>
      <c r="FD50" s="92" t="e">
        <f t="shared" si="60"/>
        <v>#DIV/0!</v>
      </c>
      <c r="FE50" s="92" t="e">
        <f t="shared" si="60"/>
        <v>#DIV/0!</v>
      </c>
      <c r="FF50" s="92" t="e">
        <f t="shared" si="60"/>
        <v>#DIV/0!</v>
      </c>
      <c r="FG50" s="92" t="e">
        <f t="shared" si="60"/>
        <v>#DIV/0!</v>
      </c>
      <c r="FH50" s="92" t="e">
        <f t="shared" si="60"/>
        <v>#DIV/0!</v>
      </c>
      <c r="FI50" s="92" t="e">
        <f t="shared" si="60"/>
        <v>#DIV/0!</v>
      </c>
      <c r="FJ50" s="92" t="e">
        <f t="shared" si="60"/>
        <v>#DIV/0!</v>
      </c>
      <c r="FK50" s="92" t="e">
        <f t="shared" si="60"/>
        <v>#DIV/0!</v>
      </c>
      <c r="FL50" s="92" t="e">
        <f t="shared" si="60"/>
        <v>#DIV/0!</v>
      </c>
      <c r="FM50" s="92" t="e">
        <f t="shared" si="60"/>
        <v>#DIV/0!</v>
      </c>
      <c r="FN50" s="92" t="e">
        <f t="shared" si="60"/>
        <v>#DIV/0!</v>
      </c>
      <c r="FO50" s="92" t="e">
        <f t="shared" si="60"/>
        <v>#DIV/0!</v>
      </c>
      <c r="FP50" s="92" t="e">
        <f t="shared" si="60"/>
        <v>#DIV/0!</v>
      </c>
      <c r="FQ50" s="92" t="e">
        <f t="shared" si="60"/>
        <v>#DIV/0!</v>
      </c>
      <c r="FR50" s="92" t="e">
        <f t="shared" si="60"/>
        <v>#DIV/0!</v>
      </c>
      <c r="FS50" s="92" t="e">
        <f t="shared" si="60"/>
        <v>#DIV/0!</v>
      </c>
      <c r="FT50" s="92" t="e">
        <f t="shared" si="60"/>
        <v>#DIV/0!</v>
      </c>
      <c r="FU50" s="92" t="e">
        <f t="shared" si="60"/>
        <v>#DIV/0!</v>
      </c>
      <c r="FV50" s="92" t="e">
        <f t="shared" si="60"/>
        <v>#DIV/0!</v>
      </c>
      <c r="FW50" s="92" t="e">
        <f t="shared" si="60"/>
        <v>#DIV/0!</v>
      </c>
      <c r="FX50" s="92" t="e">
        <f t="shared" si="60"/>
        <v>#DIV/0!</v>
      </c>
      <c r="FY50" s="92" t="e">
        <f t="shared" si="60"/>
        <v>#DIV/0!</v>
      </c>
      <c r="FZ50" s="92" t="e">
        <f t="shared" si="60"/>
        <v>#DIV/0!</v>
      </c>
      <c r="GA50" s="92" t="e">
        <f t="shared" si="60"/>
        <v>#DIV/0!</v>
      </c>
      <c r="GB50" s="92" t="e">
        <f t="shared" si="60"/>
        <v>#DIV/0!</v>
      </c>
      <c r="GC50" s="92" t="e">
        <f t="shared" si="60"/>
        <v>#DIV/0!</v>
      </c>
      <c r="GD50" s="92" t="e">
        <f t="shared" si="60"/>
        <v>#DIV/0!</v>
      </c>
      <c r="GE50" s="92" t="e">
        <f t="shared" si="60"/>
        <v>#DIV/0!</v>
      </c>
      <c r="GF50" s="92" t="e">
        <f t="shared" si="60"/>
        <v>#DIV/0!</v>
      </c>
      <c r="GG50" s="92">
        <f t="shared" si="60"/>
        <v>0.75957257346393592</v>
      </c>
      <c r="GH50" s="92"/>
      <c r="GI50" s="92"/>
      <c r="GJ50" s="92"/>
      <c r="GK50" s="92"/>
      <c r="GL50" s="92"/>
      <c r="GM50" s="92"/>
      <c r="GN50" s="92"/>
      <c r="GO50" s="92"/>
      <c r="GP50" s="92"/>
      <c r="GQ50" s="92"/>
      <c r="GR50" s="92"/>
      <c r="GS50" s="92"/>
      <c r="GT50" s="92"/>
      <c r="GU50" s="92"/>
      <c r="GV50" s="92"/>
      <c r="GW50" s="92"/>
      <c r="GX50" s="92"/>
      <c r="GY50" s="92"/>
      <c r="GZ50" s="92"/>
      <c r="HA50" s="92"/>
      <c r="HB50" s="92"/>
      <c r="HC50" s="92"/>
      <c r="HD50" s="92"/>
      <c r="HE50" s="92"/>
      <c r="HF50" s="92"/>
      <c r="HG50" s="92"/>
      <c r="HH50" s="92"/>
      <c r="HI50" s="92"/>
      <c r="HJ50" s="92"/>
      <c r="HK50" s="92"/>
      <c r="HL50" s="92"/>
      <c r="HM50" s="92">
        <f>HM42/(HM34+HM35)</f>
        <v>0.75401929260450162</v>
      </c>
      <c r="HN50" s="92"/>
      <c r="HO50" s="92"/>
      <c r="HP50" s="92"/>
      <c r="HQ50" s="92"/>
      <c r="HR50" s="92"/>
      <c r="HS50" s="92"/>
      <c r="HT50" s="92"/>
      <c r="HU50" s="92"/>
      <c r="HV50" s="92"/>
      <c r="HW50" s="92"/>
      <c r="HX50" s="92"/>
      <c r="HY50" s="92"/>
      <c r="HZ50" s="92"/>
      <c r="IA50" s="92"/>
      <c r="IB50" s="92"/>
      <c r="IC50" s="92"/>
      <c r="ID50" s="92"/>
      <c r="IE50" s="92"/>
      <c r="IF50" s="92"/>
      <c r="IG50" s="92"/>
      <c r="IH50" s="92"/>
      <c r="II50" s="92"/>
      <c r="IJ50" s="92"/>
      <c r="IK50" s="92"/>
      <c r="IL50" s="92"/>
      <c r="IM50" s="92"/>
      <c r="IN50" s="92"/>
      <c r="IO50" s="92"/>
      <c r="IP50" s="92"/>
      <c r="IQ50" s="92"/>
      <c r="IR50" s="92"/>
      <c r="IS50" s="92">
        <f>IS42/(IS34+IS35)</f>
        <v>0.75592507645259943</v>
      </c>
      <c r="IT50" s="51"/>
      <c r="IU50" s="51"/>
      <c r="IV50" s="51"/>
      <c r="IW50" s="51"/>
      <c r="IX50" s="224">
        <f>IS50</f>
        <v>0.75592507645259943</v>
      </c>
    </row>
    <row r="51" spans="2:258" hidden="1">
      <c r="B51" s="75" t="s">
        <v>62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AH42/AH44</f>
        <v>0.72133891213389123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BK42/BK44</f>
        <v>0.73085750052159404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CQ42/CQ44</f>
        <v>0.73478971008574934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DV42/DV44</f>
        <v>0.73367629600316586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FB42/FB44</f>
        <v>0.74339963833634715</v>
      </c>
      <c r="FC51" s="76" t="e">
        <f t="shared" ref="FC51:GF51" si="61">FC42/FC44</f>
        <v>#DIV/0!</v>
      </c>
      <c r="FD51" s="76" t="e">
        <f t="shared" si="61"/>
        <v>#DIV/0!</v>
      </c>
      <c r="FE51" s="76" t="e">
        <f t="shared" si="61"/>
        <v>#DIV/0!</v>
      </c>
      <c r="FF51" s="76" t="e">
        <f t="shared" si="61"/>
        <v>#DIV/0!</v>
      </c>
      <c r="FG51" s="76" t="e">
        <f t="shared" si="61"/>
        <v>#DIV/0!</v>
      </c>
      <c r="FH51" s="76" t="e">
        <f t="shared" si="61"/>
        <v>#DIV/0!</v>
      </c>
      <c r="FI51" s="76" t="e">
        <f t="shared" si="61"/>
        <v>#DIV/0!</v>
      </c>
      <c r="FJ51" s="76" t="e">
        <f t="shared" si="61"/>
        <v>#DIV/0!</v>
      </c>
      <c r="FK51" s="76" t="e">
        <f t="shared" si="61"/>
        <v>#DIV/0!</v>
      </c>
      <c r="FL51" s="76" t="e">
        <f t="shared" si="61"/>
        <v>#DIV/0!</v>
      </c>
      <c r="FM51" s="76" t="e">
        <f t="shared" si="61"/>
        <v>#DIV/0!</v>
      </c>
      <c r="FN51" s="76" t="e">
        <f t="shared" si="61"/>
        <v>#DIV/0!</v>
      </c>
      <c r="FO51" s="76" t="e">
        <f t="shared" si="61"/>
        <v>#DIV/0!</v>
      </c>
      <c r="FP51" s="76" t="e">
        <f t="shared" si="61"/>
        <v>#DIV/0!</v>
      </c>
      <c r="FQ51" s="76" t="e">
        <f t="shared" si="61"/>
        <v>#DIV/0!</v>
      </c>
      <c r="FR51" s="76" t="e">
        <f t="shared" si="61"/>
        <v>#DIV/0!</v>
      </c>
      <c r="FS51" s="76" t="e">
        <f t="shared" si="61"/>
        <v>#DIV/0!</v>
      </c>
      <c r="FT51" s="76" t="e">
        <f t="shared" si="61"/>
        <v>#DIV/0!</v>
      </c>
      <c r="FU51" s="76" t="e">
        <f t="shared" si="61"/>
        <v>#DIV/0!</v>
      </c>
      <c r="FV51" s="76" t="e">
        <f t="shared" si="61"/>
        <v>#DIV/0!</v>
      </c>
      <c r="FW51" s="76" t="e">
        <f t="shared" si="61"/>
        <v>#DIV/0!</v>
      </c>
      <c r="FX51" s="76" t="e">
        <f t="shared" si="61"/>
        <v>#DIV/0!</v>
      </c>
      <c r="FY51" s="76" t="e">
        <f t="shared" si="61"/>
        <v>#DIV/0!</v>
      </c>
      <c r="FZ51" s="76" t="e">
        <f t="shared" si="61"/>
        <v>#DIV/0!</v>
      </c>
      <c r="GA51" s="76" t="e">
        <f t="shared" si="61"/>
        <v>#DIV/0!</v>
      </c>
      <c r="GB51" s="76" t="e">
        <f t="shared" si="61"/>
        <v>#DIV/0!</v>
      </c>
      <c r="GC51" s="76" t="e">
        <f t="shared" si="61"/>
        <v>#DIV/0!</v>
      </c>
      <c r="GD51" s="76" t="e">
        <f t="shared" si="61"/>
        <v>#DIV/0!</v>
      </c>
      <c r="GE51" s="76" t="e">
        <f t="shared" si="61"/>
        <v>#DIV/0!</v>
      </c>
      <c r="GF51" s="76" t="e">
        <f t="shared" si="61"/>
        <v>#DIV/0!</v>
      </c>
      <c r="GG51" s="76">
        <f>GG42/GG44</f>
        <v>0.74277255311738066</v>
      </c>
      <c r="GH51" s="76"/>
      <c r="GI51" s="76"/>
      <c r="GJ51" s="76"/>
      <c r="GK51" s="76"/>
      <c r="GL51" s="76"/>
      <c r="GM51" s="76"/>
      <c r="GN51" s="76"/>
      <c r="GO51" s="76"/>
      <c r="GP51" s="76"/>
      <c r="GQ51" s="76"/>
      <c r="GR51" s="76"/>
      <c r="GS51" s="76"/>
      <c r="GT51" s="76"/>
      <c r="GU51" s="76"/>
      <c r="GV51" s="76"/>
      <c r="GW51" s="76"/>
      <c r="GX51" s="76"/>
      <c r="GY51" s="76"/>
      <c r="GZ51" s="76"/>
      <c r="HA51" s="76"/>
      <c r="HB51" s="76"/>
      <c r="HC51" s="76"/>
      <c r="HD51" s="76"/>
      <c r="HE51" s="76"/>
      <c r="HF51" s="76"/>
      <c r="HG51" s="76"/>
      <c r="HH51" s="76"/>
      <c r="HI51" s="76"/>
      <c r="HJ51" s="76"/>
      <c r="HK51" s="76"/>
      <c r="HL51" s="76"/>
      <c r="HM51" s="76">
        <f>HM42/HM44</f>
        <v>0.73677779717228142</v>
      </c>
      <c r="HN51" s="76"/>
      <c r="HO51" s="76"/>
      <c r="HP51" s="76"/>
      <c r="HQ51" s="76"/>
      <c r="HR51" s="76"/>
      <c r="HS51" s="76"/>
      <c r="HT51" s="76"/>
      <c r="HU51" s="76"/>
      <c r="HV51" s="76"/>
      <c r="HW51" s="76"/>
      <c r="HX51" s="76"/>
      <c r="HY51" s="76"/>
      <c r="HZ51" s="76"/>
      <c r="IA51" s="76"/>
      <c r="IB51" s="76"/>
      <c r="IC51" s="76"/>
      <c r="ID51" s="76"/>
      <c r="IE51" s="76"/>
      <c r="IF51" s="76"/>
      <c r="IG51" s="76"/>
      <c r="IH51" s="76"/>
      <c r="II51" s="76"/>
      <c r="IJ51" s="76"/>
      <c r="IK51" s="76"/>
      <c r="IL51" s="76"/>
      <c r="IM51" s="76"/>
      <c r="IN51" s="76"/>
      <c r="IO51" s="76"/>
      <c r="IP51" s="76"/>
      <c r="IQ51" s="76"/>
      <c r="IR51" s="76"/>
      <c r="IS51" s="76">
        <f>IS42/IS44</f>
        <v>0.73773549710874842</v>
      </c>
      <c r="IT51" s="77"/>
      <c r="IU51" s="77"/>
      <c r="IV51" s="77"/>
      <c r="IW51" s="77"/>
      <c r="IX51" s="77"/>
    </row>
    <row r="52" spans="2:258" s="6" customFormat="1">
      <c r="B52" s="57" t="s">
        <v>63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44">
        <f>AH45/AH44</f>
        <v>4.7280334728033474E-2</v>
      </c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44">
        <f>BK45/BK44</f>
        <v>4.2144794491967452E-2</v>
      </c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44">
        <f>CQ45/CQ44</f>
        <v>2.7153940383830136E-2</v>
      </c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9"/>
      <c r="DV52" s="44">
        <f>DV45/DV44</f>
        <v>2.2358527898694105E-2</v>
      </c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44">
        <f>FB45/FB44</f>
        <v>1.5551537070524412E-2</v>
      </c>
      <c r="FC52" s="44" t="e">
        <f t="shared" ref="FC52:GF52" si="62">FC45/FC44</f>
        <v>#DIV/0!</v>
      </c>
      <c r="FD52" s="44" t="e">
        <f t="shared" si="62"/>
        <v>#DIV/0!</v>
      </c>
      <c r="FE52" s="44" t="e">
        <f t="shared" si="62"/>
        <v>#DIV/0!</v>
      </c>
      <c r="FF52" s="44" t="e">
        <f t="shared" si="62"/>
        <v>#DIV/0!</v>
      </c>
      <c r="FG52" s="44" t="e">
        <f t="shared" si="62"/>
        <v>#DIV/0!</v>
      </c>
      <c r="FH52" s="44" t="e">
        <f t="shared" si="62"/>
        <v>#DIV/0!</v>
      </c>
      <c r="FI52" s="44" t="e">
        <f t="shared" si="62"/>
        <v>#DIV/0!</v>
      </c>
      <c r="FJ52" s="44" t="e">
        <f t="shared" si="62"/>
        <v>#DIV/0!</v>
      </c>
      <c r="FK52" s="44" t="e">
        <f t="shared" si="62"/>
        <v>#DIV/0!</v>
      </c>
      <c r="FL52" s="44" t="e">
        <f t="shared" si="62"/>
        <v>#DIV/0!</v>
      </c>
      <c r="FM52" s="44" t="e">
        <f t="shared" si="62"/>
        <v>#DIV/0!</v>
      </c>
      <c r="FN52" s="44" t="e">
        <f t="shared" si="62"/>
        <v>#DIV/0!</v>
      </c>
      <c r="FO52" s="44" t="e">
        <f t="shared" si="62"/>
        <v>#DIV/0!</v>
      </c>
      <c r="FP52" s="44" t="e">
        <f t="shared" si="62"/>
        <v>#DIV/0!</v>
      </c>
      <c r="FQ52" s="44" t="e">
        <f t="shared" si="62"/>
        <v>#DIV/0!</v>
      </c>
      <c r="FR52" s="44" t="e">
        <f t="shared" si="62"/>
        <v>#DIV/0!</v>
      </c>
      <c r="FS52" s="44" t="e">
        <f t="shared" si="62"/>
        <v>#DIV/0!</v>
      </c>
      <c r="FT52" s="44" t="e">
        <f t="shared" si="62"/>
        <v>#DIV/0!</v>
      </c>
      <c r="FU52" s="44" t="e">
        <f t="shared" si="62"/>
        <v>#DIV/0!</v>
      </c>
      <c r="FV52" s="44" t="e">
        <f t="shared" si="62"/>
        <v>#DIV/0!</v>
      </c>
      <c r="FW52" s="44" t="e">
        <f t="shared" si="62"/>
        <v>#DIV/0!</v>
      </c>
      <c r="FX52" s="44" t="e">
        <f t="shared" si="62"/>
        <v>#DIV/0!</v>
      </c>
      <c r="FY52" s="44" t="e">
        <f t="shared" si="62"/>
        <v>#DIV/0!</v>
      </c>
      <c r="FZ52" s="44" t="e">
        <f t="shared" si="62"/>
        <v>#DIV/0!</v>
      </c>
      <c r="GA52" s="44" t="e">
        <f t="shared" si="62"/>
        <v>#DIV/0!</v>
      </c>
      <c r="GB52" s="44" t="e">
        <f t="shared" si="62"/>
        <v>#DIV/0!</v>
      </c>
      <c r="GC52" s="44" t="e">
        <f t="shared" si="62"/>
        <v>#DIV/0!</v>
      </c>
      <c r="GD52" s="44" t="e">
        <f t="shared" si="62"/>
        <v>#DIV/0!</v>
      </c>
      <c r="GE52" s="44" t="e">
        <f t="shared" si="62"/>
        <v>#DIV/0!</v>
      </c>
      <c r="GF52" s="44" t="e">
        <f t="shared" si="62"/>
        <v>#DIV/0!</v>
      </c>
      <c r="GG52" s="44">
        <f>GG45/GG44</f>
        <v>4.266805990943922E-2</v>
      </c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>
        <f>HM45/HM44</f>
        <v>3.5259207540582996E-2</v>
      </c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>
        <f>IS45/IS44</f>
        <v>7.1068830442081704E-2</v>
      </c>
      <c r="IT52" s="44"/>
      <c r="IU52" s="44"/>
      <c r="IV52" s="44"/>
      <c r="IW52" s="44"/>
      <c r="IX52" s="44">
        <f>IX45/SUM(HM44,GG44,FB44,DV44,CQ44,BK44,AH44,IS44)</f>
        <v>3.7911523861818702E-2</v>
      </c>
    </row>
    <row r="53" spans="2:258">
      <c r="B53" s="43" t="s">
        <v>67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4">
        <f>AH52*12</f>
        <v>0.56736401673640169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4">
        <f>BK52*12</f>
        <v>0.50573753390360943</v>
      </c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4">
        <f>CQ52*12</f>
        <v>0.32584728460596163</v>
      </c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4">
        <f>DV52*12</f>
        <v>0.26830233478432924</v>
      </c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4">
        <f>FB52*12</f>
        <v>0.18661844484629295</v>
      </c>
      <c r="FC53" s="44" t="e">
        <f t="shared" ref="FC53:GF53" si="63">FC52*12</f>
        <v>#DIV/0!</v>
      </c>
      <c r="FD53" s="44" t="e">
        <f t="shared" si="63"/>
        <v>#DIV/0!</v>
      </c>
      <c r="FE53" s="44" t="e">
        <f t="shared" si="63"/>
        <v>#DIV/0!</v>
      </c>
      <c r="FF53" s="44" t="e">
        <f t="shared" si="63"/>
        <v>#DIV/0!</v>
      </c>
      <c r="FG53" s="44" t="e">
        <f t="shared" si="63"/>
        <v>#DIV/0!</v>
      </c>
      <c r="FH53" s="44" t="e">
        <f t="shared" si="63"/>
        <v>#DIV/0!</v>
      </c>
      <c r="FI53" s="44" t="e">
        <f t="shared" si="63"/>
        <v>#DIV/0!</v>
      </c>
      <c r="FJ53" s="44" t="e">
        <f t="shared" si="63"/>
        <v>#DIV/0!</v>
      </c>
      <c r="FK53" s="44" t="e">
        <f t="shared" si="63"/>
        <v>#DIV/0!</v>
      </c>
      <c r="FL53" s="44" t="e">
        <f t="shared" si="63"/>
        <v>#DIV/0!</v>
      </c>
      <c r="FM53" s="44" t="e">
        <f t="shared" si="63"/>
        <v>#DIV/0!</v>
      </c>
      <c r="FN53" s="44" t="e">
        <f t="shared" si="63"/>
        <v>#DIV/0!</v>
      </c>
      <c r="FO53" s="44" t="e">
        <f t="shared" si="63"/>
        <v>#DIV/0!</v>
      </c>
      <c r="FP53" s="44" t="e">
        <f t="shared" si="63"/>
        <v>#DIV/0!</v>
      </c>
      <c r="FQ53" s="44" t="e">
        <f t="shared" si="63"/>
        <v>#DIV/0!</v>
      </c>
      <c r="FR53" s="44" t="e">
        <f t="shared" si="63"/>
        <v>#DIV/0!</v>
      </c>
      <c r="FS53" s="44" t="e">
        <f t="shared" si="63"/>
        <v>#DIV/0!</v>
      </c>
      <c r="FT53" s="44" t="e">
        <f t="shared" si="63"/>
        <v>#DIV/0!</v>
      </c>
      <c r="FU53" s="44" t="e">
        <f t="shared" si="63"/>
        <v>#DIV/0!</v>
      </c>
      <c r="FV53" s="44" t="e">
        <f t="shared" si="63"/>
        <v>#DIV/0!</v>
      </c>
      <c r="FW53" s="44" t="e">
        <f t="shared" si="63"/>
        <v>#DIV/0!</v>
      </c>
      <c r="FX53" s="44" t="e">
        <f t="shared" si="63"/>
        <v>#DIV/0!</v>
      </c>
      <c r="FY53" s="44" t="e">
        <f t="shared" si="63"/>
        <v>#DIV/0!</v>
      </c>
      <c r="FZ53" s="44" t="e">
        <f t="shared" si="63"/>
        <v>#DIV/0!</v>
      </c>
      <c r="GA53" s="44" t="e">
        <f t="shared" si="63"/>
        <v>#DIV/0!</v>
      </c>
      <c r="GB53" s="44" t="e">
        <f t="shared" si="63"/>
        <v>#DIV/0!</v>
      </c>
      <c r="GC53" s="44" t="e">
        <f t="shared" si="63"/>
        <v>#DIV/0!</v>
      </c>
      <c r="GD53" s="44" t="e">
        <f t="shared" si="63"/>
        <v>#DIV/0!</v>
      </c>
      <c r="GE53" s="44" t="e">
        <f t="shared" si="63"/>
        <v>#DIV/0!</v>
      </c>
      <c r="GF53" s="44" t="e">
        <f t="shared" si="63"/>
        <v>#DIV/0!</v>
      </c>
      <c r="GG53" s="44">
        <f>GG52*12</f>
        <v>0.51201671891327061</v>
      </c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>
        <f>HM52*12</f>
        <v>0.42311049048699595</v>
      </c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>
        <f>IS52*12</f>
        <v>0.85282596530498045</v>
      </c>
      <c r="IT53" s="45"/>
      <c r="IU53" s="45"/>
      <c r="IV53" s="45"/>
      <c r="IW53" s="45"/>
      <c r="IX53" s="44">
        <f>IX52*12</f>
        <v>0.45493828634182443</v>
      </c>
    </row>
    <row r="54" spans="2:258">
      <c r="B54" s="43" t="s">
        <v>66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1-AH28</f>
        <v>6.3237025786302969E-2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1-BK28</f>
        <v>6.6058070242170697E-2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1-CQ28</f>
        <v>5.9078983818664721E-2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1-DV28</f>
        <v>0.1031544689151902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 t="shared" ref="FB54:GG54" si="64">1-FB28</f>
        <v>5.3223900513669653E-2</v>
      </c>
      <c r="FC54" s="44">
        <f t="shared" si="64"/>
        <v>0.99222563731694091</v>
      </c>
      <c r="FD54" s="44">
        <f t="shared" si="64"/>
        <v>5.7147975635972736E-2</v>
      </c>
      <c r="FE54" s="44">
        <f t="shared" si="64"/>
        <v>4.6987087517934012E-2</v>
      </c>
      <c r="FF54" s="44">
        <f t="shared" si="64"/>
        <v>4.020100502512558E-2</v>
      </c>
      <c r="FG54" s="44">
        <f t="shared" si="64"/>
        <v>3.0469441984056655E-2</v>
      </c>
      <c r="FH54" s="44">
        <f t="shared" si="64"/>
        <v>8.3096085409252618E-2</v>
      </c>
      <c r="FI54" s="44">
        <f t="shared" si="64"/>
        <v>0.96306209850107072</v>
      </c>
      <c r="FJ54" s="44">
        <f t="shared" si="64"/>
        <v>0.10063784549964561</v>
      </c>
      <c r="FK54" s="44">
        <f t="shared" si="64"/>
        <v>6.5460351250665294E-2</v>
      </c>
      <c r="FL54" s="44">
        <f t="shared" si="64"/>
        <v>5.632811124801973E-2</v>
      </c>
      <c r="FM54" s="44">
        <f t="shared" si="64"/>
        <v>5.7329334979714264E-2</v>
      </c>
      <c r="FN54" s="44">
        <f t="shared" si="64"/>
        <v>5.1040027967138579E-2</v>
      </c>
      <c r="FO54" s="44">
        <f t="shared" si="64"/>
        <v>6.0696169319573223E-2</v>
      </c>
      <c r="FP54" s="44">
        <f t="shared" si="64"/>
        <v>0.26261387526278912</v>
      </c>
      <c r="FQ54" s="44">
        <f t="shared" si="64"/>
        <v>5.9259259259259234E-2</v>
      </c>
      <c r="FR54" s="44">
        <f t="shared" si="64"/>
        <v>4.4176013805004355E-2</v>
      </c>
      <c r="FS54" s="44">
        <f t="shared" si="64"/>
        <v>4.2487046632124326E-2</v>
      </c>
      <c r="FT54" s="44">
        <f t="shared" si="64"/>
        <v>0.87638504155124652</v>
      </c>
      <c r="FU54" s="44">
        <f t="shared" si="64"/>
        <v>6.0034602076124544E-2</v>
      </c>
      <c r="FV54" s="44">
        <f t="shared" si="64"/>
        <v>5.2832149662220718E-2</v>
      </c>
      <c r="FW54" s="44">
        <f t="shared" si="64"/>
        <v>0.25507900677200901</v>
      </c>
      <c r="FX54" s="44">
        <f t="shared" si="64"/>
        <v>5.3178589987874614E-2</v>
      </c>
      <c r="FY54" s="44">
        <f t="shared" si="64"/>
        <v>4.1428323799618694E-2</v>
      </c>
      <c r="FZ54" s="44">
        <f t="shared" si="64"/>
        <v>4.4463667820069164E-2</v>
      </c>
      <c r="GA54" s="44">
        <f t="shared" si="64"/>
        <v>4.2292421888486142E-2</v>
      </c>
      <c r="GB54" s="44">
        <f t="shared" si="64"/>
        <v>3.9917055469155027E-2</v>
      </c>
      <c r="GC54" s="44">
        <f t="shared" si="64"/>
        <v>5.7745504840940542E-2</v>
      </c>
      <c r="GD54" s="44">
        <f t="shared" si="64"/>
        <v>0.87671948458993554</v>
      </c>
      <c r="GE54" s="44">
        <f t="shared" si="64"/>
        <v>5.571898252292784E-2</v>
      </c>
      <c r="GF54" s="44">
        <f t="shared" si="64"/>
        <v>4.0512465373961248E-2</v>
      </c>
      <c r="GG54" s="44">
        <f t="shared" si="64"/>
        <v>5.3421543483329392E-2</v>
      </c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>
        <f>1-HM28</f>
        <v>4.7519902020820681E-2</v>
      </c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>
        <f>1-IS28</f>
        <v>4.4618789253434987E-2</v>
      </c>
      <c r="IT54" s="45"/>
      <c r="IU54" s="45"/>
      <c r="IV54" s="45"/>
      <c r="IW54" s="45"/>
      <c r="IX54" s="173">
        <f>AVERAGE(AH54,BK54,CQ54,DV54,FB54,GG54,HM54,IS54)</f>
        <v>6.1289085504197913E-2</v>
      </c>
    </row>
    <row r="55" spans="2:258" s="42" customFormat="1">
      <c r="B55" s="60" t="s">
        <v>101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223">
        <f>SUM('BS1'!AH55)</f>
        <v>2.2208219178082191</v>
      </c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3"/>
      <c r="AW55" s="223"/>
      <c r="AX55" s="223"/>
      <c r="AY55" s="223"/>
      <c r="AZ55" s="223"/>
      <c r="BA55" s="223"/>
      <c r="BB55" s="223"/>
      <c r="BC55" s="223"/>
      <c r="BD55" s="223"/>
      <c r="BE55" s="223"/>
      <c r="BF55" s="223"/>
      <c r="BG55" s="223"/>
      <c r="BH55" s="223"/>
      <c r="BI55" s="223"/>
      <c r="BJ55" s="223"/>
      <c r="BK55" s="223">
        <f>SUM('BS1'!BK55)</f>
        <v>2.2860273972602738</v>
      </c>
      <c r="BL55" s="223"/>
      <c r="BM55" s="223"/>
      <c r="BN55" s="223"/>
      <c r="BO55" s="223"/>
      <c r="BP55" s="223"/>
      <c r="BQ55" s="223"/>
      <c r="BR55" s="223"/>
      <c r="BS55" s="223"/>
      <c r="BT55" s="223"/>
      <c r="BU55" s="223"/>
      <c r="BV55" s="223"/>
      <c r="BW55" s="223"/>
      <c r="BX55" s="223"/>
      <c r="BY55" s="223"/>
      <c r="BZ55" s="223"/>
      <c r="CA55" s="223"/>
      <c r="CB55" s="223"/>
      <c r="CC55" s="223"/>
      <c r="CD55" s="223"/>
      <c r="CE55" s="223"/>
      <c r="CF55" s="223"/>
      <c r="CG55" s="223"/>
      <c r="CH55" s="223"/>
      <c r="CI55" s="223"/>
      <c r="CJ55" s="223"/>
      <c r="CK55" s="223"/>
      <c r="CL55" s="223"/>
      <c r="CM55" s="223"/>
      <c r="CN55" s="223"/>
      <c r="CO55" s="223"/>
      <c r="CP55" s="223"/>
      <c r="CQ55" s="223">
        <f>SUM('BS1'!CQ55)</f>
        <v>2.2986301369863016</v>
      </c>
      <c r="CR55" s="223"/>
      <c r="CS55" s="223"/>
      <c r="CT55" s="223"/>
      <c r="CU55" s="223"/>
      <c r="CV55" s="223"/>
      <c r="CW55" s="223"/>
      <c r="CX55" s="223"/>
      <c r="CY55" s="223"/>
      <c r="CZ55" s="223"/>
      <c r="DA55" s="223"/>
      <c r="DB55" s="223"/>
      <c r="DC55" s="223"/>
      <c r="DD55" s="223"/>
      <c r="DE55" s="223"/>
      <c r="DF55" s="223"/>
      <c r="DG55" s="223"/>
      <c r="DH55" s="223"/>
      <c r="DI55" s="223"/>
      <c r="DJ55" s="223"/>
      <c r="DK55" s="223"/>
      <c r="DL55" s="223"/>
      <c r="DM55" s="223"/>
      <c r="DN55" s="223"/>
      <c r="DO55" s="223"/>
      <c r="DP55" s="223"/>
      <c r="DQ55" s="223"/>
      <c r="DR55" s="223"/>
      <c r="DS55" s="223"/>
      <c r="DT55" s="223"/>
      <c r="DU55" s="223"/>
      <c r="DV55" s="223">
        <f>SUM('BS1'!DV55)</f>
        <v>2.2704109589041099</v>
      </c>
      <c r="DW55" s="223"/>
      <c r="DX55" s="223"/>
      <c r="DY55" s="223"/>
      <c r="DZ55" s="223"/>
      <c r="EA55" s="223"/>
      <c r="EB55" s="223"/>
      <c r="EC55" s="223"/>
      <c r="ED55" s="223"/>
      <c r="EE55" s="223"/>
      <c r="EF55" s="223"/>
      <c r="EG55" s="223"/>
      <c r="EH55" s="223"/>
      <c r="EI55" s="223"/>
      <c r="EJ55" s="223"/>
      <c r="EK55" s="223"/>
      <c r="EL55" s="223"/>
      <c r="EM55" s="223"/>
      <c r="EN55" s="223"/>
      <c r="EO55" s="223"/>
      <c r="EP55" s="223"/>
      <c r="EQ55" s="223"/>
      <c r="ER55" s="223"/>
      <c r="ES55" s="223"/>
      <c r="ET55" s="223"/>
      <c r="EU55" s="223"/>
      <c r="EV55" s="223"/>
      <c r="EW55" s="223"/>
      <c r="EX55" s="223"/>
      <c r="EY55" s="223"/>
      <c r="EZ55" s="223"/>
      <c r="FA55" s="223"/>
      <c r="FB55" s="223">
        <f>SUM('BS1'!FB55)</f>
        <v>1.9865753424657535</v>
      </c>
      <c r="FC55" s="223"/>
      <c r="FD55" s="223"/>
      <c r="FE55" s="223"/>
      <c r="FF55" s="223"/>
      <c r="FG55" s="223"/>
      <c r="FH55" s="223"/>
      <c r="FI55" s="223"/>
      <c r="FJ55" s="223"/>
      <c r="FK55" s="223"/>
      <c r="FL55" s="223"/>
      <c r="FM55" s="223"/>
      <c r="FN55" s="223"/>
      <c r="FO55" s="223"/>
      <c r="FP55" s="223"/>
      <c r="FQ55" s="223"/>
      <c r="FR55" s="223"/>
      <c r="FS55" s="223"/>
      <c r="FT55" s="223"/>
      <c r="FU55" s="223"/>
      <c r="FV55" s="223"/>
      <c r="FW55" s="223"/>
      <c r="FX55" s="223"/>
      <c r="FY55" s="223"/>
      <c r="FZ55" s="223"/>
      <c r="GA55" s="223"/>
      <c r="GB55" s="223"/>
      <c r="GC55" s="223"/>
      <c r="GD55" s="223"/>
      <c r="GE55" s="223"/>
      <c r="GF55" s="223"/>
      <c r="GG55" s="223">
        <f>SUM('BS1'!GG55)</f>
        <v>1.8709589041095889</v>
      </c>
      <c r="GH55" s="223"/>
      <c r="GI55" s="223"/>
      <c r="GJ55" s="223"/>
      <c r="GK55" s="223"/>
      <c r="GL55" s="223"/>
      <c r="GM55" s="223"/>
      <c r="GN55" s="223"/>
      <c r="GO55" s="223"/>
      <c r="GP55" s="223"/>
      <c r="GQ55" s="223"/>
      <c r="GR55" s="223"/>
      <c r="GS55" s="223"/>
      <c r="GT55" s="223"/>
      <c r="GU55" s="223"/>
      <c r="GV55" s="223"/>
      <c r="GW55" s="223"/>
      <c r="GX55" s="223"/>
      <c r="GY55" s="223"/>
      <c r="GZ55" s="223"/>
      <c r="HA55" s="223"/>
      <c r="HB55" s="223"/>
      <c r="HC55" s="223"/>
      <c r="HD55" s="223"/>
      <c r="HE55" s="223"/>
      <c r="HF55" s="223"/>
      <c r="HG55" s="223"/>
      <c r="HH55" s="223"/>
      <c r="HI55" s="223"/>
      <c r="HJ55" s="223"/>
      <c r="HK55" s="223"/>
      <c r="HL55" s="223"/>
      <c r="HM55" s="223">
        <f>SUM('BS1'!HM55)</f>
        <v>1.97</v>
      </c>
      <c r="HN55" s="223"/>
      <c r="HO55" s="223"/>
      <c r="HP55" s="223"/>
      <c r="HQ55" s="223"/>
      <c r="HR55" s="223"/>
      <c r="HS55" s="223"/>
      <c r="HT55" s="223"/>
      <c r="HU55" s="223"/>
      <c r="HV55" s="223"/>
      <c r="HW55" s="223"/>
      <c r="HX55" s="223"/>
      <c r="HY55" s="223"/>
      <c r="HZ55" s="223"/>
      <c r="IA55" s="223"/>
      <c r="IB55" s="223"/>
      <c r="IC55" s="223"/>
      <c r="ID55" s="223"/>
      <c r="IE55" s="223"/>
      <c r="IF55" s="223"/>
      <c r="IG55" s="223"/>
      <c r="IH55" s="223"/>
      <c r="II55" s="223"/>
      <c r="IJ55" s="223"/>
      <c r="IK55" s="223"/>
      <c r="IL55" s="223"/>
      <c r="IM55" s="223"/>
      <c r="IN55" s="223"/>
      <c r="IO55" s="223"/>
      <c r="IP55" s="223"/>
      <c r="IQ55" s="223"/>
      <c r="IR55" s="223"/>
      <c r="IS55" s="223">
        <f>SUM('BS1'!IS55)</f>
        <v>2.16</v>
      </c>
      <c r="IT55" s="61"/>
      <c r="IU55" s="61"/>
      <c r="IV55" s="61"/>
      <c r="IW55" s="61"/>
      <c r="IX55" s="61">
        <f>IS55</f>
        <v>2.16</v>
      </c>
    </row>
    <row r="56" spans="2:258" s="42" customFormat="1">
      <c r="B56" s="60" t="s">
        <v>102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223">
        <f>SUM('BS1'!AH56)</f>
        <v>2.4356712328767123</v>
      </c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3"/>
      <c r="AW56" s="223"/>
      <c r="AX56" s="223"/>
      <c r="AY56" s="223"/>
      <c r="AZ56" s="223"/>
      <c r="BA56" s="223"/>
      <c r="BB56" s="223"/>
      <c r="BC56" s="223"/>
      <c r="BD56" s="223"/>
      <c r="BE56" s="223"/>
      <c r="BF56" s="223"/>
      <c r="BG56" s="223"/>
      <c r="BH56" s="223"/>
      <c r="BI56" s="223"/>
      <c r="BJ56" s="223"/>
      <c r="BK56" s="223">
        <f>SUM('BS1'!BK56)</f>
        <v>2.5013698630136987</v>
      </c>
      <c r="BL56" s="223"/>
      <c r="BM56" s="223"/>
      <c r="BN56" s="223"/>
      <c r="BO56" s="223"/>
      <c r="BP56" s="223"/>
      <c r="BQ56" s="223"/>
      <c r="BR56" s="223"/>
      <c r="BS56" s="223"/>
      <c r="BT56" s="223"/>
      <c r="BU56" s="223"/>
      <c r="BV56" s="223"/>
      <c r="BW56" s="223"/>
      <c r="BX56" s="223"/>
      <c r="BY56" s="223"/>
      <c r="BZ56" s="223"/>
      <c r="CA56" s="223"/>
      <c r="CB56" s="223"/>
      <c r="CC56" s="223"/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>
        <f>SUM('BS1'!CQ56)</f>
        <v>2.515068493150685</v>
      </c>
      <c r="CR56" s="223"/>
      <c r="CS56" s="223"/>
      <c r="CT56" s="223"/>
      <c r="CU56" s="223"/>
      <c r="CV56" s="223"/>
      <c r="CW56" s="223"/>
      <c r="CX56" s="223"/>
      <c r="CY56" s="223"/>
      <c r="CZ56" s="223"/>
      <c r="DA56" s="223"/>
      <c r="DB56" s="223"/>
      <c r="DC56" s="223"/>
      <c r="DD56" s="223"/>
      <c r="DE56" s="223"/>
      <c r="DF56" s="223"/>
      <c r="DG56" s="223"/>
      <c r="DH56" s="223"/>
      <c r="DI56" s="223"/>
      <c r="DJ56" s="223"/>
      <c r="DK56" s="223"/>
      <c r="DL56" s="223"/>
      <c r="DM56" s="223"/>
      <c r="DN56" s="223"/>
      <c r="DO56" s="223"/>
      <c r="DP56" s="223"/>
      <c r="DQ56" s="223"/>
      <c r="DR56" s="223"/>
      <c r="DS56" s="223"/>
      <c r="DT56" s="223"/>
      <c r="DU56" s="223"/>
      <c r="DV56" s="223">
        <f>SUM('BS1'!DV56)</f>
        <v>2.486027397260274</v>
      </c>
      <c r="DW56" s="223"/>
      <c r="DX56" s="223"/>
      <c r="DY56" s="223"/>
      <c r="DZ56" s="223"/>
      <c r="EA56" s="223"/>
      <c r="EB56" s="223"/>
      <c r="EC56" s="223"/>
      <c r="ED56" s="223"/>
      <c r="EE56" s="223"/>
      <c r="EF56" s="223"/>
      <c r="EG56" s="223"/>
      <c r="EH56" s="223"/>
      <c r="EI56" s="223"/>
      <c r="EJ56" s="223"/>
      <c r="EK56" s="223"/>
      <c r="EL56" s="223"/>
      <c r="EM56" s="223"/>
      <c r="EN56" s="223"/>
      <c r="EO56" s="223"/>
      <c r="EP56" s="223"/>
      <c r="EQ56" s="223"/>
      <c r="ER56" s="223"/>
      <c r="ES56" s="223"/>
      <c r="ET56" s="223"/>
      <c r="EU56" s="223"/>
      <c r="EV56" s="223"/>
      <c r="EW56" s="223"/>
      <c r="EX56" s="223"/>
      <c r="EY56" s="223"/>
      <c r="EZ56" s="223"/>
      <c r="FA56" s="223"/>
      <c r="FB56" s="223">
        <f>SUM('BS1'!FB56)</f>
        <v>2.2575342465753425</v>
      </c>
      <c r="FC56" s="223"/>
      <c r="FD56" s="223"/>
      <c r="FE56" s="223"/>
      <c r="FF56" s="223"/>
      <c r="FG56" s="223"/>
      <c r="FH56" s="223"/>
      <c r="FI56" s="223"/>
      <c r="FJ56" s="223"/>
      <c r="FK56" s="223"/>
      <c r="FL56" s="223"/>
      <c r="FM56" s="223"/>
      <c r="FN56" s="223"/>
      <c r="FO56" s="223"/>
      <c r="FP56" s="223"/>
      <c r="FQ56" s="223"/>
      <c r="FR56" s="223"/>
      <c r="FS56" s="223"/>
      <c r="FT56" s="223"/>
      <c r="FU56" s="223"/>
      <c r="FV56" s="223"/>
      <c r="FW56" s="223"/>
      <c r="FX56" s="223"/>
      <c r="FY56" s="223"/>
      <c r="FZ56" s="223"/>
      <c r="GA56" s="223"/>
      <c r="GB56" s="223"/>
      <c r="GC56" s="223"/>
      <c r="GD56" s="223"/>
      <c r="GE56" s="223"/>
      <c r="GF56" s="223"/>
      <c r="GG56" s="223">
        <f>SUM('BS1'!GG56)</f>
        <v>2.1783561643835618</v>
      </c>
      <c r="GH56" s="223"/>
      <c r="GI56" s="223"/>
      <c r="GJ56" s="223"/>
      <c r="GK56" s="223"/>
      <c r="GL56" s="223"/>
      <c r="GM56" s="223"/>
      <c r="GN56" s="223"/>
      <c r="GO56" s="223"/>
      <c r="GP56" s="223"/>
      <c r="GQ56" s="223"/>
      <c r="GR56" s="223"/>
      <c r="GS56" s="223"/>
      <c r="GT56" s="223"/>
      <c r="GU56" s="223"/>
      <c r="GV56" s="223"/>
      <c r="GW56" s="223"/>
      <c r="GX56" s="223"/>
      <c r="GY56" s="223"/>
      <c r="GZ56" s="223"/>
      <c r="HA56" s="223"/>
      <c r="HB56" s="223"/>
      <c r="HC56" s="223"/>
      <c r="HD56" s="223"/>
      <c r="HE56" s="223"/>
      <c r="HF56" s="223"/>
      <c r="HG56" s="223"/>
      <c r="HH56" s="223"/>
      <c r="HI56" s="223"/>
      <c r="HJ56" s="223"/>
      <c r="HK56" s="223"/>
      <c r="HL56" s="223"/>
      <c r="HM56" s="223">
        <f>SUM('BS1'!HM56)</f>
        <v>2.2599999999999998</v>
      </c>
      <c r="HN56" s="223"/>
      <c r="HO56" s="223"/>
      <c r="HP56" s="223"/>
      <c r="HQ56" s="223"/>
      <c r="HR56" s="223"/>
      <c r="HS56" s="223"/>
      <c r="HT56" s="223"/>
      <c r="HU56" s="223"/>
      <c r="HV56" s="223"/>
      <c r="HW56" s="223"/>
      <c r="HX56" s="223"/>
      <c r="HY56" s="223"/>
      <c r="HZ56" s="223"/>
      <c r="IA56" s="223"/>
      <c r="IB56" s="223"/>
      <c r="IC56" s="223"/>
      <c r="ID56" s="223"/>
      <c r="IE56" s="223"/>
      <c r="IF56" s="223"/>
      <c r="IG56" s="223"/>
      <c r="IH56" s="223"/>
      <c r="II56" s="223"/>
      <c r="IJ56" s="223"/>
      <c r="IK56" s="223"/>
      <c r="IL56" s="223"/>
      <c r="IM56" s="223"/>
      <c r="IN56" s="223"/>
      <c r="IO56" s="223"/>
      <c r="IP56" s="223"/>
      <c r="IQ56" s="223"/>
      <c r="IR56" s="223"/>
      <c r="IS56" s="223">
        <f>SUM('BS1'!IS56)</f>
        <v>2.4500000000000002</v>
      </c>
      <c r="IT56" s="61"/>
      <c r="IU56" s="61"/>
      <c r="IV56" s="61"/>
      <c r="IW56" s="61"/>
      <c r="IX56" s="61">
        <f>IS56</f>
        <v>2.4500000000000002</v>
      </c>
    </row>
    <row r="57" spans="2:258" s="42" customFormat="1">
      <c r="B57" s="60" t="s">
        <v>71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3">
        <f>AH13/AH44</f>
        <v>1.25600164623431</v>
      </c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>
        <f>BK13/BK44</f>
        <v>1.2574081360317129</v>
      </c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>
        <f>CQ13/CQ44</f>
        <v>1.2517776280038502</v>
      </c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>
        <f>DV13/DV44</f>
        <v>0.82909850098931537</v>
      </c>
      <c r="DW57" s="63">
        <f t="shared" ref="DW57:FA57" si="65">DW44/DW13</f>
        <v>0</v>
      </c>
      <c r="DX57" s="63">
        <f t="shared" si="65"/>
        <v>0</v>
      </c>
      <c r="DY57" s="63">
        <f t="shared" si="65"/>
        <v>0</v>
      </c>
      <c r="DZ57" s="63">
        <f t="shared" si="65"/>
        <v>0</v>
      </c>
      <c r="EA57" s="63">
        <f t="shared" si="65"/>
        <v>0</v>
      </c>
      <c r="EB57" s="63">
        <f t="shared" si="65"/>
        <v>0</v>
      </c>
      <c r="EC57" s="63">
        <f t="shared" si="65"/>
        <v>0</v>
      </c>
      <c r="ED57" s="63">
        <f t="shared" si="65"/>
        <v>0</v>
      </c>
      <c r="EE57" s="63">
        <f t="shared" si="65"/>
        <v>0</v>
      </c>
      <c r="EF57" s="63">
        <f t="shared" si="65"/>
        <v>0</v>
      </c>
      <c r="EG57" s="63">
        <f t="shared" si="65"/>
        <v>0</v>
      </c>
      <c r="EH57" s="63">
        <f t="shared" si="65"/>
        <v>0</v>
      </c>
      <c r="EI57" s="63">
        <f t="shared" si="65"/>
        <v>0</v>
      </c>
      <c r="EJ57" s="63">
        <f t="shared" si="65"/>
        <v>0</v>
      </c>
      <c r="EK57" s="63">
        <f t="shared" si="65"/>
        <v>0</v>
      </c>
      <c r="EL57" s="63">
        <f t="shared" si="65"/>
        <v>0</v>
      </c>
      <c r="EM57" s="63">
        <f t="shared" si="65"/>
        <v>0</v>
      </c>
      <c r="EN57" s="63">
        <f t="shared" si="65"/>
        <v>0</v>
      </c>
      <c r="EO57" s="63">
        <f t="shared" si="65"/>
        <v>0</v>
      </c>
      <c r="EP57" s="63">
        <f t="shared" si="65"/>
        <v>0</v>
      </c>
      <c r="EQ57" s="63">
        <f t="shared" si="65"/>
        <v>0</v>
      </c>
      <c r="ER57" s="63">
        <f t="shared" si="65"/>
        <v>0</v>
      </c>
      <c r="ES57" s="63">
        <f t="shared" si="65"/>
        <v>0</v>
      </c>
      <c r="ET57" s="63">
        <f t="shared" si="65"/>
        <v>0</v>
      </c>
      <c r="EU57" s="63">
        <f t="shared" si="65"/>
        <v>0</v>
      </c>
      <c r="EV57" s="63">
        <f t="shared" si="65"/>
        <v>0</v>
      </c>
      <c r="EW57" s="63">
        <f t="shared" si="65"/>
        <v>0</v>
      </c>
      <c r="EX57" s="63">
        <f t="shared" si="65"/>
        <v>0</v>
      </c>
      <c r="EY57" s="63">
        <f t="shared" si="65"/>
        <v>0</v>
      </c>
      <c r="EZ57" s="63">
        <f t="shared" si="65"/>
        <v>0</v>
      </c>
      <c r="FA57" s="63">
        <f t="shared" si="65"/>
        <v>0</v>
      </c>
      <c r="FB57" s="63">
        <f>FB13/FB44</f>
        <v>1.1561747932645567</v>
      </c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221"/>
      <c r="FZ57" s="221"/>
      <c r="GA57" s="221"/>
      <c r="GB57" s="221"/>
      <c r="GC57" s="221"/>
      <c r="GD57" s="221"/>
      <c r="GE57" s="221"/>
      <c r="GF57" s="221"/>
      <c r="GG57" s="63">
        <f>GG13/GG44</f>
        <v>1.2970307579240681</v>
      </c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>
        <f>HM13/HM44</f>
        <v>1.3950959204573226</v>
      </c>
      <c r="HN57" s="63"/>
      <c r="HO57" s="63"/>
      <c r="HP57" s="63"/>
      <c r="HQ57" s="63"/>
      <c r="HR57" s="63"/>
      <c r="HS57" s="63"/>
      <c r="HT57" s="63"/>
      <c r="HU57" s="63"/>
      <c r="HV57" s="63"/>
      <c r="HW57" s="63"/>
      <c r="HX57" s="63"/>
      <c r="HY57" s="63"/>
      <c r="HZ57" s="63"/>
      <c r="IA57" s="63"/>
      <c r="IB57" s="63"/>
      <c r="IC57" s="63"/>
      <c r="ID57" s="63"/>
      <c r="IE57" s="63"/>
      <c r="IF57" s="63"/>
      <c r="IG57" s="63"/>
      <c r="IH57" s="63"/>
      <c r="II57" s="63"/>
      <c r="IJ57" s="63"/>
      <c r="IK57" s="63"/>
      <c r="IL57" s="63"/>
      <c r="IM57" s="63"/>
      <c r="IN57" s="63"/>
      <c r="IO57" s="63"/>
      <c r="IP57" s="63"/>
      <c r="IQ57" s="63"/>
      <c r="IR57" s="63"/>
      <c r="IS57" s="63">
        <f>IS13/IS44</f>
        <v>1.3919658581995711</v>
      </c>
      <c r="IT57" s="63"/>
      <c r="IU57" s="63"/>
      <c r="IV57" s="63"/>
      <c r="IW57" s="63"/>
      <c r="IX57" s="63">
        <f>IX13/IX44</f>
        <v>9.6340135093870085</v>
      </c>
    </row>
    <row r="58" spans="2:258">
      <c r="B58" s="78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128">
        <v>0.16400000000000001</v>
      </c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8">
        <v>0.1575</v>
      </c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8">
        <v>0.17530000000000001</v>
      </c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  <c r="DO58" s="127"/>
      <c r="DP58" s="127"/>
      <c r="DQ58" s="127"/>
      <c r="DR58" s="127"/>
      <c r="DS58" s="127"/>
      <c r="DT58" s="127"/>
      <c r="DU58" s="127"/>
      <c r="DV58" s="128">
        <v>0.20449999999999999</v>
      </c>
      <c r="DW58" s="127"/>
      <c r="DX58" s="127"/>
      <c r="DY58" s="127"/>
      <c r="DZ58" s="127"/>
      <c r="EA58" s="127"/>
      <c r="EB58" s="127"/>
      <c r="EC58" s="127"/>
      <c r="ED58" s="127"/>
      <c r="EE58" s="127"/>
      <c r="EF58" s="127"/>
      <c r="EG58" s="127"/>
      <c r="EH58" s="127"/>
      <c r="EI58" s="127"/>
      <c r="EJ58" s="127"/>
      <c r="EK58" s="127"/>
      <c r="EL58" s="127"/>
      <c r="EM58" s="127"/>
      <c r="EN58" s="127"/>
      <c r="EO58" s="127"/>
      <c r="EP58" s="127"/>
      <c r="EQ58" s="127"/>
      <c r="ER58" s="127"/>
      <c r="ES58" s="127"/>
      <c r="ET58" s="127"/>
      <c r="EU58" s="127"/>
      <c r="EV58" s="127"/>
      <c r="EW58" s="127"/>
      <c r="EX58" s="127"/>
      <c r="EY58" s="127"/>
      <c r="EZ58" s="127"/>
      <c r="FA58" s="127"/>
      <c r="FB58" s="128">
        <v>0.16830000000000001</v>
      </c>
      <c r="FC58" s="127"/>
      <c r="FD58" s="127"/>
      <c r="FE58" s="127"/>
      <c r="FF58" s="127"/>
      <c r="FG58" s="127"/>
      <c r="FH58" s="127"/>
      <c r="FI58" s="127"/>
      <c r="FJ58" s="127"/>
      <c r="FK58" s="127"/>
      <c r="FL58" s="127"/>
      <c r="FM58" s="127"/>
      <c r="FN58" s="127"/>
      <c r="FO58" s="127"/>
      <c r="FP58" s="127"/>
      <c r="FQ58" s="127"/>
      <c r="FR58" s="127"/>
      <c r="FS58" s="127"/>
      <c r="FT58" s="127"/>
      <c r="FU58" s="127"/>
      <c r="FV58" s="127"/>
      <c r="FW58" s="127"/>
      <c r="FX58" s="127"/>
      <c r="FY58" s="127"/>
      <c r="FZ58" s="127"/>
      <c r="GA58" s="127"/>
      <c r="GB58" s="127"/>
      <c r="GC58" s="127"/>
      <c r="GD58" s="127"/>
      <c r="GE58" s="127"/>
      <c r="GF58" s="127"/>
      <c r="GG58" s="127">
        <v>0.15878869328651901</v>
      </c>
      <c r="GH58" s="127"/>
      <c r="GI58" s="127"/>
      <c r="GJ58" s="127"/>
      <c r="GK58" s="127"/>
      <c r="GL58" s="127"/>
      <c r="GM58" s="127"/>
      <c r="GN58" s="127"/>
      <c r="GO58" s="127"/>
      <c r="GP58" s="127"/>
      <c r="GQ58" s="127"/>
      <c r="GR58" s="127"/>
      <c r="GS58" s="127"/>
      <c r="GT58" s="127"/>
      <c r="GU58" s="127"/>
      <c r="GV58" s="127"/>
      <c r="GW58" s="127"/>
      <c r="GX58" s="127"/>
      <c r="GY58" s="127"/>
      <c r="GZ58" s="127"/>
      <c r="HA58" s="127"/>
      <c r="HB58" s="127"/>
      <c r="HC58" s="127"/>
      <c r="HD58" s="127"/>
      <c r="HE58" s="127"/>
      <c r="HF58" s="127"/>
      <c r="HG58" s="127"/>
      <c r="HH58" s="127"/>
      <c r="HI58" s="127"/>
      <c r="HJ58" s="127"/>
      <c r="HK58" s="127"/>
      <c r="HL58" s="127"/>
      <c r="HM58" s="127">
        <v>0.14940000000000001</v>
      </c>
      <c r="HN58" s="127"/>
      <c r="HO58" s="127"/>
      <c r="HP58" s="127"/>
      <c r="HQ58" s="127"/>
      <c r="HR58" s="127"/>
      <c r="HS58" s="127"/>
      <c r="HT58" s="127"/>
      <c r="HU58" s="127"/>
      <c r="HV58" s="127"/>
      <c r="HW58" s="127"/>
      <c r="HX58" s="127"/>
      <c r="HY58" s="127"/>
      <c r="HZ58" s="127"/>
      <c r="IA58" s="127"/>
      <c r="IB58" s="127"/>
      <c r="IC58" s="127"/>
      <c r="ID58" s="127"/>
      <c r="IE58" s="127"/>
      <c r="IF58" s="127"/>
      <c r="IG58" s="127"/>
      <c r="IH58" s="127"/>
      <c r="II58" s="127"/>
      <c r="IJ58" s="127"/>
      <c r="IK58" s="127"/>
      <c r="IL58" s="127"/>
      <c r="IM58" s="127"/>
      <c r="IN58" s="127"/>
      <c r="IO58" s="127"/>
      <c r="IP58" s="127"/>
      <c r="IQ58" s="127"/>
      <c r="IR58" s="127"/>
      <c r="IS58" s="127">
        <v>0.14925832507866099</v>
      </c>
      <c r="IT58" s="79"/>
      <c r="IU58" s="79"/>
      <c r="IV58" s="79"/>
      <c r="IW58" s="79"/>
      <c r="IX58" s="128"/>
    </row>
    <row r="59" spans="2:258" s="34" customFormat="1">
      <c r="B59" s="186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8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8"/>
      <c r="BL59" s="189"/>
      <c r="BM59" s="189"/>
      <c r="BN59" s="189"/>
      <c r="BO59" s="189"/>
      <c r="BP59" s="189"/>
      <c r="BQ59" s="189"/>
      <c r="BR59" s="189"/>
      <c r="BS59" s="189"/>
      <c r="BT59" s="189"/>
      <c r="BU59" s="189"/>
      <c r="BV59" s="189"/>
      <c r="BW59" s="189"/>
      <c r="BX59" s="189"/>
      <c r="BY59" s="189"/>
      <c r="BZ59" s="189"/>
      <c r="CA59" s="189"/>
      <c r="CB59" s="189"/>
      <c r="CC59" s="189"/>
      <c r="CD59" s="189"/>
      <c r="CE59" s="189"/>
      <c r="CF59" s="189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8"/>
      <c r="CR59" s="189"/>
      <c r="CS59" s="189"/>
      <c r="CT59" s="189"/>
      <c r="CU59" s="189"/>
      <c r="CV59" s="189"/>
      <c r="CW59" s="189"/>
      <c r="CX59" s="189"/>
      <c r="CY59" s="189"/>
      <c r="CZ59" s="189"/>
      <c r="DA59" s="189"/>
      <c r="DB59" s="189"/>
      <c r="DC59" s="189"/>
      <c r="DD59" s="189"/>
      <c r="DE59" s="189"/>
      <c r="DF59" s="189"/>
      <c r="DG59" s="189"/>
      <c r="DH59" s="189"/>
      <c r="DI59" s="189"/>
      <c r="DJ59" s="189"/>
      <c r="DK59" s="189"/>
      <c r="DL59" s="189"/>
      <c r="DM59" s="189"/>
      <c r="DN59" s="189"/>
      <c r="DO59" s="189"/>
      <c r="DP59" s="189"/>
      <c r="DQ59" s="189"/>
      <c r="DR59" s="189"/>
      <c r="DS59" s="189"/>
      <c r="DT59" s="189"/>
      <c r="DU59" s="189"/>
      <c r="DV59" s="188"/>
      <c r="DW59" s="189"/>
      <c r="DX59" s="189"/>
      <c r="DY59" s="189"/>
      <c r="DZ59" s="189"/>
      <c r="EA59" s="189"/>
      <c r="EB59" s="189"/>
      <c r="EC59" s="189"/>
      <c r="ED59" s="189"/>
      <c r="EE59" s="189"/>
      <c r="EF59" s="189"/>
      <c r="EG59" s="189"/>
      <c r="EH59" s="189"/>
      <c r="EI59" s="189"/>
      <c r="EJ59" s="189"/>
      <c r="EK59" s="189"/>
      <c r="EL59" s="189"/>
      <c r="EM59" s="189"/>
      <c r="EN59" s="189"/>
      <c r="EO59" s="189"/>
      <c r="EP59" s="189"/>
      <c r="EQ59" s="189"/>
      <c r="ER59" s="189"/>
      <c r="ES59" s="189"/>
      <c r="ET59" s="189"/>
      <c r="EU59" s="189"/>
      <c r="EV59" s="189"/>
      <c r="EW59" s="189"/>
      <c r="EX59" s="189"/>
      <c r="EY59" s="189"/>
      <c r="EZ59" s="189"/>
      <c r="FA59" s="189"/>
      <c r="FB59" s="188"/>
      <c r="FC59" s="189"/>
      <c r="FD59" s="189"/>
      <c r="FE59" s="189"/>
      <c r="FF59" s="189"/>
      <c r="FG59" s="189"/>
      <c r="FH59" s="189"/>
      <c r="FI59" s="189"/>
      <c r="FJ59" s="189"/>
      <c r="FK59" s="189"/>
      <c r="FL59" s="189"/>
      <c r="FM59" s="189"/>
      <c r="FN59" s="189"/>
      <c r="FO59" s="189"/>
      <c r="FP59" s="189"/>
      <c r="FQ59" s="189"/>
      <c r="FR59" s="189"/>
      <c r="FS59" s="189"/>
      <c r="FT59" s="189"/>
      <c r="FU59" s="189"/>
      <c r="FV59" s="189"/>
      <c r="FW59" s="189"/>
      <c r="FX59" s="189"/>
      <c r="FY59" s="189"/>
      <c r="FZ59" s="189"/>
      <c r="GA59" s="189"/>
      <c r="GB59" s="189"/>
      <c r="GC59" s="189"/>
      <c r="GD59" s="189"/>
      <c r="GE59" s="189"/>
      <c r="GF59" s="189"/>
      <c r="GG59" s="189"/>
      <c r="GH59" s="189"/>
      <c r="GI59" s="189"/>
      <c r="GJ59" s="189"/>
      <c r="GK59" s="189"/>
      <c r="GL59" s="189"/>
      <c r="GM59" s="189"/>
      <c r="GN59" s="189"/>
      <c r="GO59" s="189"/>
      <c r="GP59" s="189"/>
      <c r="GQ59" s="189"/>
      <c r="GR59" s="189"/>
      <c r="GS59" s="189"/>
      <c r="GT59" s="189"/>
      <c r="GU59" s="189"/>
      <c r="GV59" s="189"/>
      <c r="GW59" s="189"/>
      <c r="GX59" s="189"/>
      <c r="GY59" s="189"/>
      <c r="GZ59" s="189"/>
      <c r="HA59" s="189"/>
      <c r="HB59" s="189"/>
      <c r="HC59" s="189"/>
      <c r="HD59" s="189"/>
      <c r="HE59" s="189"/>
      <c r="HF59" s="189"/>
      <c r="HG59" s="189"/>
      <c r="HH59" s="189"/>
      <c r="HI59" s="189"/>
      <c r="HJ59" s="189"/>
      <c r="HK59" s="189"/>
      <c r="HL59" s="189"/>
      <c r="HM59" s="189"/>
      <c r="HN59" s="189"/>
      <c r="HO59" s="189"/>
      <c r="HP59" s="189"/>
      <c r="HQ59" s="189"/>
      <c r="HR59" s="189"/>
      <c r="HS59" s="189"/>
      <c r="HT59" s="189"/>
      <c r="HU59" s="189"/>
      <c r="HV59" s="189"/>
      <c r="HW59" s="189"/>
      <c r="HX59" s="189"/>
      <c r="HY59" s="189"/>
      <c r="HZ59" s="189"/>
      <c r="IA59" s="189"/>
      <c r="IB59" s="189"/>
      <c r="IC59" s="189"/>
      <c r="ID59" s="189"/>
      <c r="IE59" s="189"/>
      <c r="IF59" s="189"/>
      <c r="IG59" s="189"/>
      <c r="IH59" s="189"/>
      <c r="II59" s="189"/>
      <c r="IJ59" s="189"/>
      <c r="IK59" s="189"/>
      <c r="IL59" s="189"/>
      <c r="IM59" s="189"/>
      <c r="IN59" s="189"/>
      <c r="IO59" s="189"/>
      <c r="IP59" s="189"/>
      <c r="IQ59" s="189"/>
      <c r="IR59" s="189"/>
      <c r="IS59" s="187"/>
      <c r="IT59" s="187"/>
      <c r="IU59" s="187"/>
      <c r="IV59" s="187"/>
      <c r="IW59" s="187"/>
      <c r="IX59" s="222"/>
    </row>
    <row r="60" spans="2:258">
      <c r="B60" s="16" t="s">
        <v>201</v>
      </c>
      <c r="IW60" s="3"/>
      <c r="IX60" s="233"/>
    </row>
    <row r="61" spans="2:258" hidden="1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>
        <f>SUM('BS1'!AH61,'BS2'!AH61)</f>
        <v>849</v>
      </c>
      <c r="AI61" s="50">
        <v>0</v>
      </c>
      <c r="AJ61" s="50">
        <v>0</v>
      </c>
      <c r="AK61" s="50">
        <v>0</v>
      </c>
      <c r="AL61" s="50">
        <v>0</v>
      </c>
      <c r="AM61" s="50">
        <v>0</v>
      </c>
      <c r="AN61" s="50">
        <v>0</v>
      </c>
      <c r="AO61" s="50">
        <v>0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0">
        <v>0</v>
      </c>
      <c r="BA61" s="50">
        <v>0</v>
      </c>
      <c r="BB61" s="50">
        <v>0</v>
      </c>
      <c r="BC61" s="50">
        <v>0</v>
      </c>
      <c r="BD61" s="50">
        <v>0</v>
      </c>
      <c r="BE61" s="50">
        <v>0</v>
      </c>
      <c r="BF61" s="50">
        <v>0</v>
      </c>
      <c r="BG61" s="50">
        <v>0</v>
      </c>
      <c r="BH61" s="50">
        <v>0</v>
      </c>
      <c r="BI61" s="50">
        <v>0</v>
      </c>
      <c r="BJ61" s="50">
        <v>0</v>
      </c>
      <c r="BK61" s="47">
        <f>SUM('BS1'!BK61,'BS2'!BK61)</f>
        <v>1285.9000000000001</v>
      </c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47">
        <f>SUM('BS1'!CQ61,'BS2'!CQ61)</f>
        <v>1165.0999999999999</v>
      </c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47">
        <f>SUM('BS1'!DV61,'BS2'!DV61)</f>
        <v>1495.7</v>
      </c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47">
        <f>SUM('BS1'!FB61,'BS2'!FB61)</f>
        <v>2184.203</v>
      </c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>
        <f>SUM('BS1'!GG61,'BS2'!GG61)</f>
        <v>1250.7950000000001</v>
      </c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>
        <f>SUM('BS1'!HM61,'BS2'!HM61)</f>
        <v>1202.306</v>
      </c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>
        <f>SUM('BS1'!IS61,'BS2'!IS61)</f>
        <v>944.42100000000005</v>
      </c>
      <c r="IT61" s="45"/>
      <c r="IU61" s="45"/>
      <c r="IV61" s="45"/>
      <c r="IW61" s="45"/>
      <c r="IX61" s="50">
        <f t="shared" ref="IX61:IX62" si="66">SUM(AH61,BK61,CQ61,DV61,FB61,GG61,HM61, IS61)</f>
        <v>10377.425000000001</v>
      </c>
    </row>
    <row r="62" spans="2:258" hidden="1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>
        <f>SUM('BS1'!AH62,'BS2'!AH62)</f>
        <v>859.5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0">
        <v>0</v>
      </c>
      <c r="BA62" s="50">
        <v>0</v>
      </c>
      <c r="BB62" s="50">
        <v>0</v>
      </c>
      <c r="BC62" s="50">
        <v>0</v>
      </c>
      <c r="BD62" s="50">
        <v>0</v>
      </c>
      <c r="BE62" s="50">
        <v>0</v>
      </c>
      <c r="BF62" s="50">
        <v>0</v>
      </c>
      <c r="BG62" s="50">
        <v>0</v>
      </c>
      <c r="BH62" s="50">
        <v>0</v>
      </c>
      <c r="BI62" s="50">
        <v>0</v>
      </c>
      <c r="BJ62" s="50">
        <v>0</v>
      </c>
      <c r="BK62" s="47">
        <f>SUM('BS1'!BK62,'BS2'!BK62)</f>
        <v>1304.5999999999999</v>
      </c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47">
        <f>SUM('BS1'!CQ62,'BS2'!CQ62)</f>
        <v>1190</v>
      </c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47">
        <f>SUM('BS1'!DV62,'BS2'!DV62)</f>
        <v>1521.5</v>
      </c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47">
        <f>SUM('BS1'!FB62,'BS2'!FB62)</f>
        <v>2216.2431999999999</v>
      </c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>
        <f>SUM('BS1'!GG62,'BS2'!GG62)</f>
        <v>1285.9069999999999</v>
      </c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>
        <f>SUM('BS1'!HM62,'BS2'!HM62)</f>
        <v>1218.5160000000001</v>
      </c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>
        <f>SUM('BS1'!IS62,'BS2'!IS62)</f>
        <v>955.39300000000003</v>
      </c>
      <c r="IT62" s="45"/>
      <c r="IU62" s="45"/>
      <c r="IV62" s="45"/>
      <c r="IW62" s="45"/>
      <c r="IX62" s="50">
        <f t="shared" si="66"/>
        <v>10551.6592</v>
      </c>
    </row>
    <row r="63" spans="2:258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>
        <f>SUM('BS1'!AH63,'BS2'!AH63)</f>
        <v>849.09999999999991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0">
        <v>0</v>
      </c>
      <c r="BA63" s="50">
        <v>0</v>
      </c>
      <c r="BB63" s="50">
        <v>0</v>
      </c>
      <c r="BC63" s="50">
        <v>0</v>
      </c>
      <c r="BD63" s="50">
        <v>0</v>
      </c>
      <c r="BE63" s="50">
        <v>0</v>
      </c>
      <c r="BF63" s="50">
        <v>0</v>
      </c>
      <c r="BG63" s="50">
        <v>0</v>
      </c>
      <c r="BH63" s="50">
        <v>0</v>
      </c>
      <c r="BI63" s="50">
        <v>0</v>
      </c>
      <c r="BJ63" s="50">
        <v>0</v>
      </c>
      <c r="BK63" s="47">
        <f>SUM('BS1'!BK63,'BS2'!BK63)</f>
        <v>1274</v>
      </c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47">
        <f>SUM('BS1'!CQ63,'BS2'!CQ63)</f>
        <v>1156.1999999999998</v>
      </c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47">
        <f>SUM('BS1'!DV63,'BS2'!DV63)</f>
        <v>1495</v>
      </c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47">
        <f>SUM('BS1'!FB63,'BS2'!FB63)</f>
        <v>2150.0320000000002</v>
      </c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>
        <f>SUM('BS1'!GG63,'BS2'!GG63)</f>
        <v>1239.57</v>
      </c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>
        <f>SUM('BS1'!HM63,'BS2'!HM63)</f>
        <v>1183.499</v>
      </c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>
        <f>SUM('BS1'!IS63,'BS2'!IS63)</f>
        <v>939.62699999999995</v>
      </c>
      <c r="IT63" s="45"/>
      <c r="IU63" s="45"/>
      <c r="IV63" s="45"/>
      <c r="IW63" s="45"/>
      <c r="IX63" s="50">
        <f>SUM(AH63,BK63,CQ63,DV63,FB63,GG63,HM63, IS63)</f>
        <v>10287.028</v>
      </c>
    </row>
    <row r="64" spans="2:258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>
        <f>SUM('BS1'!AH64,'BS2'!AH64)</f>
        <v>9596.2999999999993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0">
        <v>0</v>
      </c>
      <c r="BA64" s="50">
        <v>0</v>
      </c>
      <c r="BB64" s="50">
        <v>0</v>
      </c>
      <c r="BC64" s="50">
        <v>0</v>
      </c>
      <c r="BD64" s="50">
        <v>0</v>
      </c>
      <c r="BE64" s="50">
        <v>0</v>
      </c>
      <c r="BF64" s="50">
        <v>0</v>
      </c>
      <c r="BG64" s="50">
        <v>0</v>
      </c>
      <c r="BH64" s="50">
        <v>0</v>
      </c>
      <c r="BI64" s="50">
        <v>0</v>
      </c>
      <c r="BJ64" s="50">
        <v>0</v>
      </c>
      <c r="BK64" s="47">
        <f>SUM('BS1'!BK64,'BS2'!BK64)</f>
        <v>10688.7</v>
      </c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47">
        <f>SUM('BS1'!CQ64,'BS2'!CQ64)</f>
        <v>9952.2999999999993</v>
      </c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47">
        <f>SUM('BS1'!DV64,'BS2'!DV64)</f>
        <v>10234.5</v>
      </c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47">
        <f>SUM('BS1'!FB64,'BS2'!FB64)</f>
        <v>16788.8</v>
      </c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>
        <f>SUM('BS1'!GG64,'BS2'!GG64)</f>
        <v>12748.6</v>
      </c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>
        <f>SUM('BS1'!HM64,'BS2'!HM64)</f>
        <v>11888.43</v>
      </c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>
        <f>SUM('BS1'!IS64,'BS2'!IS64)</f>
        <v>12389.649871</v>
      </c>
      <c r="IT64" s="45"/>
      <c r="IU64" s="45"/>
      <c r="IV64" s="45"/>
      <c r="IW64" s="45"/>
      <c r="IX64" s="50">
        <f>SUM(AH64,BK64,CQ64,DV64,FB64,GG64,HM64, IS64)</f>
        <v>94287.279871000006</v>
      </c>
    </row>
    <row r="65" spans="2:258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>
        <f>IFERROR(AH63/AH61,"-")</f>
        <v>1.0001177856301531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4">
        <f>IFERROR(BK63/BK61,"-")</f>
        <v>0.99074578116494272</v>
      </c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4">
        <f>IFERROR(CQ63/CQ61,"-")</f>
        <v>0.99236117071495999</v>
      </c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4">
        <f>IFERROR(DV63/DV61,"-")</f>
        <v>0.99953199170956741</v>
      </c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4">
        <f>IFERROR(FB63/FB61,"-")</f>
        <v>0.98435539187520582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4">
        <f>IFERROR(GG63/GG61,"-")</f>
        <v>0.99102570764993458</v>
      </c>
      <c r="GH65" s="44"/>
      <c r="GI65" s="44"/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44"/>
      <c r="HE65" s="44"/>
      <c r="HF65" s="44"/>
      <c r="HG65" s="44"/>
      <c r="HH65" s="44"/>
      <c r="HI65" s="44"/>
      <c r="HJ65" s="44"/>
      <c r="HK65" s="44"/>
      <c r="HL65" s="44"/>
      <c r="HM65" s="44">
        <f>IFERROR(HM63/HM61,"-")</f>
        <v>0.98435755955638582</v>
      </c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>
        <f>IFERROR(IS63/IS61,"-")</f>
        <v>0.99492387399263671</v>
      </c>
      <c r="IT65" s="45"/>
      <c r="IU65" s="45"/>
      <c r="IV65" s="45"/>
      <c r="IW65" s="45"/>
      <c r="IX65" s="44">
        <f>IFERROR(IX63/IX61,"-")</f>
        <v>0.99128907219276452</v>
      </c>
    </row>
    <row r="66" spans="2:258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>
        <f>IFERROR(AH62/AH61,"-")</f>
        <v>1.0123674911660778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4">
        <f>IFERROR(BK62/BK61,"-")</f>
        <v>1.0145423438836612</v>
      </c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4">
        <f>IFERROR(CQ62/CQ61,"-")</f>
        <v>1.0213715560896062</v>
      </c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4">
        <f>IFERROR(DV62/DV61,"-")</f>
        <v>1.0172494484188006</v>
      </c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4">
        <f>IFERROR(FB62/FB61,"-")</f>
        <v>1.0146690577753075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4">
        <f>IFERROR(GG62/GG61,"-")</f>
        <v>1.028071746369309</v>
      </c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>
        <f>IFERROR(HM62/HM61,"-")</f>
        <v>1.0134824246073795</v>
      </c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>
        <f>IFERROR(IS62/IS61,"-")</f>
        <v>1.0116177001570275</v>
      </c>
      <c r="IT66" s="45"/>
      <c r="IU66" s="45"/>
      <c r="IV66" s="45"/>
      <c r="IW66" s="45"/>
      <c r="IX66" s="44">
        <f>IFERROR(IX62/IX61,"-")</f>
        <v>1.0167897334839808</v>
      </c>
    </row>
    <row r="67" spans="2:258">
      <c r="B67" s="43" t="s">
        <v>85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4">
        <f>IFERROR(AH63/AH62,"-")</f>
        <v>0.98789994182664331</v>
      </c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4">
        <f>IFERROR(BK63/BK62,"-")</f>
        <v>0.97654453472328695</v>
      </c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4">
        <f>IFERROR(CQ63/CQ62,"-")</f>
        <v>0.97159663865546209</v>
      </c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4">
        <f>IFERROR(DV63/DV62,"-")</f>
        <v>0.98258297732500821</v>
      </c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4">
        <f>IFERROR(FB63/FB62,"-")</f>
        <v>0.97012457838562138</v>
      </c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4">
        <f>IFERROR(GG63/GG62,"-")</f>
        <v>0.96396551228043703</v>
      </c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>
        <f>IFERROR(HM63/HM62,"-")</f>
        <v>0.97126258498041873</v>
      </c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>
        <f>IFERROR(IS63/IS62,"-")</f>
        <v>0.98349789039693603</v>
      </c>
      <c r="IT67" s="45"/>
      <c r="IU67" s="45"/>
      <c r="IV67" s="45"/>
      <c r="IW67" s="45"/>
      <c r="IX67" s="44">
        <f>IFERROR(IX63/IX62,"-")</f>
        <v>0.97492041820304431</v>
      </c>
    </row>
    <row r="68" spans="2:258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1">
        <f t="shared" ref="AH68:CP68" si="67">1-AH67</f>
        <v>1.2100058173356687E-2</v>
      </c>
      <c r="AI68" s="91">
        <f t="shared" si="67"/>
        <v>1</v>
      </c>
      <c r="AJ68" s="91">
        <f t="shared" si="67"/>
        <v>1</v>
      </c>
      <c r="AK68" s="91">
        <f t="shared" si="67"/>
        <v>1</v>
      </c>
      <c r="AL68" s="91">
        <f t="shared" si="67"/>
        <v>1</v>
      </c>
      <c r="AM68" s="91">
        <f t="shared" si="67"/>
        <v>1</v>
      </c>
      <c r="AN68" s="91">
        <f t="shared" si="67"/>
        <v>1</v>
      </c>
      <c r="AO68" s="91">
        <f t="shared" si="67"/>
        <v>1</v>
      </c>
      <c r="AP68" s="91">
        <f t="shared" si="67"/>
        <v>1</v>
      </c>
      <c r="AQ68" s="91">
        <f t="shared" si="67"/>
        <v>1</v>
      </c>
      <c r="AR68" s="91">
        <f t="shared" si="67"/>
        <v>1</v>
      </c>
      <c r="AS68" s="91">
        <f t="shared" si="67"/>
        <v>1</v>
      </c>
      <c r="AT68" s="91">
        <f t="shared" si="67"/>
        <v>1</v>
      </c>
      <c r="AU68" s="91">
        <f t="shared" si="67"/>
        <v>1</v>
      </c>
      <c r="AV68" s="91">
        <f t="shared" si="67"/>
        <v>1</v>
      </c>
      <c r="AW68" s="91">
        <f t="shared" si="67"/>
        <v>1</v>
      </c>
      <c r="AX68" s="91">
        <f t="shared" si="67"/>
        <v>1</v>
      </c>
      <c r="AY68" s="91">
        <f t="shared" si="67"/>
        <v>1</v>
      </c>
      <c r="AZ68" s="91">
        <f t="shared" si="67"/>
        <v>1</v>
      </c>
      <c r="BA68" s="91">
        <f t="shared" si="67"/>
        <v>1</v>
      </c>
      <c r="BB68" s="91">
        <f t="shared" si="67"/>
        <v>1</v>
      </c>
      <c r="BC68" s="91">
        <f t="shared" si="67"/>
        <v>1</v>
      </c>
      <c r="BD68" s="91">
        <f t="shared" si="67"/>
        <v>1</v>
      </c>
      <c r="BE68" s="91">
        <f t="shared" si="67"/>
        <v>1</v>
      </c>
      <c r="BF68" s="91">
        <f t="shared" si="67"/>
        <v>1</v>
      </c>
      <c r="BG68" s="91">
        <f t="shared" si="67"/>
        <v>1</v>
      </c>
      <c r="BH68" s="91">
        <f t="shared" si="67"/>
        <v>1</v>
      </c>
      <c r="BI68" s="91">
        <f t="shared" si="67"/>
        <v>1</v>
      </c>
      <c r="BJ68" s="91">
        <f t="shared" si="67"/>
        <v>1</v>
      </c>
      <c r="BK68" s="91">
        <f>1-BK67</f>
        <v>2.345546527671305E-2</v>
      </c>
      <c r="BL68" s="91">
        <f t="shared" si="67"/>
        <v>1</v>
      </c>
      <c r="BM68" s="91">
        <f t="shared" si="67"/>
        <v>1</v>
      </c>
      <c r="BN68" s="91">
        <f t="shared" si="67"/>
        <v>1</v>
      </c>
      <c r="BO68" s="91">
        <f t="shared" si="67"/>
        <v>1</v>
      </c>
      <c r="BP68" s="91">
        <f t="shared" si="67"/>
        <v>1</v>
      </c>
      <c r="BQ68" s="91">
        <f t="shared" si="67"/>
        <v>1</v>
      </c>
      <c r="BR68" s="91">
        <f t="shared" si="67"/>
        <v>1</v>
      </c>
      <c r="BS68" s="91">
        <f t="shared" si="67"/>
        <v>1</v>
      </c>
      <c r="BT68" s="91">
        <f t="shared" si="67"/>
        <v>1</v>
      </c>
      <c r="BU68" s="91">
        <f t="shared" si="67"/>
        <v>1</v>
      </c>
      <c r="BV68" s="91">
        <f t="shared" si="67"/>
        <v>1</v>
      </c>
      <c r="BW68" s="91">
        <f t="shared" si="67"/>
        <v>1</v>
      </c>
      <c r="BX68" s="91">
        <f t="shared" si="67"/>
        <v>1</v>
      </c>
      <c r="BY68" s="91">
        <f t="shared" si="67"/>
        <v>1</v>
      </c>
      <c r="BZ68" s="91">
        <f t="shared" si="67"/>
        <v>1</v>
      </c>
      <c r="CA68" s="91">
        <f t="shared" si="67"/>
        <v>1</v>
      </c>
      <c r="CB68" s="91">
        <f t="shared" si="67"/>
        <v>1</v>
      </c>
      <c r="CC68" s="91">
        <f t="shared" si="67"/>
        <v>1</v>
      </c>
      <c r="CD68" s="91">
        <f t="shared" si="67"/>
        <v>1</v>
      </c>
      <c r="CE68" s="91">
        <f t="shared" si="67"/>
        <v>1</v>
      </c>
      <c r="CF68" s="91">
        <f t="shared" si="67"/>
        <v>1</v>
      </c>
      <c r="CG68" s="91">
        <f t="shared" si="67"/>
        <v>1</v>
      </c>
      <c r="CH68" s="91">
        <f t="shared" si="67"/>
        <v>1</v>
      </c>
      <c r="CI68" s="91">
        <f t="shared" si="67"/>
        <v>1</v>
      </c>
      <c r="CJ68" s="91">
        <f t="shared" si="67"/>
        <v>1</v>
      </c>
      <c r="CK68" s="91">
        <f t="shared" si="67"/>
        <v>1</v>
      </c>
      <c r="CL68" s="91">
        <f t="shared" si="67"/>
        <v>1</v>
      </c>
      <c r="CM68" s="91">
        <f t="shared" si="67"/>
        <v>1</v>
      </c>
      <c r="CN68" s="91">
        <f t="shared" si="67"/>
        <v>1</v>
      </c>
      <c r="CO68" s="91">
        <f t="shared" si="67"/>
        <v>1</v>
      </c>
      <c r="CP68" s="91">
        <f t="shared" si="67"/>
        <v>1</v>
      </c>
      <c r="CQ68" s="91">
        <f>1-CQ67</f>
        <v>2.8403361344537914E-2</v>
      </c>
      <c r="CR68" s="91">
        <f t="shared" ref="CR68:FB68" si="68">1-CR67</f>
        <v>1</v>
      </c>
      <c r="CS68" s="91">
        <f t="shared" si="68"/>
        <v>1</v>
      </c>
      <c r="CT68" s="91">
        <f t="shared" si="68"/>
        <v>1</v>
      </c>
      <c r="CU68" s="91">
        <f t="shared" si="68"/>
        <v>1</v>
      </c>
      <c r="CV68" s="91">
        <f t="shared" si="68"/>
        <v>1</v>
      </c>
      <c r="CW68" s="91">
        <f t="shared" si="68"/>
        <v>1</v>
      </c>
      <c r="CX68" s="91">
        <f t="shared" si="68"/>
        <v>1</v>
      </c>
      <c r="CY68" s="91">
        <f t="shared" si="68"/>
        <v>1</v>
      </c>
      <c r="CZ68" s="91">
        <f t="shared" si="68"/>
        <v>1</v>
      </c>
      <c r="DA68" s="91">
        <f t="shared" si="68"/>
        <v>1</v>
      </c>
      <c r="DB68" s="91">
        <f t="shared" si="68"/>
        <v>1</v>
      </c>
      <c r="DC68" s="91">
        <f t="shared" si="68"/>
        <v>1</v>
      </c>
      <c r="DD68" s="91">
        <f t="shared" si="68"/>
        <v>1</v>
      </c>
      <c r="DE68" s="91">
        <f t="shared" si="68"/>
        <v>1</v>
      </c>
      <c r="DF68" s="91">
        <f t="shared" si="68"/>
        <v>1</v>
      </c>
      <c r="DG68" s="91">
        <f t="shared" si="68"/>
        <v>1</v>
      </c>
      <c r="DH68" s="91">
        <f t="shared" si="68"/>
        <v>1</v>
      </c>
      <c r="DI68" s="91">
        <f t="shared" si="68"/>
        <v>1</v>
      </c>
      <c r="DJ68" s="91">
        <f t="shared" si="68"/>
        <v>1</v>
      </c>
      <c r="DK68" s="91">
        <f t="shared" si="68"/>
        <v>1</v>
      </c>
      <c r="DL68" s="91">
        <f t="shared" si="68"/>
        <v>1</v>
      </c>
      <c r="DM68" s="91">
        <f t="shared" si="68"/>
        <v>1</v>
      </c>
      <c r="DN68" s="91">
        <f t="shared" si="68"/>
        <v>1</v>
      </c>
      <c r="DO68" s="91">
        <f t="shared" si="68"/>
        <v>1</v>
      </c>
      <c r="DP68" s="91">
        <f t="shared" si="68"/>
        <v>1</v>
      </c>
      <c r="DQ68" s="91">
        <f t="shared" si="68"/>
        <v>1</v>
      </c>
      <c r="DR68" s="91">
        <f t="shared" si="68"/>
        <v>1</v>
      </c>
      <c r="DS68" s="91">
        <f t="shared" si="68"/>
        <v>1</v>
      </c>
      <c r="DT68" s="91">
        <f t="shared" si="68"/>
        <v>1</v>
      </c>
      <c r="DU68" s="91">
        <f t="shared" si="68"/>
        <v>1</v>
      </c>
      <c r="DV68" s="91">
        <f t="shared" si="68"/>
        <v>1.7417022674991789E-2</v>
      </c>
      <c r="DW68" s="91">
        <f t="shared" si="68"/>
        <v>1</v>
      </c>
      <c r="DX68" s="91">
        <f t="shared" si="68"/>
        <v>1</v>
      </c>
      <c r="DY68" s="91">
        <f t="shared" si="68"/>
        <v>1</v>
      </c>
      <c r="DZ68" s="91">
        <f t="shared" si="68"/>
        <v>1</v>
      </c>
      <c r="EA68" s="91">
        <f t="shared" si="68"/>
        <v>1</v>
      </c>
      <c r="EB68" s="91">
        <f t="shared" si="68"/>
        <v>1</v>
      </c>
      <c r="EC68" s="91">
        <f t="shared" si="68"/>
        <v>1</v>
      </c>
      <c r="ED68" s="91">
        <f t="shared" si="68"/>
        <v>1</v>
      </c>
      <c r="EE68" s="91">
        <f t="shared" si="68"/>
        <v>1</v>
      </c>
      <c r="EF68" s="91">
        <f t="shared" si="68"/>
        <v>1</v>
      </c>
      <c r="EG68" s="91">
        <f t="shared" si="68"/>
        <v>1</v>
      </c>
      <c r="EH68" s="91">
        <f t="shared" si="68"/>
        <v>1</v>
      </c>
      <c r="EI68" s="91">
        <f t="shared" si="68"/>
        <v>1</v>
      </c>
      <c r="EJ68" s="91">
        <f t="shared" si="68"/>
        <v>1</v>
      </c>
      <c r="EK68" s="91">
        <f t="shared" si="68"/>
        <v>1</v>
      </c>
      <c r="EL68" s="91">
        <f t="shared" si="68"/>
        <v>1</v>
      </c>
      <c r="EM68" s="91">
        <f t="shared" si="68"/>
        <v>1</v>
      </c>
      <c r="EN68" s="91">
        <f t="shared" si="68"/>
        <v>1</v>
      </c>
      <c r="EO68" s="91">
        <f t="shared" si="68"/>
        <v>1</v>
      </c>
      <c r="EP68" s="91">
        <f t="shared" si="68"/>
        <v>1</v>
      </c>
      <c r="EQ68" s="91">
        <f t="shared" si="68"/>
        <v>1</v>
      </c>
      <c r="ER68" s="91">
        <f t="shared" si="68"/>
        <v>1</v>
      </c>
      <c r="ES68" s="91">
        <f t="shared" si="68"/>
        <v>1</v>
      </c>
      <c r="ET68" s="91">
        <f t="shared" si="68"/>
        <v>1</v>
      </c>
      <c r="EU68" s="91">
        <f t="shared" si="68"/>
        <v>1</v>
      </c>
      <c r="EV68" s="91">
        <f t="shared" si="68"/>
        <v>1</v>
      </c>
      <c r="EW68" s="91">
        <f t="shared" si="68"/>
        <v>1</v>
      </c>
      <c r="EX68" s="91">
        <f t="shared" si="68"/>
        <v>1</v>
      </c>
      <c r="EY68" s="91">
        <f t="shared" si="68"/>
        <v>1</v>
      </c>
      <c r="EZ68" s="91">
        <f t="shared" si="68"/>
        <v>1</v>
      </c>
      <c r="FA68" s="91">
        <f t="shared" si="68"/>
        <v>1</v>
      </c>
      <c r="FB68" s="91">
        <f t="shared" si="68"/>
        <v>2.9875421614378617E-2</v>
      </c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91">
        <f>1-GG67</f>
        <v>3.6034487719562969E-2</v>
      </c>
      <c r="GH68" s="91"/>
      <c r="GI68" s="91"/>
      <c r="GJ68" s="91"/>
      <c r="GK68" s="91"/>
      <c r="GL68" s="91"/>
      <c r="GM68" s="91"/>
      <c r="GN68" s="91"/>
      <c r="GO68" s="91"/>
      <c r="GP68" s="91"/>
      <c r="GQ68" s="91"/>
      <c r="GR68" s="91"/>
      <c r="GS68" s="91"/>
      <c r="GT68" s="91"/>
      <c r="GU68" s="91"/>
      <c r="GV68" s="91"/>
      <c r="GW68" s="91"/>
      <c r="GX68" s="91"/>
      <c r="GY68" s="91"/>
      <c r="GZ68" s="91"/>
      <c r="HA68" s="91"/>
      <c r="HB68" s="91"/>
      <c r="HC68" s="91"/>
      <c r="HD68" s="91"/>
      <c r="HE68" s="91"/>
      <c r="HF68" s="91"/>
      <c r="HG68" s="91"/>
      <c r="HH68" s="91"/>
      <c r="HI68" s="91"/>
      <c r="HJ68" s="91"/>
      <c r="HK68" s="91"/>
      <c r="HL68" s="91"/>
      <c r="HM68" s="91">
        <f>1-HM67</f>
        <v>2.8737415019581269E-2</v>
      </c>
      <c r="HN68" s="91"/>
      <c r="HO68" s="91"/>
      <c r="HP68" s="91"/>
      <c r="HQ68" s="91"/>
      <c r="HR68" s="91"/>
      <c r="HS68" s="91"/>
      <c r="HT68" s="91"/>
      <c r="HU68" s="91"/>
      <c r="HV68" s="91"/>
      <c r="HW68" s="91"/>
      <c r="HX68" s="91"/>
      <c r="HY68" s="91"/>
      <c r="HZ68" s="91"/>
      <c r="IA68" s="91"/>
      <c r="IB68" s="91"/>
      <c r="IC68" s="91"/>
      <c r="ID68" s="91"/>
      <c r="IE68" s="91"/>
      <c r="IF68" s="91"/>
      <c r="IG68" s="91"/>
      <c r="IH68" s="91"/>
      <c r="II68" s="91"/>
      <c r="IJ68" s="91"/>
      <c r="IK68" s="91"/>
      <c r="IL68" s="91"/>
      <c r="IM68" s="91"/>
      <c r="IN68" s="91"/>
      <c r="IO68" s="91"/>
      <c r="IP68" s="91"/>
      <c r="IQ68" s="91"/>
      <c r="IR68" s="91"/>
      <c r="IS68" s="91">
        <f>1-IS67</f>
        <v>1.6502109603063975E-2</v>
      </c>
      <c r="IT68" s="79"/>
      <c r="IU68" s="79"/>
      <c r="IV68" s="79"/>
      <c r="IW68" s="79"/>
      <c r="IX68" s="91">
        <f>1-IX67</f>
        <v>2.5079581796955686E-2</v>
      </c>
    </row>
    <row r="69" spans="2:258"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  <c r="IN69" s="42"/>
      <c r="IO69" s="42"/>
      <c r="IP69" s="42"/>
      <c r="IQ69" s="42"/>
      <c r="IR69" s="42"/>
      <c r="IX69" s="42"/>
    </row>
    <row r="70" spans="2:258">
      <c r="B70" s="16" t="s">
        <v>202</v>
      </c>
      <c r="GF70">
        <v>1000</v>
      </c>
      <c r="IX70" s="233"/>
    </row>
    <row r="71" spans="2:258" hidden="1">
      <c r="B71" s="43" t="s">
        <v>106</v>
      </c>
      <c r="AH71" s="47">
        <f>SUM('BS1'!AH71,'BS2'!AH71)</f>
        <v>156.672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0">
        <v>0</v>
      </c>
      <c r="BA71" s="50">
        <v>0</v>
      </c>
      <c r="BB71" s="50">
        <v>0</v>
      </c>
      <c r="BC71" s="50">
        <v>0</v>
      </c>
      <c r="BD71" s="50">
        <v>0</v>
      </c>
      <c r="BE71" s="50">
        <v>0</v>
      </c>
      <c r="BF71" s="50">
        <v>0</v>
      </c>
      <c r="BG71" s="50">
        <v>0</v>
      </c>
      <c r="BH71" s="50">
        <v>0</v>
      </c>
      <c r="BI71" s="50">
        <v>0</v>
      </c>
      <c r="BJ71" s="50">
        <v>0</v>
      </c>
      <c r="BK71" s="47">
        <f>SUM('BS1'!BK71,'BS2'!BK71)</f>
        <v>57.22</v>
      </c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47">
        <f>SUM('BS1'!CQ71,'BS2'!CQ71)</f>
        <v>69.16</v>
      </c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47">
        <f>SUM('BS1'!DV71,'BS2'!DV71)</f>
        <v>56.351999999999997</v>
      </c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47">
        <f>SUM('BS1'!FB71,'BS2'!FB71)</f>
        <v>119.773</v>
      </c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>
        <f>SUM('BS1'!GG71,'BS2'!GG71)</f>
        <v>127.613</v>
      </c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7"/>
      <c r="HL71" s="47"/>
      <c r="HM71" s="47">
        <f>SUM('BS1'!HM71,'BS2'!HM71)</f>
        <v>530.37900000000002</v>
      </c>
      <c r="HN71" s="47"/>
      <c r="HO71" s="47"/>
      <c r="HP71" s="47"/>
      <c r="HQ71" s="47"/>
      <c r="HR71" s="47"/>
      <c r="HS71" s="47"/>
      <c r="HT71" s="47"/>
      <c r="HU71" s="47"/>
      <c r="HV71" s="47"/>
      <c r="HW71" s="47"/>
      <c r="HX71" s="47"/>
      <c r="HY71" s="47"/>
      <c r="HZ71" s="47"/>
      <c r="IA71" s="47"/>
      <c r="IB71" s="47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  <c r="IQ71" s="47"/>
      <c r="IR71" s="47"/>
      <c r="IS71" s="47">
        <f>SUM('BS1'!IS71,'BS2'!IS71)</f>
        <v>765.14100000000008</v>
      </c>
      <c r="IT71" s="45"/>
      <c r="IU71" s="45"/>
      <c r="IV71" s="45"/>
      <c r="IW71" s="45"/>
      <c r="IX71" s="50">
        <f t="shared" ref="IX71:IX74" si="69">SUM(AH71,BK71,CQ71,DV71,FB71,GG71,HM71,IS71)</f>
        <v>1882.31</v>
      </c>
    </row>
    <row r="72" spans="2:258" hidden="1">
      <c r="B72" s="43" t="s">
        <v>107</v>
      </c>
      <c r="AH72" s="47">
        <f>SUM('BS1'!AH72,'BS2'!AH72)</f>
        <v>152.065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0">
        <v>0</v>
      </c>
      <c r="BA72" s="50">
        <v>0</v>
      </c>
      <c r="BB72" s="50">
        <v>0</v>
      </c>
      <c r="BC72" s="50">
        <v>0</v>
      </c>
      <c r="BD72" s="50">
        <v>0</v>
      </c>
      <c r="BE72" s="50">
        <v>0</v>
      </c>
      <c r="BF72" s="50">
        <v>0</v>
      </c>
      <c r="BG72" s="50">
        <v>0</v>
      </c>
      <c r="BH72" s="50">
        <v>0</v>
      </c>
      <c r="BI72" s="50">
        <v>0</v>
      </c>
      <c r="BJ72" s="50">
        <v>0</v>
      </c>
      <c r="BK72" s="47">
        <f>SUM('BS1'!BK72,'BS2'!BK72)</f>
        <v>56.11</v>
      </c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47">
        <f>SUM('BS1'!CQ72,'BS2'!CQ72)</f>
        <v>69.02</v>
      </c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47">
        <f>SUM('BS1'!DV72,'BS2'!DV72)</f>
        <v>55.512</v>
      </c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47">
        <f>SUM('BS1'!FB72,'BS2'!FB72)</f>
        <v>118.33499999999999</v>
      </c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>
        <f>SUM('BS1'!GG72,'BS2'!GG72)</f>
        <v>140.53299999999999</v>
      </c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>
        <f>SUM('BS1'!HM72,'BS2'!HM72)</f>
        <v>536.66099999999994</v>
      </c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>
        <f>SUM('BS1'!IS72,'BS2'!IS72)</f>
        <v>772.976</v>
      </c>
      <c r="IT72" s="45"/>
      <c r="IU72" s="45"/>
      <c r="IV72" s="45"/>
      <c r="IW72" s="45"/>
      <c r="IX72" s="50">
        <f t="shared" si="69"/>
        <v>1901.212</v>
      </c>
    </row>
    <row r="73" spans="2:258">
      <c r="B73" s="43" t="s">
        <v>108</v>
      </c>
      <c r="AH73" s="47">
        <f>SUM('BS1'!AH73,'BS2'!AH73)</f>
        <v>152.065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0">
        <v>0</v>
      </c>
      <c r="BA73" s="50">
        <v>0</v>
      </c>
      <c r="BB73" s="50">
        <v>0</v>
      </c>
      <c r="BC73" s="50">
        <v>0</v>
      </c>
      <c r="BD73" s="50">
        <v>0</v>
      </c>
      <c r="BE73" s="50">
        <v>0</v>
      </c>
      <c r="BF73" s="50">
        <v>0</v>
      </c>
      <c r="BG73" s="50">
        <v>0</v>
      </c>
      <c r="BH73" s="50">
        <v>0</v>
      </c>
      <c r="BI73" s="50">
        <v>0</v>
      </c>
      <c r="BJ73" s="50">
        <v>0</v>
      </c>
      <c r="BK73" s="47">
        <f>SUM('BS1'!BK73,'BS2'!BK73)</f>
        <v>56.11</v>
      </c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47">
        <f>SUM('BS1'!CQ73,'BS2'!CQ73)</f>
        <v>69.02</v>
      </c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47">
        <f>SUM('BS1'!DV73,'BS2'!DV73)</f>
        <v>55.512</v>
      </c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47">
        <f>SUM('BS1'!FB73,'BS2'!FB73)</f>
        <v>117.785</v>
      </c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>
        <f>SUM('BS1'!GG73,'BS2'!GG73)</f>
        <v>125.24699999999999</v>
      </c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>
        <f>SUM('BS1'!HM73,'BS2'!HM73)</f>
        <v>521.16700000000003</v>
      </c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>
        <f>SUM('BS1'!IS73,'BS2'!IS73)</f>
        <v>758.851</v>
      </c>
      <c r="IT73" s="45"/>
      <c r="IU73" s="45"/>
      <c r="IV73" s="45"/>
      <c r="IW73" s="45"/>
      <c r="IX73" s="50">
        <f>SUM(AH73,BK73,CQ73,DV73,FB73,GG73,HM73,IS73)</f>
        <v>1855.7570000000001</v>
      </c>
    </row>
    <row r="74" spans="2:258">
      <c r="B74" s="43" t="s">
        <v>109</v>
      </c>
      <c r="AH74" s="47">
        <f>SUM('BS1'!AH74,'BS2'!AH74)</f>
        <v>991.94100000000003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0</v>
      </c>
      <c r="BF74" s="50">
        <v>0</v>
      </c>
      <c r="BG74" s="50">
        <v>0</v>
      </c>
      <c r="BH74" s="50">
        <v>0</v>
      </c>
      <c r="BI74" s="50">
        <v>0</v>
      </c>
      <c r="BJ74" s="50">
        <v>0</v>
      </c>
      <c r="BK74" s="47">
        <f>SUM('BS1'!BK74,'BS2'!BK74)</f>
        <v>439.38799999999998</v>
      </c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47">
        <f>SUM('BS1'!CQ74,'BS2'!CQ74)</f>
        <v>464.60950000000003</v>
      </c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47">
        <f>SUM('BS1'!DV74,'BS2'!DV74)</f>
        <v>309.75700000000001</v>
      </c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47">
        <f>SUM('BS1'!FB74,'BS2'!FB74)</f>
        <v>802.53099999999995</v>
      </c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>
        <f>SUM('BS1'!GG74,'BS2'!GG74)</f>
        <v>1649.242</v>
      </c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>
        <f>SUM('BS1'!HM74,'BS2'!HM74)</f>
        <v>4852.8176000000003</v>
      </c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>
        <f>SUM('BS1'!IS74,'BS2'!IS74)</f>
        <v>9305.9787699999979</v>
      </c>
      <c r="IT74" s="45"/>
      <c r="IU74" s="45"/>
      <c r="IV74" s="45"/>
      <c r="IW74" s="45"/>
      <c r="IX74" s="50">
        <f t="shared" si="69"/>
        <v>18816.264869999999</v>
      </c>
    </row>
    <row r="75" spans="2:258">
      <c r="B75" s="43" t="s">
        <v>65</v>
      </c>
      <c r="AH75" s="44">
        <f>IFERROR(AH73/AH71,"-")</f>
        <v>0.97059461805555558</v>
      </c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4">
        <f>IFERROR(BK73/BK71,"-")</f>
        <v>0.9806011883956659</v>
      </c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4">
        <f>IFERROR(CQ73/CQ71,"-")</f>
        <v>0.99797570850202433</v>
      </c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4">
        <f>IFERROR(DV73/DV71,"-")</f>
        <v>0.9850936967632028</v>
      </c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4">
        <f>IFERROR(FB73/FB71,"-")</f>
        <v>0.98340193532766151</v>
      </c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4">
        <f>IFERROR(GG73/GG71,"-")</f>
        <v>0.98145956916615062</v>
      </c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>
        <f>IFERROR(HM73/HM71,"-")</f>
        <v>0.98263128819202872</v>
      </c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>
        <f>IFERROR(IS73/IS71,"-")</f>
        <v>0.99177929296691714</v>
      </c>
      <c r="IT75" s="45"/>
      <c r="IU75" s="45"/>
      <c r="IV75" s="45"/>
      <c r="IW75" s="45"/>
      <c r="IX75" s="44">
        <f>IFERROR(IX73/IX71,"-")</f>
        <v>0.98589339694311784</v>
      </c>
    </row>
    <row r="76" spans="2:258">
      <c r="B76" s="43" t="s">
        <v>64</v>
      </c>
      <c r="AH76" s="44">
        <f>IFERROR(AH72/AH71,"-")</f>
        <v>0.97059461805555558</v>
      </c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4">
        <f>IFERROR(BK72/BK71,"-")</f>
        <v>0.9806011883956659</v>
      </c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4">
        <f>IFERROR(CQ72/CQ71,"-")</f>
        <v>0.99797570850202433</v>
      </c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4">
        <f>IFERROR(DV72/DV71,"-")</f>
        <v>0.9850936967632028</v>
      </c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4">
        <f>IFERROR(FB72/FB71,"-")</f>
        <v>0.98799395523198053</v>
      </c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4">
        <f>IFERROR(GG72/GG71,"-")</f>
        <v>1.1012436037080862</v>
      </c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>
        <f>IFERROR(HM72/HM71,"-")</f>
        <v>1.0118443603536338</v>
      </c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>
        <f>IFERROR(IS72/IS71,"-")</f>
        <v>1.0102399427033708</v>
      </c>
      <c r="IT76" s="45"/>
      <c r="IU76" s="45"/>
      <c r="IV76" s="45"/>
      <c r="IW76" s="45"/>
      <c r="IX76" s="44">
        <f>IFERROR(IX72/IX71,"-")</f>
        <v>1.010041916581222</v>
      </c>
    </row>
    <row r="77" spans="2:258">
      <c r="B77" s="88" t="s">
        <v>85</v>
      </c>
      <c r="AH77" s="90">
        <f>IFERROR(AH73/AH72,"-")</f>
        <v>1</v>
      </c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90">
        <f>IFERROR(BK73/BK72,"-")</f>
        <v>1</v>
      </c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90">
        <f>IFERROR(CQ73/CQ72,"-")</f>
        <v>1</v>
      </c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90">
        <f>IFERROR(DV73/DV72,"-")</f>
        <v>1</v>
      </c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90">
        <f>IFERROR(FB73/FB72,"-")</f>
        <v>0.9953521781383361</v>
      </c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90">
        <f>IFERROR(GG73/GG72,"-")</f>
        <v>0.89122839475425697</v>
      </c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>
        <f>IFERROR(HM73/HM72,"-")</f>
        <v>0.97112888769632988</v>
      </c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>
        <f>IFERROR(IS73/IS72,"-")</f>
        <v>0.98172647016207493</v>
      </c>
      <c r="IT77" s="89"/>
      <c r="IU77" s="89"/>
      <c r="IV77" s="89"/>
      <c r="IW77" s="89"/>
      <c r="IX77" s="90">
        <f>IFERROR(IX73/IX72,"-")</f>
        <v>0.97609156685314424</v>
      </c>
    </row>
    <row r="78" spans="2:258">
      <c r="B78" s="78" t="s">
        <v>87</v>
      </c>
      <c r="AH78" s="91">
        <f t="shared" ref="AH78:BJ78" si="70">1-AH77</f>
        <v>0</v>
      </c>
      <c r="AI78" s="91">
        <f t="shared" si="70"/>
        <v>1</v>
      </c>
      <c r="AJ78" s="91">
        <f t="shared" si="70"/>
        <v>1</v>
      </c>
      <c r="AK78" s="91">
        <f t="shared" si="70"/>
        <v>1</v>
      </c>
      <c r="AL78" s="91">
        <f t="shared" si="70"/>
        <v>1</v>
      </c>
      <c r="AM78" s="91">
        <f t="shared" si="70"/>
        <v>1</v>
      </c>
      <c r="AN78" s="91">
        <f t="shared" si="70"/>
        <v>1</v>
      </c>
      <c r="AO78" s="91">
        <f t="shared" si="70"/>
        <v>1</v>
      </c>
      <c r="AP78" s="91">
        <f t="shared" si="70"/>
        <v>1</v>
      </c>
      <c r="AQ78" s="91">
        <f t="shared" si="70"/>
        <v>1</v>
      </c>
      <c r="AR78" s="91">
        <f t="shared" si="70"/>
        <v>1</v>
      </c>
      <c r="AS78" s="91">
        <f t="shared" si="70"/>
        <v>1</v>
      </c>
      <c r="AT78" s="91">
        <f t="shared" si="70"/>
        <v>1</v>
      </c>
      <c r="AU78" s="91">
        <f t="shared" si="70"/>
        <v>1</v>
      </c>
      <c r="AV78" s="91">
        <f t="shared" si="70"/>
        <v>1</v>
      </c>
      <c r="AW78" s="91">
        <f t="shared" si="70"/>
        <v>1</v>
      </c>
      <c r="AX78" s="91">
        <f t="shared" si="70"/>
        <v>1</v>
      </c>
      <c r="AY78" s="91">
        <f t="shared" si="70"/>
        <v>1</v>
      </c>
      <c r="AZ78" s="91">
        <f t="shared" si="70"/>
        <v>1</v>
      </c>
      <c r="BA78" s="91">
        <f t="shared" si="70"/>
        <v>1</v>
      </c>
      <c r="BB78" s="91">
        <f t="shared" si="70"/>
        <v>1</v>
      </c>
      <c r="BC78" s="91">
        <f t="shared" si="70"/>
        <v>1</v>
      </c>
      <c r="BD78" s="91">
        <f t="shared" si="70"/>
        <v>1</v>
      </c>
      <c r="BE78" s="91">
        <f t="shared" si="70"/>
        <v>1</v>
      </c>
      <c r="BF78" s="91">
        <f t="shared" si="70"/>
        <v>1</v>
      </c>
      <c r="BG78" s="91">
        <f t="shared" si="70"/>
        <v>1</v>
      </c>
      <c r="BH78" s="91">
        <f t="shared" si="70"/>
        <v>1</v>
      </c>
      <c r="BI78" s="91">
        <f t="shared" si="70"/>
        <v>1</v>
      </c>
      <c r="BJ78" s="91">
        <f t="shared" si="70"/>
        <v>1</v>
      </c>
      <c r="BK78" s="91">
        <f>1-BK77</f>
        <v>0</v>
      </c>
      <c r="BL78" s="91">
        <f t="shared" ref="BL78:CP78" si="71">1-BL77</f>
        <v>1</v>
      </c>
      <c r="BM78" s="91">
        <f t="shared" si="71"/>
        <v>1</v>
      </c>
      <c r="BN78" s="91">
        <f t="shared" si="71"/>
        <v>1</v>
      </c>
      <c r="BO78" s="91">
        <f t="shared" si="71"/>
        <v>1</v>
      </c>
      <c r="BP78" s="91">
        <f t="shared" si="71"/>
        <v>1</v>
      </c>
      <c r="BQ78" s="91">
        <f t="shared" si="71"/>
        <v>1</v>
      </c>
      <c r="BR78" s="91">
        <f t="shared" si="71"/>
        <v>1</v>
      </c>
      <c r="BS78" s="91">
        <f t="shared" si="71"/>
        <v>1</v>
      </c>
      <c r="BT78" s="91">
        <f t="shared" si="71"/>
        <v>1</v>
      </c>
      <c r="BU78" s="91">
        <f t="shared" si="71"/>
        <v>1</v>
      </c>
      <c r="BV78" s="91">
        <f t="shared" si="71"/>
        <v>1</v>
      </c>
      <c r="BW78" s="91">
        <f t="shared" si="71"/>
        <v>1</v>
      </c>
      <c r="BX78" s="91">
        <f t="shared" si="71"/>
        <v>1</v>
      </c>
      <c r="BY78" s="91">
        <f t="shared" si="71"/>
        <v>1</v>
      </c>
      <c r="BZ78" s="91">
        <f t="shared" si="71"/>
        <v>1</v>
      </c>
      <c r="CA78" s="91">
        <f t="shared" si="71"/>
        <v>1</v>
      </c>
      <c r="CB78" s="91">
        <f t="shared" si="71"/>
        <v>1</v>
      </c>
      <c r="CC78" s="91">
        <f t="shared" si="71"/>
        <v>1</v>
      </c>
      <c r="CD78" s="91">
        <f t="shared" si="71"/>
        <v>1</v>
      </c>
      <c r="CE78" s="91">
        <f t="shared" si="71"/>
        <v>1</v>
      </c>
      <c r="CF78" s="91">
        <f t="shared" si="71"/>
        <v>1</v>
      </c>
      <c r="CG78" s="91">
        <f t="shared" si="71"/>
        <v>1</v>
      </c>
      <c r="CH78" s="91">
        <f t="shared" si="71"/>
        <v>1</v>
      </c>
      <c r="CI78" s="91">
        <f t="shared" si="71"/>
        <v>1</v>
      </c>
      <c r="CJ78" s="91">
        <f t="shared" si="71"/>
        <v>1</v>
      </c>
      <c r="CK78" s="91">
        <f t="shared" si="71"/>
        <v>1</v>
      </c>
      <c r="CL78" s="91">
        <f t="shared" si="71"/>
        <v>1</v>
      </c>
      <c r="CM78" s="91">
        <f t="shared" si="71"/>
        <v>1</v>
      </c>
      <c r="CN78" s="91">
        <f t="shared" si="71"/>
        <v>1</v>
      </c>
      <c r="CO78" s="91">
        <f t="shared" si="71"/>
        <v>1</v>
      </c>
      <c r="CP78" s="91">
        <f t="shared" si="71"/>
        <v>1</v>
      </c>
      <c r="CQ78" s="91">
        <f>1-CQ77</f>
        <v>0</v>
      </c>
      <c r="CR78" s="91">
        <f t="shared" ref="CR78:FB78" si="72">1-CR77</f>
        <v>1</v>
      </c>
      <c r="CS78" s="91">
        <f t="shared" si="72"/>
        <v>1</v>
      </c>
      <c r="CT78" s="91">
        <f t="shared" si="72"/>
        <v>1</v>
      </c>
      <c r="CU78" s="91">
        <f t="shared" si="72"/>
        <v>1</v>
      </c>
      <c r="CV78" s="91">
        <f t="shared" si="72"/>
        <v>1</v>
      </c>
      <c r="CW78" s="91">
        <f t="shared" si="72"/>
        <v>1</v>
      </c>
      <c r="CX78" s="91">
        <f t="shared" si="72"/>
        <v>1</v>
      </c>
      <c r="CY78" s="91">
        <f t="shared" si="72"/>
        <v>1</v>
      </c>
      <c r="CZ78" s="91">
        <f t="shared" si="72"/>
        <v>1</v>
      </c>
      <c r="DA78" s="91">
        <f t="shared" si="72"/>
        <v>1</v>
      </c>
      <c r="DB78" s="91">
        <f t="shared" si="72"/>
        <v>1</v>
      </c>
      <c r="DC78" s="91">
        <f t="shared" si="72"/>
        <v>1</v>
      </c>
      <c r="DD78" s="91">
        <f t="shared" si="72"/>
        <v>1</v>
      </c>
      <c r="DE78" s="91">
        <f t="shared" si="72"/>
        <v>1</v>
      </c>
      <c r="DF78" s="91">
        <f t="shared" si="72"/>
        <v>1</v>
      </c>
      <c r="DG78" s="91">
        <f t="shared" si="72"/>
        <v>1</v>
      </c>
      <c r="DH78" s="91">
        <f t="shared" si="72"/>
        <v>1</v>
      </c>
      <c r="DI78" s="91">
        <f t="shared" si="72"/>
        <v>1</v>
      </c>
      <c r="DJ78" s="91">
        <f t="shared" si="72"/>
        <v>1</v>
      </c>
      <c r="DK78" s="91">
        <f t="shared" si="72"/>
        <v>1</v>
      </c>
      <c r="DL78" s="91">
        <f t="shared" si="72"/>
        <v>1</v>
      </c>
      <c r="DM78" s="91">
        <f t="shared" si="72"/>
        <v>1</v>
      </c>
      <c r="DN78" s="91">
        <f t="shared" si="72"/>
        <v>1</v>
      </c>
      <c r="DO78" s="91">
        <f t="shared" si="72"/>
        <v>1</v>
      </c>
      <c r="DP78" s="91">
        <f t="shared" si="72"/>
        <v>1</v>
      </c>
      <c r="DQ78" s="91">
        <f t="shared" si="72"/>
        <v>1</v>
      </c>
      <c r="DR78" s="91">
        <f t="shared" si="72"/>
        <v>1</v>
      </c>
      <c r="DS78" s="91">
        <f t="shared" si="72"/>
        <v>1</v>
      </c>
      <c r="DT78" s="91">
        <f t="shared" si="72"/>
        <v>1</v>
      </c>
      <c r="DU78" s="91">
        <f t="shared" si="72"/>
        <v>1</v>
      </c>
      <c r="DV78" s="91">
        <f t="shared" si="72"/>
        <v>0</v>
      </c>
      <c r="DW78" s="91">
        <f t="shared" si="72"/>
        <v>1</v>
      </c>
      <c r="DX78" s="91">
        <f t="shared" si="72"/>
        <v>1</v>
      </c>
      <c r="DY78" s="91">
        <f t="shared" si="72"/>
        <v>1</v>
      </c>
      <c r="DZ78" s="91">
        <f t="shared" si="72"/>
        <v>1</v>
      </c>
      <c r="EA78" s="91">
        <f t="shared" si="72"/>
        <v>1</v>
      </c>
      <c r="EB78" s="91">
        <f t="shared" si="72"/>
        <v>1</v>
      </c>
      <c r="EC78" s="91">
        <f t="shared" si="72"/>
        <v>1</v>
      </c>
      <c r="ED78" s="91">
        <f t="shared" si="72"/>
        <v>1</v>
      </c>
      <c r="EE78" s="91">
        <f t="shared" si="72"/>
        <v>1</v>
      </c>
      <c r="EF78" s="91">
        <f t="shared" si="72"/>
        <v>1</v>
      </c>
      <c r="EG78" s="91">
        <f t="shared" si="72"/>
        <v>1</v>
      </c>
      <c r="EH78" s="91">
        <f t="shared" si="72"/>
        <v>1</v>
      </c>
      <c r="EI78" s="91">
        <f t="shared" si="72"/>
        <v>1</v>
      </c>
      <c r="EJ78" s="91">
        <f t="shared" si="72"/>
        <v>1</v>
      </c>
      <c r="EK78" s="91">
        <f t="shared" si="72"/>
        <v>1</v>
      </c>
      <c r="EL78" s="91">
        <f t="shared" si="72"/>
        <v>1</v>
      </c>
      <c r="EM78" s="91">
        <f t="shared" si="72"/>
        <v>1</v>
      </c>
      <c r="EN78" s="91">
        <f t="shared" si="72"/>
        <v>1</v>
      </c>
      <c r="EO78" s="91">
        <f t="shared" si="72"/>
        <v>1</v>
      </c>
      <c r="EP78" s="91">
        <f t="shared" si="72"/>
        <v>1</v>
      </c>
      <c r="EQ78" s="91">
        <f t="shared" si="72"/>
        <v>1</v>
      </c>
      <c r="ER78" s="91">
        <f t="shared" si="72"/>
        <v>1</v>
      </c>
      <c r="ES78" s="91">
        <f t="shared" si="72"/>
        <v>1</v>
      </c>
      <c r="ET78" s="91">
        <f t="shared" si="72"/>
        <v>1</v>
      </c>
      <c r="EU78" s="91">
        <f t="shared" si="72"/>
        <v>1</v>
      </c>
      <c r="EV78" s="91">
        <f t="shared" si="72"/>
        <v>1</v>
      </c>
      <c r="EW78" s="91">
        <f t="shared" si="72"/>
        <v>1</v>
      </c>
      <c r="EX78" s="91">
        <f t="shared" si="72"/>
        <v>1</v>
      </c>
      <c r="EY78" s="91">
        <f t="shared" si="72"/>
        <v>1</v>
      </c>
      <c r="EZ78" s="91">
        <f t="shared" si="72"/>
        <v>1</v>
      </c>
      <c r="FA78" s="91">
        <f t="shared" si="72"/>
        <v>1</v>
      </c>
      <c r="FB78" s="91">
        <f t="shared" si="72"/>
        <v>4.6478218616639033E-3</v>
      </c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91">
        <f>1-GG77</f>
        <v>0.10877160524574303</v>
      </c>
      <c r="GH78" s="91"/>
      <c r="GI78" s="91"/>
      <c r="GJ78" s="91"/>
      <c r="GK78" s="91"/>
      <c r="GL78" s="91"/>
      <c r="GM78" s="91"/>
      <c r="GN78" s="91"/>
      <c r="GO78" s="91"/>
      <c r="GP78" s="91"/>
      <c r="GQ78" s="91"/>
      <c r="GR78" s="91"/>
      <c r="GS78" s="91"/>
      <c r="GT78" s="91"/>
      <c r="GU78" s="91"/>
      <c r="GV78" s="91"/>
      <c r="GW78" s="91"/>
      <c r="GX78" s="91"/>
      <c r="GY78" s="91"/>
      <c r="GZ78" s="91"/>
      <c r="HA78" s="91"/>
      <c r="HB78" s="91"/>
      <c r="HC78" s="91"/>
      <c r="HD78" s="91"/>
      <c r="HE78" s="91"/>
      <c r="HF78" s="91"/>
      <c r="HG78" s="91"/>
      <c r="HH78" s="91"/>
      <c r="HI78" s="91"/>
      <c r="HJ78" s="91"/>
      <c r="HK78" s="91"/>
      <c r="HL78" s="91"/>
      <c r="HM78" s="91">
        <f>1-HM77</f>
        <v>2.8871112303670121E-2</v>
      </c>
      <c r="HN78" s="91"/>
      <c r="HO78" s="91"/>
      <c r="HP78" s="91"/>
      <c r="HQ78" s="91"/>
      <c r="HR78" s="91"/>
      <c r="HS78" s="91"/>
      <c r="HT78" s="91"/>
      <c r="HU78" s="91"/>
      <c r="HV78" s="91"/>
      <c r="HW78" s="91"/>
      <c r="HX78" s="91"/>
      <c r="HY78" s="91"/>
      <c r="HZ78" s="91"/>
      <c r="IA78" s="91"/>
      <c r="IB78" s="91"/>
      <c r="IC78" s="91"/>
      <c r="ID78" s="91"/>
      <c r="IE78" s="91"/>
      <c r="IF78" s="91"/>
      <c r="IG78" s="91"/>
      <c r="IH78" s="91"/>
      <c r="II78" s="91"/>
      <c r="IJ78" s="91"/>
      <c r="IK78" s="91"/>
      <c r="IL78" s="91"/>
      <c r="IM78" s="91"/>
      <c r="IN78" s="91"/>
      <c r="IO78" s="91"/>
      <c r="IP78" s="91"/>
      <c r="IQ78" s="91"/>
      <c r="IR78" s="91"/>
      <c r="IS78" s="91">
        <f>1-IS77</f>
        <v>1.8273529837925073E-2</v>
      </c>
      <c r="IT78" s="79"/>
      <c r="IU78" s="79"/>
      <c r="IV78" s="79"/>
      <c r="IW78" s="79"/>
      <c r="IX78" s="91">
        <f>1-IX77</f>
        <v>2.3908433146855756E-2</v>
      </c>
    </row>
    <row r="80" spans="2:258">
      <c r="B80" s="235" t="s">
        <v>208</v>
      </c>
    </row>
    <row r="81" spans="2:258">
      <c r="B81" s="43" t="s">
        <v>108</v>
      </c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7">
        <f>SUM('BS1'!GG81,'BS2'!GG81)</f>
        <v>123.13</v>
      </c>
      <c r="GH81" s="47">
        <f>SUM('BS1'!GH81,'BS2'!GH81)</f>
        <v>0</v>
      </c>
      <c r="GI81" s="47">
        <f>SUM('BS1'!GI81,'BS2'!GI81)</f>
        <v>0</v>
      </c>
      <c r="GJ81" s="47">
        <f>SUM('BS1'!GJ81,'BS2'!GJ81)</f>
        <v>0</v>
      </c>
      <c r="GK81" s="47">
        <f>SUM('BS1'!GK81,'BS2'!GK81)</f>
        <v>0</v>
      </c>
      <c r="GL81" s="47">
        <f>SUM('BS1'!GL81,'BS2'!GL81)</f>
        <v>0</v>
      </c>
      <c r="GM81" s="47">
        <f>SUM('BS1'!GM81,'BS2'!GM81)</f>
        <v>0</v>
      </c>
      <c r="GN81" s="47">
        <f>SUM('BS1'!GN81,'BS2'!GN81)</f>
        <v>0</v>
      </c>
      <c r="GO81" s="47">
        <f>SUM('BS1'!GO81,'BS2'!GO81)</f>
        <v>0</v>
      </c>
      <c r="GP81" s="47">
        <f>SUM('BS1'!GP81,'BS2'!GP81)</f>
        <v>0</v>
      </c>
      <c r="GQ81" s="47">
        <f>SUM('BS1'!GQ81,'BS2'!GQ81)</f>
        <v>0</v>
      </c>
      <c r="GR81" s="47">
        <f>SUM('BS1'!GR81,'BS2'!GR81)</f>
        <v>0</v>
      </c>
      <c r="GS81" s="47">
        <f>SUM('BS1'!GS81,'BS2'!GS81)</f>
        <v>0</v>
      </c>
      <c r="GT81" s="47">
        <f>SUM('BS1'!GT81,'BS2'!GT81)</f>
        <v>0</v>
      </c>
      <c r="GU81" s="47">
        <f>SUM('BS1'!GU81,'BS2'!GU81)</f>
        <v>0</v>
      </c>
      <c r="GV81" s="47">
        <f>SUM('BS1'!GV81,'BS2'!GV81)</f>
        <v>0</v>
      </c>
      <c r="GW81" s="47">
        <f>SUM('BS1'!GW81,'BS2'!GW81)</f>
        <v>0</v>
      </c>
      <c r="GX81" s="47">
        <f>SUM('BS1'!GX81,'BS2'!GX81)</f>
        <v>0</v>
      </c>
      <c r="GY81" s="47">
        <f>SUM('BS1'!GY81,'BS2'!GY81)</f>
        <v>0</v>
      </c>
      <c r="GZ81" s="47">
        <f>SUM('BS1'!GZ81,'BS2'!GZ81)</f>
        <v>0</v>
      </c>
      <c r="HA81" s="47">
        <f>SUM('BS1'!HA81,'BS2'!HA81)</f>
        <v>0</v>
      </c>
      <c r="HB81" s="47">
        <f>SUM('BS1'!HB81,'BS2'!HB81)</f>
        <v>0</v>
      </c>
      <c r="HC81" s="47">
        <f>SUM('BS1'!HC81,'BS2'!HC81)</f>
        <v>0</v>
      </c>
      <c r="HD81" s="47">
        <f>SUM('BS1'!HD81,'BS2'!HD81)</f>
        <v>0</v>
      </c>
      <c r="HE81" s="47">
        <f>SUM('BS1'!HE81,'BS2'!HE81)</f>
        <v>0</v>
      </c>
      <c r="HF81" s="47">
        <f>SUM('BS1'!HF81,'BS2'!HF81)</f>
        <v>0</v>
      </c>
      <c r="HG81" s="47">
        <f>SUM('BS1'!HG81,'BS2'!HG81)</f>
        <v>0</v>
      </c>
      <c r="HH81" s="47">
        <f>SUM('BS1'!HH81,'BS2'!HH81)</f>
        <v>0</v>
      </c>
      <c r="HI81" s="47">
        <f>SUM('BS1'!HI81,'BS2'!HI81)</f>
        <v>0</v>
      </c>
      <c r="HJ81" s="47">
        <f>SUM('BS1'!HJ81,'BS2'!HJ81)</f>
        <v>0</v>
      </c>
      <c r="HK81" s="47">
        <f>SUM('BS1'!HK81,'BS2'!HK81)</f>
        <v>0</v>
      </c>
      <c r="HL81" s="47">
        <f>SUM('BS1'!HL81,'BS2'!HL81)</f>
        <v>0</v>
      </c>
      <c r="HM81" s="47">
        <f>SUM('BS1'!HM81,'BS2'!HM81)</f>
        <v>261.428</v>
      </c>
      <c r="HN81" s="47">
        <f>SUM('BS1'!HN81,'BS2'!HN81)</f>
        <v>0</v>
      </c>
      <c r="HO81" s="47">
        <f>SUM('BS1'!HO81,'BS2'!HO81)</f>
        <v>0</v>
      </c>
      <c r="HP81" s="47">
        <f>SUM('BS1'!HP81,'BS2'!HP81)</f>
        <v>0</v>
      </c>
      <c r="HQ81" s="47">
        <f>SUM('BS1'!HQ81,'BS2'!HQ81)</f>
        <v>0</v>
      </c>
      <c r="HR81" s="47">
        <f>SUM('BS1'!HR81,'BS2'!HR81)</f>
        <v>0</v>
      </c>
      <c r="HS81" s="47">
        <f>SUM('BS1'!HS81,'BS2'!HS81)</f>
        <v>0</v>
      </c>
      <c r="HT81" s="47">
        <f>SUM('BS1'!HT81,'BS2'!HT81)</f>
        <v>0</v>
      </c>
      <c r="HU81" s="47">
        <f>SUM('BS1'!HU81,'BS2'!HU81)</f>
        <v>0</v>
      </c>
      <c r="HV81" s="47">
        <f>SUM('BS1'!HV81,'BS2'!HV81)</f>
        <v>0</v>
      </c>
      <c r="HW81" s="47">
        <f>SUM('BS1'!HW81,'BS2'!HW81)</f>
        <v>0</v>
      </c>
      <c r="HX81" s="47">
        <f>SUM('BS1'!HX81,'BS2'!HX81)</f>
        <v>0</v>
      </c>
      <c r="HY81" s="47">
        <f>SUM('BS1'!HY81,'BS2'!HY81)</f>
        <v>0</v>
      </c>
      <c r="HZ81" s="47">
        <f>SUM('BS1'!HZ81,'BS2'!HZ81)</f>
        <v>0</v>
      </c>
      <c r="IA81" s="47">
        <f>SUM('BS1'!IA81,'BS2'!IA81)</f>
        <v>0</v>
      </c>
      <c r="IB81" s="47">
        <f>SUM('BS1'!IB81,'BS2'!IB81)</f>
        <v>0</v>
      </c>
      <c r="IC81" s="47">
        <f>SUM('BS1'!IC81,'BS2'!IC81)</f>
        <v>0</v>
      </c>
      <c r="ID81" s="47">
        <f>SUM('BS1'!ID81,'BS2'!ID81)</f>
        <v>0</v>
      </c>
      <c r="IE81" s="47">
        <f>SUM('BS1'!IE81,'BS2'!IE81)</f>
        <v>0</v>
      </c>
      <c r="IF81" s="47">
        <f>SUM('BS1'!IF81,'BS2'!IF81)</f>
        <v>0</v>
      </c>
      <c r="IG81" s="47">
        <f>SUM('BS1'!IG81,'BS2'!IG81)</f>
        <v>0</v>
      </c>
      <c r="IH81" s="47">
        <f>SUM('BS1'!IH81,'BS2'!IH81)</f>
        <v>0</v>
      </c>
      <c r="II81" s="47">
        <f>SUM('BS1'!II81,'BS2'!II81)</f>
        <v>0</v>
      </c>
      <c r="IJ81" s="47">
        <f>SUM('BS1'!IJ81,'BS2'!IJ81)</f>
        <v>0</v>
      </c>
      <c r="IK81" s="47">
        <f>SUM('BS1'!IK81,'BS2'!IK81)</f>
        <v>0</v>
      </c>
      <c r="IL81" s="47">
        <f>SUM('BS1'!IL81,'BS2'!IL81)</f>
        <v>0</v>
      </c>
      <c r="IM81" s="47">
        <f>SUM('BS1'!IM81,'BS2'!IM81)</f>
        <v>0</v>
      </c>
      <c r="IN81" s="47">
        <f>SUM('BS1'!IN81,'BS2'!IN81)</f>
        <v>0</v>
      </c>
      <c r="IO81" s="47">
        <f>SUM('BS1'!IO81,'BS2'!IO81)</f>
        <v>0</v>
      </c>
      <c r="IP81" s="47">
        <f>SUM('BS1'!IP81,'BS2'!IP81)</f>
        <v>0</v>
      </c>
      <c r="IQ81" s="47">
        <f>SUM('BS1'!IQ81,'BS2'!IQ81)</f>
        <v>0</v>
      </c>
      <c r="IR81" s="47">
        <f>SUM('BS1'!IR81,'BS2'!IR81)</f>
        <v>0</v>
      </c>
      <c r="IS81" s="47">
        <f>SUM('BS1'!IS81,'BS2'!IS81)</f>
        <v>197.07300000000001</v>
      </c>
      <c r="IT81" s="45"/>
      <c r="IU81" s="45"/>
      <c r="IV81" s="45"/>
      <c r="IW81" s="45"/>
      <c r="IX81" s="50">
        <f>SUM(AH81,BK81,CQ81,DV81,FB81,GG81,HM81,IS81)</f>
        <v>581.63099999999997</v>
      </c>
    </row>
    <row r="82" spans="2:258">
      <c r="B82" s="43" t="s">
        <v>109</v>
      </c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7">
        <f>SUM('BS1'!GG82,'BS2'!GG82)</f>
        <v>2084.2199999999998</v>
      </c>
      <c r="GH82" s="47">
        <f>SUM('BS1'!GH82,'BS2'!GH82)</f>
        <v>0</v>
      </c>
      <c r="GI82" s="47">
        <f>SUM('BS1'!GI82,'BS2'!GI82)</f>
        <v>0</v>
      </c>
      <c r="GJ82" s="47">
        <f>SUM('BS1'!GJ82,'BS2'!GJ82)</f>
        <v>0</v>
      </c>
      <c r="GK82" s="47">
        <f>SUM('BS1'!GK82,'BS2'!GK82)</f>
        <v>0</v>
      </c>
      <c r="GL82" s="47">
        <f>SUM('BS1'!GL82,'BS2'!GL82)</f>
        <v>0</v>
      </c>
      <c r="GM82" s="47">
        <f>SUM('BS1'!GM82,'BS2'!GM82)</f>
        <v>0</v>
      </c>
      <c r="GN82" s="47">
        <f>SUM('BS1'!GN82,'BS2'!GN82)</f>
        <v>0</v>
      </c>
      <c r="GO82" s="47">
        <f>SUM('BS1'!GO82,'BS2'!GO82)</f>
        <v>0</v>
      </c>
      <c r="GP82" s="47">
        <f>SUM('BS1'!GP82,'BS2'!GP82)</f>
        <v>0</v>
      </c>
      <c r="GQ82" s="47">
        <f>SUM('BS1'!GQ82,'BS2'!GQ82)</f>
        <v>0</v>
      </c>
      <c r="GR82" s="47">
        <f>SUM('BS1'!GR82,'BS2'!GR82)</f>
        <v>0</v>
      </c>
      <c r="GS82" s="47">
        <f>SUM('BS1'!GS82,'BS2'!GS82)</f>
        <v>0</v>
      </c>
      <c r="GT82" s="47">
        <f>SUM('BS1'!GT82,'BS2'!GT82)</f>
        <v>0</v>
      </c>
      <c r="GU82" s="47">
        <f>SUM('BS1'!GU82,'BS2'!GU82)</f>
        <v>0</v>
      </c>
      <c r="GV82" s="47">
        <f>SUM('BS1'!GV82,'BS2'!GV82)</f>
        <v>0</v>
      </c>
      <c r="GW82" s="47">
        <f>SUM('BS1'!GW82,'BS2'!GW82)</f>
        <v>0</v>
      </c>
      <c r="GX82" s="47">
        <f>SUM('BS1'!GX82,'BS2'!GX82)</f>
        <v>0</v>
      </c>
      <c r="GY82" s="47">
        <f>SUM('BS1'!GY82,'BS2'!GY82)</f>
        <v>0</v>
      </c>
      <c r="GZ82" s="47">
        <f>SUM('BS1'!GZ82,'BS2'!GZ82)</f>
        <v>0</v>
      </c>
      <c r="HA82" s="47">
        <f>SUM('BS1'!HA82,'BS2'!HA82)</f>
        <v>0</v>
      </c>
      <c r="HB82" s="47">
        <f>SUM('BS1'!HB82,'BS2'!HB82)</f>
        <v>0</v>
      </c>
      <c r="HC82" s="47">
        <f>SUM('BS1'!HC82,'BS2'!HC82)</f>
        <v>0</v>
      </c>
      <c r="HD82" s="47">
        <f>SUM('BS1'!HD82,'BS2'!HD82)</f>
        <v>0</v>
      </c>
      <c r="HE82" s="47">
        <f>SUM('BS1'!HE82,'BS2'!HE82)</f>
        <v>0</v>
      </c>
      <c r="HF82" s="47">
        <f>SUM('BS1'!HF82,'BS2'!HF82)</f>
        <v>0</v>
      </c>
      <c r="HG82" s="47">
        <f>SUM('BS1'!HG82,'BS2'!HG82)</f>
        <v>0</v>
      </c>
      <c r="HH82" s="47">
        <f>SUM('BS1'!HH82,'BS2'!HH82)</f>
        <v>0</v>
      </c>
      <c r="HI82" s="47">
        <f>SUM('BS1'!HI82,'BS2'!HI82)</f>
        <v>0</v>
      </c>
      <c r="HJ82" s="47">
        <f>SUM('BS1'!HJ82,'BS2'!HJ82)</f>
        <v>0</v>
      </c>
      <c r="HK82" s="47">
        <f>SUM('BS1'!HK82,'BS2'!HK82)</f>
        <v>0</v>
      </c>
      <c r="HL82" s="47">
        <f>SUM('BS1'!HL82,'BS2'!HL82)</f>
        <v>0</v>
      </c>
      <c r="HM82" s="47">
        <f>SUM('BS1'!HM82,'BS2'!HM82)</f>
        <v>4753.3432900000007</v>
      </c>
      <c r="HN82" s="47">
        <f>SUM('BS1'!HN82,'BS2'!HN82)</f>
        <v>0</v>
      </c>
      <c r="HO82" s="47">
        <f>SUM('BS1'!HO82,'BS2'!HO82)</f>
        <v>0</v>
      </c>
      <c r="HP82" s="47">
        <f>SUM('BS1'!HP82,'BS2'!HP82)</f>
        <v>0</v>
      </c>
      <c r="HQ82" s="47">
        <f>SUM('BS1'!HQ82,'BS2'!HQ82)</f>
        <v>0</v>
      </c>
      <c r="HR82" s="47">
        <f>SUM('BS1'!HR82,'BS2'!HR82)</f>
        <v>0</v>
      </c>
      <c r="HS82" s="47">
        <f>SUM('BS1'!HS82,'BS2'!HS82)</f>
        <v>0</v>
      </c>
      <c r="HT82" s="47">
        <f>SUM('BS1'!HT82,'BS2'!HT82)</f>
        <v>0</v>
      </c>
      <c r="HU82" s="47">
        <f>SUM('BS1'!HU82,'BS2'!HU82)</f>
        <v>0</v>
      </c>
      <c r="HV82" s="47">
        <f>SUM('BS1'!HV82,'BS2'!HV82)</f>
        <v>0</v>
      </c>
      <c r="HW82" s="47">
        <f>SUM('BS1'!HW82,'BS2'!HW82)</f>
        <v>0</v>
      </c>
      <c r="HX82" s="47">
        <f>SUM('BS1'!HX82,'BS2'!HX82)</f>
        <v>0</v>
      </c>
      <c r="HY82" s="47">
        <f>SUM('BS1'!HY82,'BS2'!HY82)</f>
        <v>0</v>
      </c>
      <c r="HZ82" s="47">
        <f>SUM('BS1'!HZ82,'BS2'!HZ82)</f>
        <v>0</v>
      </c>
      <c r="IA82" s="47">
        <f>SUM('BS1'!IA82,'BS2'!IA82)</f>
        <v>0</v>
      </c>
      <c r="IB82" s="47">
        <f>SUM('BS1'!IB82,'BS2'!IB82)</f>
        <v>0</v>
      </c>
      <c r="IC82" s="47">
        <f>SUM('BS1'!IC82,'BS2'!IC82)</f>
        <v>0</v>
      </c>
      <c r="ID82" s="47">
        <f>SUM('BS1'!ID82,'BS2'!ID82)</f>
        <v>0</v>
      </c>
      <c r="IE82" s="47">
        <f>SUM('BS1'!IE82,'BS2'!IE82)</f>
        <v>0</v>
      </c>
      <c r="IF82" s="47">
        <f>SUM('BS1'!IF82,'BS2'!IF82)</f>
        <v>0</v>
      </c>
      <c r="IG82" s="47">
        <f>SUM('BS1'!IG82,'BS2'!IG82)</f>
        <v>0</v>
      </c>
      <c r="IH82" s="47">
        <f>SUM('BS1'!IH82,'BS2'!IH82)</f>
        <v>0</v>
      </c>
      <c r="II82" s="47">
        <f>SUM('BS1'!II82,'BS2'!II82)</f>
        <v>0</v>
      </c>
      <c r="IJ82" s="47">
        <f>SUM('BS1'!IJ82,'BS2'!IJ82)</f>
        <v>0</v>
      </c>
      <c r="IK82" s="47">
        <f>SUM('BS1'!IK82,'BS2'!IK82)</f>
        <v>0</v>
      </c>
      <c r="IL82" s="47">
        <f>SUM('BS1'!IL82,'BS2'!IL82)</f>
        <v>0</v>
      </c>
      <c r="IM82" s="47">
        <f>SUM('BS1'!IM82,'BS2'!IM82)</f>
        <v>0</v>
      </c>
      <c r="IN82" s="47">
        <f>SUM('BS1'!IN82,'BS2'!IN82)</f>
        <v>0</v>
      </c>
      <c r="IO82" s="47">
        <f>SUM('BS1'!IO82,'BS2'!IO82)</f>
        <v>0</v>
      </c>
      <c r="IP82" s="47">
        <f>SUM('BS1'!IP82,'BS2'!IP82)</f>
        <v>0</v>
      </c>
      <c r="IQ82" s="47">
        <f>SUM('BS1'!IQ82,'BS2'!IQ82)</f>
        <v>0</v>
      </c>
      <c r="IR82" s="47">
        <f>SUM('BS1'!IR82,'BS2'!IR82)</f>
        <v>0</v>
      </c>
      <c r="IS82" s="47">
        <f>SUM('BS1'!IS82,'BS2'!IS82)</f>
        <v>4220.4974930999988</v>
      </c>
      <c r="IT82" s="45"/>
      <c r="IU82" s="45"/>
      <c r="IV82" s="45"/>
      <c r="IW82" s="45"/>
      <c r="IX82" s="50">
        <f t="shared" ref="IX82" si="73">SUM(AH82,BK82,CQ82,DV82,FB82,GG82,HM82,IS82)</f>
        <v>11058.060783099998</v>
      </c>
    </row>
  </sheetData>
  <autoFilter ref="B1:B78"/>
  <pageMargins left="0.25" right="0.25" top="0.75" bottom="0.75" header="0.3" footer="0.3"/>
  <pageSetup scale="51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78"/>
  <sheetViews>
    <sheetView zoomScale="85" zoomScaleNormal="85" workbookViewId="0">
      <pane xSplit="2" ySplit="3" topLeftCell="AH25" activePane="bottomRight" state="frozen"/>
      <selection pane="topRight" activeCell="C1" sqref="C1"/>
      <selection pane="bottomLeft" activeCell="A5" sqref="A5"/>
      <selection pane="bottomRight" activeCell="IS58" sqref="IS58"/>
    </sheetView>
  </sheetViews>
  <sheetFormatPr defaultRowHeight="15" outlineLevelCol="1"/>
  <cols>
    <col min="1" max="1" width="2.5703125" customWidth="1"/>
    <col min="2" max="2" width="36.7109375" customWidth="1"/>
    <col min="3" max="33" width="13" hidden="1" customWidth="1" outlineLevel="1"/>
    <col min="34" max="34" width="13" customWidth="1" collapsed="1"/>
    <col min="35" max="62" width="13" hidden="1" customWidth="1" outlineLevel="1"/>
    <col min="63" max="63" width="10.7109375" customWidth="1" collapsed="1"/>
    <col min="64" max="94" width="13" hidden="1" customWidth="1" outlineLevel="1"/>
    <col min="95" max="95" width="10.7109375" customWidth="1" collapsed="1"/>
    <col min="96" max="125" width="10.7109375" hidden="1" customWidth="1" outlineLevel="1"/>
    <col min="126" max="126" width="10.5703125" customWidth="1" collapsed="1"/>
    <col min="127" max="157" width="10.140625" hidden="1" customWidth="1" outlineLevel="1"/>
    <col min="158" max="158" width="10.5703125" customWidth="1" collapsed="1"/>
    <col min="159" max="180" width="9.140625" hidden="1" customWidth="1" outlineLevel="1"/>
    <col min="181" max="188" width="9" hidden="1" customWidth="1" outlineLevel="1"/>
    <col min="189" max="189" width="12" customWidth="1" collapsed="1"/>
    <col min="190" max="220" width="9" hidden="1" customWidth="1" outlineLevel="1"/>
    <col min="221" max="221" width="11.85546875" customWidth="1" collapsed="1"/>
    <col min="222" max="252" width="8.85546875" hidden="1" customWidth="1" outlineLevel="1"/>
    <col min="253" max="253" width="13.140625" customWidth="1" collapsed="1"/>
    <col min="254" max="257" width="10.7109375" customWidth="1"/>
    <col min="258" max="258" width="13.5703125" customWidth="1"/>
    <col min="260" max="260" width="0" hidden="1" customWidth="1"/>
  </cols>
  <sheetData>
    <row r="1" spans="1:260" ht="18.75">
      <c r="A1" s="10" t="s">
        <v>88</v>
      </c>
      <c r="IZ1" t="s">
        <v>52</v>
      </c>
    </row>
    <row r="2" spans="1:260" s="3" customFormat="1" ht="15.7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46</v>
      </c>
      <c r="EJ2" s="3" t="s">
        <v>5</v>
      </c>
      <c r="EK2" s="3" t="s">
        <v>5</v>
      </c>
      <c r="EL2" s="3" t="s">
        <v>5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5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IZ2" s="39" t="s">
        <v>53</v>
      </c>
    </row>
    <row r="3" spans="1:26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72" t="s">
        <v>82</v>
      </c>
      <c r="IV3" s="72" t="s">
        <v>83</v>
      </c>
      <c r="IW3" s="72" t="s">
        <v>84</v>
      </c>
      <c r="IX3" s="74" t="s">
        <v>45</v>
      </c>
    </row>
    <row r="4" spans="1:260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7">
        <f>(COUNTIF((DW2:FA2),"ON"))</f>
        <v>23</v>
      </c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7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f>(COUNTIF((HN2:IR2),"ON"))</f>
        <v>26</v>
      </c>
      <c r="IT4" s="67">
        <v>26</v>
      </c>
      <c r="IU4" s="67">
        <v>19</v>
      </c>
      <c r="IV4" s="67">
        <v>20</v>
      </c>
      <c r="IW4" s="67">
        <v>27</v>
      </c>
      <c r="IX4" s="232">
        <f>SUM(AH4,BK4,CQ4,DV4,FB4,GG4,HM4,IS4,IT4,IU4,IV4,IW4)</f>
        <v>285</v>
      </c>
    </row>
    <row r="5" spans="1:260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7">
        <v>31</v>
      </c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7">
        <v>26</v>
      </c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>
        <v>30</v>
      </c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>
        <v>26</v>
      </c>
      <c r="IT5" s="67">
        <v>26</v>
      </c>
      <c r="IU5" s="67">
        <v>19</v>
      </c>
      <c r="IV5" s="67">
        <v>20</v>
      </c>
      <c r="IW5" s="67">
        <v>27</v>
      </c>
      <c r="IX5" s="355">
        <f>SUM(AH5,BK5,CQ5,DV5,FB5,GG5,HM5,IS5,IT5,IU5,IV5,IW5)</f>
        <v>298</v>
      </c>
    </row>
    <row r="6" spans="1:260" s="11" customFormat="1" ht="14.45" customHeight="1">
      <c r="B6" s="102" t="s">
        <v>96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99">
        <v>0.44359999999999999</v>
      </c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99">
        <v>0.47699999999999998</v>
      </c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99">
        <v>0.40100000000000002</v>
      </c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99">
        <v>0.497</v>
      </c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99">
        <v>0.49099999999999999</v>
      </c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99"/>
      <c r="FY6" s="101"/>
      <c r="FZ6" s="101"/>
      <c r="GA6" s="101"/>
      <c r="GB6" s="101"/>
      <c r="GC6" s="101"/>
      <c r="GD6" s="101"/>
      <c r="GE6" s="101"/>
      <c r="GF6" s="101"/>
      <c r="GG6" s="99">
        <v>0.4037</v>
      </c>
      <c r="GH6" s="99">
        <v>0.44483184366671707</v>
      </c>
      <c r="GI6" s="99">
        <v>0.48638958518408848</v>
      </c>
      <c r="GJ6" s="99">
        <v>0.4769553566999058</v>
      </c>
      <c r="GK6" s="99">
        <v>0.43159230225827788</v>
      </c>
      <c r="GL6" s="99">
        <v>0.3043517866702356</v>
      </c>
      <c r="GM6" s="99">
        <v>0.3995629602595297</v>
      </c>
      <c r="GN6" s="99">
        <v>0.4605357445781908</v>
      </c>
      <c r="GO6" s="99">
        <v>0.44079464061637302</v>
      </c>
      <c r="GP6" s="99">
        <v>0.39035279176373333</v>
      </c>
      <c r="GQ6" s="99">
        <v>0.38461847587313336</v>
      </c>
      <c r="GR6" s="99">
        <v>0.41701138682628669</v>
      </c>
      <c r="GS6" s="99">
        <v>0.34398183165548102</v>
      </c>
      <c r="GT6" s="99">
        <v>0.47390378215223111</v>
      </c>
      <c r="GU6" s="99">
        <v>0.47621998033431673</v>
      </c>
      <c r="GV6" s="99">
        <v>0.40245029843110508</v>
      </c>
      <c r="GW6" s="99">
        <v>0.41171852777777773</v>
      </c>
      <c r="GX6" s="99">
        <v>0.4615897321428572</v>
      </c>
      <c r="GY6" s="99">
        <v>0.43531064482833554</v>
      </c>
      <c r="GZ6" s="99">
        <v>0.52388779550827425</v>
      </c>
      <c r="HA6" s="99">
        <v>0.37441859735697558</v>
      </c>
      <c r="HB6" s="99">
        <v>0.43432785945710461</v>
      </c>
      <c r="HC6" s="99">
        <v>0.40551518911137285</v>
      </c>
      <c r="HD6" s="99">
        <v>0.44241737339471759</v>
      </c>
      <c r="HE6" s="99">
        <v>0.43929659022556389</v>
      </c>
      <c r="HF6" s="99">
        <v>0.42787083523736991</v>
      </c>
      <c r="HG6" s="99"/>
      <c r="HH6" s="99">
        <v>0.41842902118887321</v>
      </c>
      <c r="HI6" s="99">
        <v>0.41084005339609275</v>
      </c>
      <c r="HJ6" s="99">
        <v>0.41001891610148217</v>
      </c>
      <c r="HK6" s="99">
        <v>0.42639699668497344</v>
      </c>
      <c r="HL6" s="99">
        <v>0.41088955392084009</v>
      </c>
      <c r="HM6" s="99">
        <v>0.42642159556965248</v>
      </c>
      <c r="HN6" s="99">
        <v>0.3776335524891774</v>
      </c>
      <c r="HO6" s="99"/>
      <c r="HP6" s="99">
        <v>0.3991928379882615</v>
      </c>
      <c r="HQ6" s="99">
        <v>0.39103853237591318</v>
      </c>
      <c r="HR6" s="99">
        <v>0.36721324296857832</v>
      </c>
      <c r="HS6" s="99">
        <v>0.38038568794774535</v>
      </c>
      <c r="HT6" s="99">
        <v>0.37827748390935145</v>
      </c>
      <c r="HU6" s="99">
        <v>0.37886556949226663</v>
      </c>
      <c r="HV6" s="99"/>
      <c r="HW6" s="99">
        <v>0.36637663253426472</v>
      </c>
      <c r="HX6" s="99">
        <v>0.36360688812083974</v>
      </c>
      <c r="HY6" s="99">
        <v>0.38271140696655842</v>
      </c>
      <c r="HZ6" s="99">
        <v>0.31606754331362175</v>
      </c>
      <c r="IA6" s="99">
        <v>0.31012916922525841</v>
      </c>
      <c r="IB6" s="99">
        <v>0.32894906266050339</v>
      </c>
      <c r="IC6" s="99"/>
      <c r="ID6" s="99">
        <v>0.33285981906098894</v>
      </c>
      <c r="IE6" s="99">
        <v>0.34588652764761008</v>
      </c>
      <c r="IF6" s="99">
        <v>0.37113108899600888</v>
      </c>
      <c r="IG6" s="99">
        <v>0.37275268115942028</v>
      </c>
      <c r="IH6" s="99">
        <v>0.39753431779064313</v>
      </c>
      <c r="II6" s="99">
        <v>0.43979078822786805</v>
      </c>
      <c r="IJ6" s="99"/>
      <c r="IK6" s="99">
        <v>0.4172316866022176</v>
      </c>
      <c r="IL6" s="99">
        <v>0.4323078580429543</v>
      </c>
      <c r="IM6" s="99">
        <v>0.45108166203930533</v>
      </c>
      <c r="IN6" s="99">
        <v>0.46288223593396277</v>
      </c>
      <c r="IO6" s="99">
        <v>0.44341659651149989</v>
      </c>
      <c r="IP6" s="99">
        <v>0.47692151786202741</v>
      </c>
      <c r="IQ6" s="99"/>
      <c r="IR6" s="99">
        <v>0.44872079416623939</v>
      </c>
      <c r="IS6" s="44">
        <v>0.38883492084123394</v>
      </c>
      <c r="IT6" s="44">
        <v>0.4516</v>
      </c>
      <c r="IU6" s="44">
        <v>0.42180000000000001</v>
      </c>
      <c r="IV6" s="44">
        <v>0.41170000000000001</v>
      </c>
      <c r="IW6" s="44">
        <v>0.42049999999999998</v>
      </c>
      <c r="IX6" s="106"/>
    </row>
    <row r="7" spans="1:260" ht="14.25" customHeight="1">
      <c r="B7" s="78" t="s">
        <v>95</v>
      </c>
      <c r="C7" s="238" t="e">
        <f t="shared" ref="C7:BN7" si="0">C9/C11</f>
        <v>#DIV/0!</v>
      </c>
      <c r="D7" s="238">
        <f t="shared" si="0"/>
        <v>0.38945973511641618</v>
      </c>
      <c r="E7" s="238">
        <f t="shared" si="0"/>
        <v>0.40601443269940274</v>
      </c>
      <c r="F7" s="238" t="e">
        <f t="shared" si="0"/>
        <v>#DIV/0!</v>
      </c>
      <c r="G7" s="238">
        <f t="shared" si="0"/>
        <v>0.40623940878472414</v>
      </c>
      <c r="H7" s="238">
        <f t="shared" si="0"/>
        <v>0.41216084977777778</v>
      </c>
      <c r="I7" s="238" t="e">
        <f t="shared" si="0"/>
        <v>#DIV/0!</v>
      </c>
      <c r="J7" s="238">
        <f t="shared" si="0"/>
        <v>0.34829344774530413</v>
      </c>
      <c r="K7" s="238">
        <f t="shared" si="0"/>
        <v>0.36751890393432141</v>
      </c>
      <c r="L7" s="238">
        <f t="shared" si="0"/>
        <v>0.38013628668130262</v>
      </c>
      <c r="M7" s="238" t="e">
        <f t="shared" si="0"/>
        <v>#DIV/0!</v>
      </c>
      <c r="N7" s="238">
        <f t="shared" si="0"/>
        <v>0.39621251471854618</v>
      </c>
      <c r="O7" s="238">
        <f t="shared" si="0"/>
        <v>0.40961602266604097</v>
      </c>
      <c r="P7" s="238">
        <f t="shared" si="0"/>
        <v>0.34318552084161441</v>
      </c>
      <c r="Q7" s="238">
        <f t="shared" si="0"/>
        <v>0.35357484745287776</v>
      </c>
      <c r="R7" s="238">
        <f t="shared" si="0"/>
        <v>0.36591862816823545</v>
      </c>
      <c r="S7" s="238">
        <f t="shared" si="0"/>
        <v>0.35627491221095875</v>
      </c>
      <c r="T7" s="238" t="e">
        <f t="shared" si="0"/>
        <v>#DIV/0!</v>
      </c>
      <c r="U7" s="238">
        <f t="shared" si="0"/>
        <v>0.3732653012279355</v>
      </c>
      <c r="V7" s="238">
        <f t="shared" si="0"/>
        <v>0.40916838896788477</v>
      </c>
      <c r="W7" s="238">
        <f t="shared" si="0"/>
        <v>0.4217485150367149</v>
      </c>
      <c r="X7" s="238">
        <f t="shared" si="0"/>
        <v>0.41633166856057957</v>
      </c>
      <c r="Y7" s="238">
        <f t="shared" si="0"/>
        <v>0.4089422778163459</v>
      </c>
      <c r="Z7" s="238">
        <f t="shared" si="0"/>
        <v>0.42929952534790111</v>
      </c>
      <c r="AA7" s="238" t="e">
        <f t="shared" si="0"/>
        <v>#DIV/0!</v>
      </c>
      <c r="AB7" s="238">
        <f t="shared" si="0"/>
        <v>0.48044585082927677</v>
      </c>
      <c r="AC7" s="238">
        <f t="shared" si="0"/>
        <v>0.44361123433172828</v>
      </c>
      <c r="AD7" s="238">
        <f t="shared" si="0"/>
        <v>0.42385617960071464</v>
      </c>
      <c r="AE7" s="238">
        <f t="shared" si="0"/>
        <v>0.45193360838544083</v>
      </c>
      <c r="AF7" s="238">
        <f t="shared" si="0"/>
        <v>0.48257718414918405</v>
      </c>
      <c r="AG7" s="238">
        <f t="shared" si="0"/>
        <v>0.47862829853789696</v>
      </c>
      <c r="AH7" s="238">
        <f t="shared" si="0"/>
        <v>0.40755316562969729</v>
      </c>
      <c r="AI7" s="238" t="e">
        <f t="shared" si="0"/>
        <v>#DIV/0!</v>
      </c>
      <c r="AJ7" s="238">
        <f t="shared" si="0"/>
        <v>0.45208611332957083</v>
      </c>
      <c r="AK7" s="238" t="e">
        <f t="shared" si="0"/>
        <v>#DIV/0!</v>
      </c>
      <c r="AL7" s="238">
        <f t="shared" si="0"/>
        <v>0.49480352280832329</v>
      </c>
      <c r="AM7" s="238">
        <f t="shared" si="0"/>
        <v>0.46970483090147575</v>
      </c>
      <c r="AN7" s="238">
        <f t="shared" si="0"/>
        <v>0.46189193011245722</v>
      </c>
      <c r="AO7" s="238">
        <f t="shared" si="0"/>
        <v>0.44901617610062899</v>
      </c>
      <c r="AP7" s="238" t="e">
        <f t="shared" si="0"/>
        <v>#DIV/0!</v>
      </c>
      <c r="AQ7" s="238">
        <f t="shared" si="0"/>
        <v>0.40900630054379827</v>
      </c>
      <c r="AR7" s="238">
        <f t="shared" si="0"/>
        <v>0.41080291862398505</v>
      </c>
      <c r="AS7" s="238">
        <f t="shared" si="0"/>
        <v>0.42951203417737871</v>
      </c>
      <c r="AT7" s="238">
        <f t="shared" si="0"/>
        <v>0.47626103996520569</v>
      </c>
      <c r="AU7" s="238">
        <f t="shared" si="0"/>
        <v>0.48317718756169281</v>
      </c>
      <c r="AV7" s="238">
        <f t="shared" si="0"/>
        <v>0.44485919872269686</v>
      </c>
      <c r="AW7" s="238" t="e">
        <f t="shared" si="0"/>
        <v>#DIV/0!</v>
      </c>
      <c r="AX7" s="238">
        <f t="shared" si="0"/>
        <v>0.44217116838321818</v>
      </c>
      <c r="AY7" s="238">
        <f t="shared" si="0"/>
        <v>0.4424435392535393</v>
      </c>
      <c r="AZ7" s="238">
        <f t="shared" si="0"/>
        <v>0.42979570458920074</v>
      </c>
      <c r="BA7" s="238">
        <f t="shared" si="0"/>
        <v>0.46554738880318813</v>
      </c>
      <c r="BB7" s="238">
        <f t="shared" si="0"/>
        <v>0.44480556956704514</v>
      </c>
      <c r="BC7" s="238">
        <f t="shared" si="0"/>
        <v>0.47298895244504263</v>
      </c>
      <c r="BD7" s="238" t="e">
        <f t="shared" si="0"/>
        <v>#DIV/0!</v>
      </c>
      <c r="BE7" s="238">
        <f t="shared" si="0"/>
        <v>0.42574138106493342</v>
      </c>
      <c r="BF7" s="238">
        <f t="shared" si="0"/>
        <v>0.41309239378033069</v>
      </c>
      <c r="BG7" s="238">
        <f t="shared" si="0"/>
        <v>0.39267560160510556</v>
      </c>
      <c r="BH7" s="238">
        <f t="shared" si="0"/>
        <v>0.34622561050687456</v>
      </c>
      <c r="BI7" s="238">
        <f t="shared" si="0"/>
        <v>0.34598189827944786</v>
      </c>
      <c r="BJ7" s="238">
        <f t="shared" si="0"/>
        <v>0.36256802693602697</v>
      </c>
      <c r="BK7" s="238">
        <f t="shared" si="0"/>
        <v>0.43470968542481853</v>
      </c>
      <c r="BL7" s="238" t="e">
        <f t="shared" si="0"/>
        <v>#DIV/0!</v>
      </c>
      <c r="BM7" s="238">
        <f t="shared" si="0"/>
        <v>0.38139730334637384</v>
      </c>
      <c r="BN7" s="238">
        <f t="shared" si="0"/>
        <v>0.36938205265276763</v>
      </c>
      <c r="BO7" s="238">
        <f t="shared" ref="BO7:DT7" si="1">BO9/BO11</f>
        <v>0.33375277741859466</v>
      </c>
      <c r="BP7" s="238">
        <f t="shared" si="1"/>
        <v>0.35253700178363173</v>
      </c>
      <c r="BQ7" s="238">
        <f t="shared" si="1"/>
        <v>0.3839125657538961</v>
      </c>
      <c r="BR7" s="238">
        <f t="shared" si="1"/>
        <v>0.41229361157969208</v>
      </c>
      <c r="BS7" s="238" t="e">
        <f t="shared" si="1"/>
        <v>#DIV/0!</v>
      </c>
      <c r="BT7" s="238" t="e">
        <f t="shared" si="1"/>
        <v>#DIV/0!</v>
      </c>
      <c r="BU7" s="238">
        <f t="shared" si="1"/>
        <v>0.40580224066956366</v>
      </c>
      <c r="BV7" s="238">
        <f t="shared" si="1"/>
        <v>0.35648979032969735</v>
      </c>
      <c r="BW7" s="238">
        <f t="shared" si="1"/>
        <v>0.37215018854770732</v>
      </c>
      <c r="BX7" s="238">
        <f t="shared" si="1"/>
        <v>0.38621045952893956</v>
      </c>
      <c r="BY7" s="238">
        <f t="shared" si="1"/>
        <v>0.40617165978797443</v>
      </c>
      <c r="BZ7" s="238" t="e">
        <f t="shared" si="1"/>
        <v>#DIV/0!</v>
      </c>
      <c r="CA7" s="238">
        <f t="shared" si="1"/>
        <v>0.41047983667796012</v>
      </c>
      <c r="CB7" s="238">
        <f t="shared" si="1"/>
        <v>0.34263460869840062</v>
      </c>
      <c r="CC7" s="238">
        <f t="shared" si="1"/>
        <v>0.35085392669342547</v>
      </c>
      <c r="CD7" s="238">
        <f t="shared" si="1"/>
        <v>0.33597745055718103</v>
      </c>
      <c r="CE7" s="238">
        <f t="shared" si="1"/>
        <v>0.36285702717692736</v>
      </c>
      <c r="CF7" s="238">
        <f t="shared" si="1"/>
        <v>0.36692050317945279</v>
      </c>
      <c r="CG7" s="238" t="e">
        <f t="shared" si="1"/>
        <v>#DIV/0!</v>
      </c>
      <c r="CH7" s="238">
        <f t="shared" si="1"/>
        <v>0.33901001670764769</v>
      </c>
      <c r="CI7" s="238">
        <f t="shared" si="1"/>
        <v>0.34090640420683271</v>
      </c>
      <c r="CJ7" s="238">
        <f t="shared" si="1"/>
        <v>0.34743343282084066</v>
      </c>
      <c r="CK7" s="238">
        <f t="shared" si="1"/>
        <v>0.38738123407565422</v>
      </c>
      <c r="CL7" s="238">
        <f t="shared" si="1"/>
        <v>0.39279722913331111</v>
      </c>
      <c r="CM7" s="238">
        <f t="shared" si="1"/>
        <v>0.38396173590871002</v>
      </c>
      <c r="CN7" s="238" t="e">
        <f t="shared" si="1"/>
        <v>#DIV/0!</v>
      </c>
      <c r="CO7" s="238">
        <f t="shared" si="1"/>
        <v>0.40495363322463257</v>
      </c>
      <c r="CP7" s="238">
        <f t="shared" si="1"/>
        <v>0.38032092453782457</v>
      </c>
      <c r="CQ7" s="238">
        <f t="shared" si="1"/>
        <v>0.37209575088418356</v>
      </c>
      <c r="CR7" s="238">
        <f t="shared" si="1"/>
        <v>0.46775173892410249</v>
      </c>
      <c r="CS7" s="238">
        <f t="shared" si="1"/>
        <v>0.44728358013120889</v>
      </c>
      <c r="CT7" s="238">
        <f t="shared" si="1"/>
        <v>0.47395789459721849</v>
      </c>
      <c r="CU7" s="238">
        <f t="shared" si="1"/>
        <v>0.4613511897285606</v>
      </c>
      <c r="CV7" s="238" t="e">
        <f t="shared" si="1"/>
        <v>#DIV/0!</v>
      </c>
      <c r="CW7" s="238">
        <f t="shared" si="1"/>
        <v>0.43524407162257606</v>
      </c>
      <c r="CX7" s="238">
        <f t="shared" si="1"/>
        <v>0.4277972208121088</v>
      </c>
      <c r="CY7" s="238">
        <f t="shared" si="1"/>
        <v>0.45304452012942387</v>
      </c>
      <c r="CZ7" s="238">
        <f t="shared" si="1"/>
        <v>0.38817625380192683</v>
      </c>
      <c r="DA7" s="238">
        <f t="shared" si="1"/>
        <v>0.20234774500624214</v>
      </c>
      <c r="DB7" s="238">
        <f t="shared" si="1"/>
        <v>0</v>
      </c>
      <c r="DC7" s="238" t="e">
        <f t="shared" si="1"/>
        <v>#DIV/0!</v>
      </c>
      <c r="DD7" s="238" t="e">
        <f t="shared" si="1"/>
        <v>#DIV/0!</v>
      </c>
      <c r="DE7" s="238" t="e">
        <f t="shared" si="1"/>
        <v>#DIV/0!</v>
      </c>
      <c r="DF7" s="238" t="e">
        <f t="shared" si="1"/>
        <v>#DIV/0!</v>
      </c>
      <c r="DG7" s="238" t="e">
        <f t="shared" si="1"/>
        <v>#DIV/0!</v>
      </c>
      <c r="DH7" s="238" t="e">
        <f t="shared" si="1"/>
        <v>#DIV/0!</v>
      </c>
      <c r="DI7" s="238" t="e">
        <f t="shared" si="1"/>
        <v>#DIV/0!</v>
      </c>
      <c r="DJ7" s="238" t="e">
        <f t="shared" si="1"/>
        <v>#DIV/0!</v>
      </c>
      <c r="DK7" s="238">
        <f t="shared" si="1"/>
        <v>0.40673820502534846</v>
      </c>
      <c r="DL7" s="238">
        <f t="shared" si="1"/>
        <v>0.48334407721989397</v>
      </c>
      <c r="DM7" s="238">
        <f t="shared" si="1"/>
        <v>0.47966675659727814</v>
      </c>
      <c r="DN7" s="238">
        <f t="shared" si="1"/>
        <v>0.5029912030758521</v>
      </c>
      <c r="DO7" s="238">
        <f t="shared" si="1"/>
        <v>0.52207883538211008</v>
      </c>
      <c r="DP7" s="238">
        <f t="shared" si="1"/>
        <v>0.52012962494697135</v>
      </c>
      <c r="DQ7" s="238" t="e">
        <f t="shared" si="1"/>
        <v>#DIV/0!</v>
      </c>
      <c r="DR7" s="238">
        <f t="shared" si="1"/>
        <v>0.45022302164900962</v>
      </c>
      <c r="DS7" s="238">
        <f t="shared" si="1"/>
        <v>0.44865914891159997</v>
      </c>
      <c r="DT7" s="238">
        <f t="shared" si="1"/>
        <v>0.4926562791018998</v>
      </c>
      <c r="DU7" s="238">
        <f>DU9/DU11</f>
        <v>0.48676499171650811</v>
      </c>
      <c r="DV7" s="238">
        <f t="shared" ref="DV7:GI7" si="2">DV9/DV11</f>
        <v>0.45321391365835956</v>
      </c>
      <c r="DW7" s="238">
        <f t="shared" si="2"/>
        <v>0.5706850010432124</v>
      </c>
      <c r="DX7" s="238">
        <f t="shared" si="2"/>
        <v>0.57624701895940422</v>
      </c>
      <c r="DY7" s="238">
        <f t="shared" si="2"/>
        <v>0.55196777103101113</v>
      </c>
      <c r="DZ7" s="238">
        <f t="shared" si="2"/>
        <v>0.52182855584068533</v>
      </c>
      <c r="EA7" s="238">
        <f t="shared" si="2"/>
        <v>0.45252010089905126</v>
      </c>
      <c r="EB7" s="238">
        <f t="shared" si="2"/>
        <v>0.50795359184040245</v>
      </c>
      <c r="EC7" s="238">
        <f t="shared" si="2"/>
        <v>0.46191417845539029</v>
      </c>
      <c r="ED7" s="238">
        <f t="shared" si="2"/>
        <v>0.46848791610909452</v>
      </c>
      <c r="EE7" s="238">
        <f t="shared" si="2"/>
        <v>0.47691281093933269</v>
      </c>
      <c r="EF7" s="238">
        <f t="shared" si="2"/>
        <v>0.4902622845003145</v>
      </c>
      <c r="EG7" s="238">
        <f t="shared" si="2"/>
        <v>0.43226401764174383</v>
      </c>
      <c r="EH7" s="238">
        <f t="shared" si="2"/>
        <v>0.39519474268081112</v>
      </c>
      <c r="EI7" s="238">
        <f t="shared" si="2"/>
        <v>0.43787468883187397</v>
      </c>
      <c r="EJ7" s="238">
        <f t="shared" si="2"/>
        <v>1.8673114109848481</v>
      </c>
      <c r="EK7" s="238">
        <f t="shared" si="2"/>
        <v>6.7109428819444439</v>
      </c>
      <c r="EL7" s="238" t="e">
        <f t="shared" si="2"/>
        <v>#DIV/0!</v>
      </c>
      <c r="EM7" s="238">
        <f t="shared" si="2"/>
        <v>0.45656004072480855</v>
      </c>
      <c r="EN7" s="238">
        <f t="shared" si="2"/>
        <v>0.47035931483908627</v>
      </c>
      <c r="EO7" s="238">
        <f t="shared" si="2"/>
        <v>0.48563205884835381</v>
      </c>
      <c r="EP7" s="238">
        <f t="shared" si="2"/>
        <v>0.45648345741045226</v>
      </c>
      <c r="EQ7" s="238">
        <f t="shared" si="2"/>
        <v>0.4804244012445697</v>
      </c>
      <c r="ER7" s="238">
        <f t="shared" si="2"/>
        <v>0.54243112205124444</v>
      </c>
      <c r="ES7" s="238">
        <f t="shared" si="2"/>
        <v>0.51966176513249496</v>
      </c>
      <c r="ET7" s="238"/>
      <c r="EU7" s="238">
        <f t="shared" si="2"/>
        <v>0.47599382091847003</v>
      </c>
      <c r="EV7" s="238">
        <f t="shared" si="2"/>
        <v>0.48519619318936619</v>
      </c>
      <c r="EW7" s="238">
        <f t="shared" si="2"/>
        <v>0.44132745868875289</v>
      </c>
      <c r="EX7" s="238">
        <f t="shared" si="2"/>
        <v>0.47183643439584882</v>
      </c>
      <c r="EY7" s="238">
        <f t="shared" si="2"/>
        <v>0.44955175523089114</v>
      </c>
      <c r="EZ7" s="238">
        <f t="shared" si="2"/>
        <v>0.43760307566616385</v>
      </c>
      <c r="FA7" s="238">
        <f t="shared" si="2"/>
        <v>0.41451610734751576</v>
      </c>
      <c r="FB7" s="238">
        <f t="shared" si="2"/>
        <v>0.48382996148580648</v>
      </c>
      <c r="FC7" s="238" t="e">
        <f t="shared" si="2"/>
        <v>#DIV/0!</v>
      </c>
      <c r="FD7" s="238">
        <f t="shared" si="2"/>
        <v>0.43356939699772779</v>
      </c>
      <c r="FE7" s="238">
        <f t="shared" si="2"/>
        <v>0.40872250195385068</v>
      </c>
      <c r="FF7" s="238">
        <f t="shared" si="2"/>
        <v>0.44711226720953029</v>
      </c>
      <c r="FG7" s="238">
        <f t="shared" si="2"/>
        <v>0.37848714961093927</v>
      </c>
      <c r="FH7" s="238">
        <f t="shared" si="2"/>
        <v>0.33503523157297049</v>
      </c>
      <c r="FI7" s="238">
        <f t="shared" si="2"/>
        <v>0</v>
      </c>
      <c r="FJ7" s="238">
        <f t="shared" si="2"/>
        <v>0.34244592328761414</v>
      </c>
      <c r="FK7" s="238">
        <f t="shared" si="2"/>
        <v>0.32996135858276104</v>
      </c>
      <c r="FL7" s="238">
        <f t="shared" si="2"/>
        <v>0.32581637388788498</v>
      </c>
      <c r="FM7" s="238">
        <f t="shared" si="2"/>
        <v>0.31771225309886725</v>
      </c>
      <c r="FN7" s="238">
        <f t="shared" si="2"/>
        <v>0.38680020959713035</v>
      </c>
      <c r="FO7" s="238">
        <f t="shared" si="2"/>
        <v>0.400056346443109</v>
      </c>
      <c r="FP7" s="238">
        <f t="shared" si="2"/>
        <v>0.34229351205623287</v>
      </c>
      <c r="FQ7" s="238">
        <f t="shared" si="2"/>
        <v>0.38920363762633692</v>
      </c>
      <c r="FR7" s="238">
        <f t="shared" si="2"/>
        <v>0.39234751719646355</v>
      </c>
      <c r="FS7" s="238">
        <f t="shared" si="2"/>
        <v>0.42163949629722841</v>
      </c>
      <c r="FT7" s="238" t="e">
        <f t="shared" si="2"/>
        <v>#DIV/0!</v>
      </c>
      <c r="FU7" s="238">
        <f t="shared" si="2"/>
        <v>0.46665791360013625</v>
      </c>
      <c r="FV7" s="238">
        <f t="shared" si="2"/>
        <v>0.42033654471755694</v>
      </c>
      <c r="FW7" s="238">
        <f t="shared" si="2"/>
        <v>0.39890632907404233</v>
      </c>
      <c r="FX7" s="238">
        <f t="shared" si="2"/>
        <v>0.42061293840875058</v>
      </c>
      <c r="FY7" s="238">
        <f t="shared" si="2"/>
        <v>0.39199627114129715</v>
      </c>
      <c r="FZ7" s="238">
        <f t="shared" si="2"/>
        <v>0.39597082442052112</v>
      </c>
      <c r="GA7" s="238">
        <f t="shared" si="2"/>
        <v>0.39713419720669624</v>
      </c>
      <c r="GB7" s="238">
        <f t="shared" si="2"/>
        <v>0.36291485780519306</v>
      </c>
      <c r="GC7" s="238">
        <f t="shared" si="2"/>
        <v>0.32697204017162529</v>
      </c>
      <c r="GD7" s="238">
        <f t="shared" si="2"/>
        <v>0.37731929984249696</v>
      </c>
      <c r="GE7" s="238">
        <f t="shared" si="2"/>
        <v>0.4607536489795182</v>
      </c>
      <c r="GF7" s="238">
        <f t="shared" si="2"/>
        <v>0.47238682998054971</v>
      </c>
      <c r="GG7" s="238">
        <f t="shared" si="2"/>
        <v>0.39257659913796422</v>
      </c>
      <c r="GH7" s="238">
        <f t="shared" si="2"/>
        <v>0.42092902483003619</v>
      </c>
      <c r="GI7" s="238">
        <f t="shared" si="2"/>
        <v>0.46705347452574308</v>
      </c>
      <c r="GJ7" s="238">
        <f t="shared" ref="GJ7:IS7" si="3">GJ9/GJ11</f>
        <v>0.45810022681085366</v>
      </c>
      <c r="GK7" s="238">
        <f t="shared" si="3"/>
        <v>0.41350757670698085</v>
      </c>
      <c r="GL7" s="238">
        <f t="shared" si="3"/>
        <v>0.31394552841061429</v>
      </c>
      <c r="GM7" s="238">
        <f t="shared" si="3"/>
        <v>0.38480733120879812</v>
      </c>
      <c r="GN7" s="238">
        <f t="shared" si="3"/>
        <v>0.44175409438490965</v>
      </c>
      <c r="GO7" s="238">
        <f t="shared" si="3"/>
        <v>0.42122653982603292</v>
      </c>
      <c r="GP7" s="238">
        <f t="shared" si="3"/>
        <v>0.38018649572896041</v>
      </c>
      <c r="GQ7" s="238">
        <f t="shared" si="3"/>
        <v>0.37934057187788317</v>
      </c>
      <c r="GR7" s="238">
        <f t="shared" si="3"/>
        <v>0.41811493400093352</v>
      </c>
      <c r="GS7" s="238">
        <f t="shared" si="3"/>
        <v>0.3517608215552504</v>
      </c>
      <c r="GT7" s="238">
        <f t="shared" si="3"/>
        <v>0.44196998882648375</v>
      </c>
      <c r="GU7" s="238">
        <f t="shared" si="3"/>
        <v>0.41006818805844142</v>
      </c>
      <c r="GV7" s="238">
        <f t="shared" si="3"/>
        <v>0.34187165054573077</v>
      </c>
      <c r="GW7" s="238">
        <f t="shared" si="3"/>
        <v>0.35293774614723628</v>
      </c>
      <c r="GX7" s="238">
        <f t="shared" si="3"/>
        <v>0.39133895453971995</v>
      </c>
      <c r="GY7" s="238">
        <f t="shared" si="3"/>
        <v>0.38000926406741642</v>
      </c>
      <c r="GZ7" s="238">
        <f t="shared" si="3"/>
        <v>0.44323312039678153</v>
      </c>
      <c r="HA7" s="238">
        <f t="shared" si="3"/>
        <v>0.32742378181796372</v>
      </c>
      <c r="HB7" s="238">
        <f t="shared" si="3"/>
        <v>0.38426899914967816</v>
      </c>
      <c r="HC7" s="238">
        <f t="shared" si="3"/>
        <v>0.37098596534078526</v>
      </c>
      <c r="HD7" s="238">
        <f t="shared" si="3"/>
        <v>0.39306587492375578</v>
      </c>
      <c r="HE7" s="238">
        <f t="shared" si="3"/>
        <v>0.41506718380709018</v>
      </c>
      <c r="HF7" s="238">
        <f t="shared" si="3"/>
        <v>0.40900906895756745</v>
      </c>
      <c r="HG7" s="238" t="e">
        <f t="shared" si="3"/>
        <v>#DIV/0!</v>
      </c>
      <c r="HH7" s="238">
        <f t="shared" si="3"/>
        <v>0.39455125723277717</v>
      </c>
      <c r="HI7" s="238">
        <f t="shared" si="3"/>
        <v>0.39547096831556311</v>
      </c>
      <c r="HJ7" s="238">
        <f t="shared" si="3"/>
        <v>0.39446475752028481</v>
      </c>
      <c r="HK7" s="238">
        <f t="shared" si="3"/>
        <v>0.4138723960115499</v>
      </c>
      <c r="HL7" s="238">
        <f t="shared" si="3"/>
        <v>0.39923170916220646</v>
      </c>
      <c r="HM7" s="238">
        <f t="shared" si="3"/>
        <v>0.39820073237829917</v>
      </c>
      <c r="HN7" s="238">
        <f t="shared" si="3"/>
        <v>0.36599661294116803</v>
      </c>
      <c r="HO7" s="238" t="e">
        <f t="shared" si="3"/>
        <v>#DIV/0!</v>
      </c>
      <c r="HP7" s="238">
        <f t="shared" si="3"/>
        <v>0.39163956836510821</v>
      </c>
      <c r="HQ7" s="238">
        <f t="shared" si="3"/>
        <v>0.38497962812576481</v>
      </c>
      <c r="HR7" s="238">
        <f t="shared" si="3"/>
        <v>0.35988855016285765</v>
      </c>
      <c r="HS7" s="238">
        <f t="shared" si="3"/>
        <v>0.36719890672870337</v>
      </c>
      <c r="HT7" s="238">
        <f t="shared" si="3"/>
        <v>0.35595452070132572</v>
      </c>
      <c r="HU7" s="238">
        <f t="shared" si="3"/>
        <v>0.37005905588996252</v>
      </c>
      <c r="HV7" s="238" t="e">
        <f t="shared" si="3"/>
        <v>#DIV/0!</v>
      </c>
      <c r="HW7" s="238">
        <f t="shared" si="3"/>
        <v>0.35944993135275077</v>
      </c>
      <c r="HX7" s="238">
        <f t="shared" si="3"/>
        <v>0.36005336603668359</v>
      </c>
      <c r="HY7" s="238">
        <f t="shared" si="3"/>
        <v>0.37636973117462236</v>
      </c>
      <c r="HZ7" s="238">
        <f t="shared" si="3"/>
        <v>0.31273705910351274</v>
      </c>
      <c r="IA7" s="238">
        <f t="shared" si="3"/>
        <v>0.30472337009068301</v>
      </c>
      <c r="IB7" s="238">
        <f t="shared" si="3"/>
        <v>0.3243667944303405</v>
      </c>
      <c r="IC7" s="238" t="e">
        <f t="shared" si="3"/>
        <v>#DIV/0!</v>
      </c>
      <c r="ID7" s="238">
        <f t="shared" si="3"/>
        <v>0.32828957347794319</v>
      </c>
      <c r="IE7" s="238">
        <f t="shared" si="3"/>
        <v>0.33593239225086091</v>
      </c>
      <c r="IF7" s="238">
        <f t="shared" si="3"/>
        <v>0.36234524507243515</v>
      </c>
      <c r="IG7" s="238">
        <f t="shared" si="3"/>
        <v>0.36524085640311704</v>
      </c>
      <c r="IH7" s="238">
        <f t="shared" si="3"/>
        <v>0.38953456629230715</v>
      </c>
      <c r="II7" s="238">
        <f t="shared" si="3"/>
        <v>0.43010600504669094</v>
      </c>
      <c r="IJ7" s="238" t="e">
        <f t="shared" si="3"/>
        <v>#DIV/0!</v>
      </c>
      <c r="IK7" s="238">
        <f t="shared" si="3"/>
        <v>0.39922627418701589</v>
      </c>
      <c r="IL7" s="238">
        <f t="shared" si="3"/>
        <v>0.40933545318766562</v>
      </c>
      <c r="IM7" s="238">
        <f t="shared" si="3"/>
        <v>0.42473050865307155</v>
      </c>
      <c r="IN7" s="238">
        <f t="shared" si="3"/>
        <v>0.43425331131831124</v>
      </c>
      <c r="IO7" s="238">
        <f t="shared" si="3"/>
        <v>0.42271463900077261</v>
      </c>
      <c r="IP7" s="238">
        <f t="shared" si="3"/>
        <v>0.45392538801693821</v>
      </c>
      <c r="IQ7" s="238" t="e">
        <f t="shared" si="3"/>
        <v>#DIV/0!</v>
      </c>
      <c r="IR7" s="238">
        <f t="shared" si="3"/>
        <v>0.41619937610750507</v>
      </c>
      <c r="IS7" s="238">
        <f t="shared" si="3"/>
        <v>0.37689765750543158</v>
      </c>
      <c r="IT7" s="238"/>
      <c r="IU7" s="238"/>
      <c r="IV7" s="238"/>
      <c r="IW7" s="238"/>
      <c r="IX7" s="238">
        <f>IX9/IX11</f>
        <v>0.41670392213949387</v>
      </c>
    </row>
    <row r="8" spans="1:260">
      <c r="B8" s="43" t="s">
        <v>41</v>
      </c>
      <c r="C8" s="46">
        <v>0</v>
      </c>
      <c r="D8" s="46">
        <v>19.527999999999999</v>
      </c>
      <c r="E8" s="46">
        <v>20.823</v>
      </c>
      <c r="F8" s="46">
        <v>0</v>
      </c>
      <c r="G8" s="46">
        <v>20.71</v>
      </c>
      <c r="H8" s="46">
        <v>22.797999999999998</v>
      </c>
      <c r="I8" s="46">
        <v>0</v>
      </c>
      <c r="J8" s="46">
        <v>20.783999999999999</v>
      </c>
      <c r="K8" s="46">
        <v>23.114999999999998</v>
      </c>
      <c r="L8" s="46">
        <v>26.367999999999999</v>
      </c>
      <c r="M8" s="46">
        <v>0</v>
      </c>
      <c r="N8" s="46">
        <v>27.977</v>
      </c>
      <c r="O8" s="46">
        <v>28.472999999999999</v>
      </c>
      <c r="P8" s="46">
        <v>22.658000000000001</v>
      </c>
      <c r="Q8" s="46">
        <v>23.713999999999999</v>
      </c>
      <c r="R8" s="46">
        <v>24.431000000000001</v>
      </c>
      <c r="S8" s="46">
        <v>24.59</v>
      </c>
      <c r="T8" s="46">
        <v>0</v>
      </c>
      <c r="U8" s="46">
        <v>31.055</v>
      </c>
      <c r="V8" s="46">
        <v>36.618000000000002</v>
      </c>
      <c r="W8" s="46">
        <v>40.055</v>
      </c>
      <c r="X8" s="46">
        <v>39.43</v>
      </c>
      <c r="Y8" s="46">
        <v>39.134</v>
      </c>
      <c r="Z8" s="46">
        <v>40.822000000000003</v>
      </c>
      <c r="AA8" s="46">
        <v>0</v>
      </c>
      <c r="AB8" s="46">
        <v>48.094000000000001</v>
      </c>
      <c r="AC8" s="46">
        <v>45.905999999999999</v>
      </c>
      <c r="AD8" s="46">
        <v>47.545000000000002</v>
      </c>
      <c r="AE8" s="46">
        <v>51.103999999999999</v>
      </c>
      <c r="AF8" s="46">
        <v>54.313000000000002</v>
      </c>
      <c r="AG8" s="46">
        <v>56.225999999999999</v>
      </c>
      <c r="AH8" s="47">
        <f>SUM(C8:AG8)</f>
        <v>836.27100000000007</v>
      </c>
      <c r="AI8" s="47">
        <v>0</v>
      </c>
      <c r="AJ8" s="47">
        <v>53.901000000000003</v>
      </c>
      <c r="AK8" s="47">
        <v>0</v>
      </c>
      <c r="AL8" s="47">
        <v>59.223999999999997</v>
      </c>
      <c r="AM8" s="47">
        <v>51.912999999999997</v>
      </c>
      <c r="AN8" s="47">
        <v>51.783000000000001</v>
      </c>
      <c r="AO8" s="47">
        <v>44.787999999999997</v>
      </c>
      <c r="AP8" s="47">
        <v>0</v>
      </c>
      <c r="AQ8" s="47">
        <v>39.177999999999997</v>
      </c>
      <c r="AR8" s="47">
        <v>37.228999999999999</v>
      </c>
      <c r="AS8" s="47">
        <v>38.325000000000003</v>
      </c>
      <c r="AT8" s="47">
        <v>42.155000000000001</v>
      </c>
      <c r="AU8" s="47">
        <v>42.256</v>
      </c>
      <c r="AV8" s="47">
        <v>37.737000000000002</v>
      </c>
      <c r="AW8" s="47">
        <v>0</v>
      </c>
      <c r="AX8" s="47">
        <v>38.186</v>
      </c>
      <c r="AY8" s="47">
        <v>38.665999999999997</v>
      </c>
      <c r="AZ8" s="47">
        <v>36.320999999999998</v>
      </c>
      <c r="BA8" s="47">
        <v>41.331000000000003</v>
      </c>
      <c r="BB8" s="47">
        <v>40.14</v>
      </c>
      <c r="BC8" s="47">
        <v>43.86</v>
      </c>
      <c r="BD8" s="47">
        <v>0</v>
      </c>
      <c r="BE8" s="47">
        <v>41.533000000000001</v>
      </c>
      <c r="BF8" s="47">
        <v>39.805</v>
      </c>
      <c r="BG8" s="47">
        <v>39.881</v>
      </c>
      <c r="BH8" s="47">
        <v>37.503999999999998</v>
      </c>
      <c r="BI8" s="47">
        <v>34.064</v>
      </c>
      <c r="BJ8" s="47">
        <v>35.991</v>
      </c>
      <c r="BK8" s="47">
        <f>SUM(AI8:BJ8)</f>
        <v>965.77099999999984</v>
      </c>
      <c r="BL8" s="47"/>
      <c r="BM8" s="47">
        <v>44.036000000000001</v>
      </c>
      <c r="BN8" s="47">
        <v>43.866999999999997</v>
      </c>
      <c r="BO8" s="47">
        <v>39.005000000000003</v>
      </c>
      <c r="BP8" s="47">
        <v>38.643000000000001</v>
      </c>
      <c r="BQ8" s="47">
        <v>42.654000000000003</v>
      </c>
      <c r="BR8" s="47">
        <v>42.267000000000003</v>
      </c>
      <c r="BS8" s="47">
        <v>0</v>
      </c>
      <c r="BT8" s="47">
        <v>0</v>
      </c>
      <c r="BU8" s="47">
        <v>45.097999999999999</v>
      </c>
      <c r="BV8" s="47">
        <v>38.087000000000003</v>
      </c>
      <c r="BW8" s="47">
        <v>41.103000000000002</v>
      </c>
      <c r="BX8" s="47">
        <v>46.921999999999997</v>
      </c>
      <c r="BY8" s="47">
        <v>49.01</v>
      </c>
      <c r="BZ8" s="47">
        <v>0</v>
      </c>
      <c r="CA8" s="47">
        <v>51.945999999999998</v>
      </c>
      <c r="CB8" s="47">
        <v>41.706000000000003</v>
      </c>
      <c r="CC8" s="47">
        <v>46.326000000000001</v>
      </c>
      <c r="CD8" s="47">
        <v>44.670999999999999</v>
      </c>
      <c r="CE8" s="47">
        <v>48.426000000000002</v>
      </c>
      <c r="CF8" s="47">
        <v>47.003</v>
      </c>
      <c r="CG8" s="47">
        <v>0</v>
      </c>
      <c r="CH8" s="47">
        <v>43.603999999999999</v>
      </c>
      <c r="CI8" s="47">
        <v>46.252000000000002</v>
      </c>
      <c r="CJ8" s="47">
        <v>45.05</v>
      </c>
      <c r="CK8" s="47">
        <v>49.959000000000003</v>
      </c>
      <c r="CL8" s="47">
        <v>49.835999999999999</v>
      </c>
      <c r="CM8" s="47">
        <v>45.868000000000002</v>
      </c>
      <c r="CN8" s="47">
        <v>0</v>
      </c>
      <c r="CO8" s="47">
        <v>49.292999999999999</v>
      </c>
      <c r="CP8" s="47">
        <v>45.389000000000003</v>
      </c>
      <c r="CQ8" s="47">
        <f>SUM(BL8:CP8)</f>
        <v>1126.021</v>
      </c>
      <c r="CR8" s="47">
        <v>49.631999999999998</v>
      </c>
      <c r="CS8" s="47">
        <v>47.122</v>
      </c>
      <c r="CT8" s="47">
        <v>50.177999999999997</v>
      </c>
      <c r="CU8" s="47">
        <v>43.37</v>
      </c>
      <c r="CV8" s="47">
        <v>0</v>
      </c>
      <c r="CW8" s="47">
        <v>49.63</v>
      </c>
      <c r="CX8" s="47">
        <v>50.244</v>
      </c>
      <c r="CY8" s="47">
        <v>52.17</v>
      </c>
      <c r="CZ8" s="47">
        <v>44.895000000000003</v>
      </c>
      <c r="DA8" s="47">
        <v>19.841999999999999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44.901000000000003</v>
      </c>
      <c r="DL8" s="47">
        <v>60.277999999999999</v>
      </c>
      <c r="DM8" s="47">
        <v>63.281999999999996</v>
      </c>
      <c r="DN8" s="47">
        <v>63.356999999999999</v>
      </c>
      <c r="DO8" s="47">
        <v>68.662999999999997</v>
      </c>
      <c r="DP8" s="47">
        <v>70.016999999999996</v>
      </c>
      <c r="DQ8" s="47">
        <v>0</v>
      </c>
      <c r="DR8" s="47">
        <v>62.314</v>
      </c>
      <c r="DS8" s="47">
        <v>63.564999999999998</v>
      </c>
      <c r="DT8" s="47">
        <v>69.728999999999999</v>
      </c>
      <c r="DU8" s="47">
        <v>67.340999999999994</v>
      </c>
      <c r="DV8" s="47">
        <f>SUM(CR8:DU8)</f>
        <v>1040.5299999999997</v>
      </c>
      <c r="DW8" s="47">
        <v>64.775999999999996</v>
      </c>
      <c r="DX8" s="47">
        <v>63.768999999999998</v>
      </c>
      <c r="DY8" s="47">
        <v>40.98</v>
      </c>
      <c r="DZ8" s="47">
        <v>64.739000000000004</v>
      </c>
      <c r="EA8" s="47">
        <v>48.39</v>
      </c>
      <c r="EB8" s="47">
        <v>58.768000000000001</v>
      </c>
      <c r="EC8" s="47">
        <v>61.482999999999997</v>
      </c>
      <c r="ED8" s="47">
        <v>63.037999999999997</v>
      </c>
      <c r="EE8" s="47">
        <v>63.140999999999998</v>
      </c>
      <c r="EF8" s="47">
        <v>40.085000000000001</v>
      </c>
      <c r="EG8" s="47">
        <v>56.649000000000001</v>
      </c>
      <c r="EH8" s="47">
        <v>52.235999999999997</v>
      </c>
      <c r="EI8" s="47">
        <v>53.094000000000001</v>
      </c>
      <c r="EJ8" s="47">
        <v>8.1419999999999995</v>
      </c>
      <c r="EK8" s="47">
        <v>7.8789999999999996</v>
      </c>
      <c r="EL8" s="47">
        <v>9.5139999999999993</v>
      </c>
      <c r="EM8" s="47">
        <v>21.754999999999999</v>
      </c>
      <c r="EN8" s="47">
        <v>53.426000000000002</v>
      </c>
      <c r="EO8" s="47">
        <v>53.56</v>
      </c>
      <c r="EP8" s="47">
        <v>50.308999999999997</v>
      </c>
      <c r="EQ8" s="47">
        <v>52.307000000000002</v>
      </c>
      <c r="ER8" s="47">
        <v>54.414999999999999</v>
      </c>
      <c r="ES8" s="47">
        <v>51.402000000000001</v>
      </c>
      <c r="ET8" s="47">
        <v>29.826000000000001</v>
      </c>
      <c r="EU8" s="47">
        <v>48.064999999999998</v>
      </c>
      <c r="EV8" s="47">
        <v>45.481000000000002</v>
      </c>
      <c r="EW8" s="47">
        <v>35.448</v>
      </c>
      <c r="EX8" s="47">
        <v>39.726999999999997</v>
      </c>
      <c r="EY8" s="47">
        <v>38.762999999999998</v>
      </c>
      <c r="EZ8" s="47">
        <v>38.033000000000001</v>
      </c>
      <c r="FA8" s="47">
        <v>20.940999999999999</v>
      </c>
      <c r="FB8" s="47">
        <f>SUM(DW8:FA8)</f>
        <v>1390.1410000000003</v>
      </c>
      <c r="FC8" s="47">
        <v>0</v>
      </c>
      <c r="FD8" s="47">
        <v>34.716999999999999</v>
      </c>
      <c r="FE8" s="47">
        <v>32.375999999999998</v>
      </c>
      <c r="FF8" s="47">
        <v>36.204000000000001</v>
      </c>
      <c r="FG8" s="47">
        <v>29.923999999999999</v>
      </c>
      <c r="FH8" s="47">
        <v>28.465</v>
      </c>
      <c r="FI8" s="47">
        <v>0</v>
      </c>
      <c r="FJ8" s="47">
        <v>27.577999999999999</v>
      </c>
      <c r="FK8" s="47">
        <v>26.260999999999999</v>
      </c>
      <c r="FL8" s="47">
        <v>26.902999999999999</v>
      </c>
      <c r="FM8" s="47">
        <v>27.899000000000001</v>
      </c>
      <c r="FN8" s="47">
        <v>38.685000000000002</v>
      </c>
      <c r="FO8" s="47">
        <v>39.741999999999997</v>
      </c>
      <c r="FP8" s="47">
        <v>22.346</v>
      </c>
      <c r="FQ8" s="47">
        <v>42.671999999999997</v>
      </c>
      <c r="FR8" s="47">
        <v>43.36</v>
      </c>
      <c r="FS8" s="47">
        <v>46.412999999999997</v>
      </c>
      <c r="FT8" s="47">
        <v>1.619</v>
      </c>
      <c r="FU8" s="47">
        <v>49.420999999999999</v>
      </c>
      <c r="FV8" s="47">
        <v>43.734000000000002</v>
      </c>
      <c r="FW8" s="47">
        <v>26.713999999999999</v>
      </c>
      <c r="FX8" s="47">
        <v>40.207000000000001</v>
      </c>
      <c r="FY8" s="47">
        <v>33.817</v>
      </c>
      <c r="FZ8" s="47">
        <v>34.591999999999999</v>
      </c>
      <c r="GA8" s="47">
        <v>32.29</v>
      </c>
      <c r="GB8" s="47">
        <v>27.785</v>
      </c>
      <c r="GC8" s="47">
        <v>23</v>
      </c>
      <c r="GD8" s="47">
        <v>1.923</v>
      </c>
      <c r="GE8" s="47">
        <v>35.789000000000001</v>
      </c>
      <c r="GF8" s="47">
        <v>36.942999999999998</v>
      </c>
      <c r="GG8" s="47">
        <f>SUM(FC8:GF8)</f>
        <v>891.37900000000002</v>
      </c>
      <c r="GH8" s="47">
        <v>33.76</v>
      </c>
      <c r="GI8" s="47">
        <v>39.087000000000003</v>
      </c>
      <c r="GJ8" s="47">
        <v>40.042999999999999</v>
      </c>
      <c r="GK8" s="47">
        <v>35.65</v>
      </c>
      <c r="GL8" s="47">
        <v>13.948</v>
      </c>
      <c r="GM8" s="47">
        <v>28.934000000000001</v>
      </c>
      <c r="GN8" s="47">
        <v>34.122</v>
      </c>
      <c r="GO8" s="47">
        <v>30.18</v>
      </c>
      <c r="GP8" s="47">
        <v>27.327000000000002</v>
      </c>
      <c r="GQ8" s="47">
        <v>28.19</v>
      </c>
      <c r="GR8" s="47">
        <v>30.893999999999998</v>
      </c>
      <c r="GS8" s="47">
        <v>13.349</v>
      </c>
      <c r="GT8" s="47">
        <v>33.890999999999998</v>
      </c>
      <c r="GU8" s="47">
        <v>32.195</v>
      </c>
      <c r="GV8" s="47">
        <v>26.263000000000002</v>
      </c>
      <c r="GW8" s="47">
        <v>25.326000000000001</v>
      </c>
      <c r="GX8" s="47">
        <v>30.734999999999999</v>
      </c>
      <c r="GY8" s="47">
        <v>29.405999999999999</v>
      </c>
      <c r="GZ8" s="47">
        <v>10.477</v>
      </c>
      <c r="HA8" s="47">
        <v>25.626000000000001</v>
      </c>
      <c r="HB8" s="47">
        <v>29.861000000000001</v>
      </c>
      <c r="HC8" s="47">
        <v>29.41</v>
      </c>
      <c r="HD8" s="47">
        <v>31.518999999999998</v>
      </c>
      <c r="HE8" s="47">
        <v>30.285</v>
      </c>
      <c r="HF8" s="47">
        <v>31.442</v>
      </c>
      <c r="HG8" s="47">
        <v>0</v>
      </c>
      <c r="HH8" s="47">
        <v>30.260999999999999</v>
      </c>
      <c r="HI8" s="47">
        <v>30.111000000000001</v>
      </c>
      <c r="HJ8" s="47">
        <v>27.623000000000001</v>
      </c>
      <c r="HK8" s="47">
        <v>27.927</v>
      </c>
      <c r="HL8" s="47">
        <v>27.129000000000001</v>
      </c>
      <c r="HM8" s="47">
        <f>SUM(GH8:HL8)</f>
        <v>864.971</v>
      </c>
      <c r="HN8" s="47">
        <v>25.35</v>
      </c>
      <c r="HO8" s="47"/>
      <c r="HP8" s="47">
        <v>28.931000000000001</v>
      </c>
      <c r="HQ8" s="47">
        <v>28.687000000000001</v>
      </c>
      <c r="HR8" s="47">
        <v>25.030999999999999</v>
      </c>
      <c r="HS8" s="47">
        <v>24.088000000000001</v>
      </c>
      <c r="HT8" s="47">
        <v>21.972000000000001</v>
      </c>
      <c r="HU8" s="47">
        <v>21.132999999999999</v>
      </c>
      <c r="HV8" s="47">
        <v>0</v>
      </c>
      <c r="HW8" s="47">
        <v>19.260999999999999</v>
      </c>
      <c r="HX8" s="47">
        <v>18.323</v>
      </c>
      <c r="HY8" s="47">
        <v>20.170000000000002</v>
      </c>
      <c r="HZ8" s="47">
        <v>16.190000000000001</v>
      </c>
      <c r="IA8" s="47">
        <v>15.321</v>
      </c>
      <c r="IB8" s="47">
        <v>16.919</v>
      </c>
      <c r="IC8" s="47">
        <v>0</v>
      </c>
      <c r="ID8" s="47">
        <v>17.710999999999999</v>
      </c>
      <c r="IE8" s="47">
        <v>18.454000000000001</v>
      </c>
      <c r="IF8" s="47">
        <v>20.827999999999999</v>
      </c>
      <c r="IG8" s="47">
        <v>20.001000000000001</v>
      </c>
      <c r="IH8" s="47">
        <v>22.324000000000002</v>
      </c>
      <c r="II8" s="47">
        <v>25.314</v>
      </c>
      <c r="IJ8" s="47">
        <v>0</v>
      </c>
      <c r="IK8" s="47">
        <v>22.651</v>
      </c>
      <c r="IL8" s="47">
        <v>24.010999999999999</v>
      </c>
      <c r="IM8" s="47">
        <v>23.449000000000002</v>
      </c>
      <c r="IN8" s="47">
        <v>24.071999999999999</v>
      </c>
      <c r="IO8" s="47">
        <v>23.498000000000001</v>
      </c>
      <c r="IP8" s="47">
        <v>25.823</v>
      </c>
      <c r="IQ8" s="47">
        <v>0</v>
      </c>
      <c r="IR8" s="47">
        <v>23.530999999999999</v>
      </c>
      <c r="IS8" s="47">
        <f>SUM(HN8:IR8)</f>
        <v>573.04300000000001</v>
      </c>
      <c r="IT8" s="47">
        <v>776.4</v>
      </c>
      <c r="IU8" s="47">
        <v>383.56099999999998</v>
      </c>
      <c r="IV8" s="47">
        <v>359.18599999999998</v>
      </c>
      <c r="IW8" s="47">
        <v>334.089</v>
      </c>
      <c r="IX8" s="355">
        <f>SUM(AH8,BK8,CQ8,DV8,FB8,GG8,HM8,IS8,IT8,IU8,IV8,IW8)</f>
        <v>9541.3629999999994</v>
      </c>
    </row>
    <row r="9" spans="1:260">
      <c r="B9" s="48" t="s">
        <v>42</v>
      </c>
      <c r="C9" s="49">
        <v>0</v>
      </c>
      <c r="D9" s="49">
        <v>211.42990100000003</v>
      </c>
      <c r="E9" s="49">
        <v>223.95877099999998</v>
      </c>
      <c r="F9" s="49">
        <v>0</v>
      </c>
      <c r="G9" s="49">
        <v>218.91835499999999</v>
      </c>
      <c r="H9" s="49">
        <v>231.84047799999999</v>
      </c>
      <c r="I9" s="49">
        <v>0</v>
      </c>
      <c r="J9" s="49">
        <v>191.05428100000009</v>
      </c>
      <c r="K9" s="49">
        <v>206.81758800000003</v>
      </c>
      <c r="L9" s="49">
        <v>207.78249430000002</v>
      </c>
      <c r="M9" s="49">
        <v>0</v>
      </c>
      <c r="N9" s="49">
        <v>225.44888299999997</v>
      </c>
      <c r="O9" s="49">
        <v>235.656194</v>
      </c>
      <c r="P9" s="49">
        <v>207.21267200000003</v>
      </c>
      <c r="Q9" s="49">
        <v>214.91057800000004</v>
      </c>
      <c r="R9" s="49">
        <v>225.07288899999995</v>
      </c>
      <c r="S9" s="49">
        <v>215.09029000000001</v>
      </c>
      <c r="T9" s="49">
        <v>0</v>
      </c>
      <c r="U9" s="49">
        <v>233.45505</v>
      </c>
      <c r="V9" s="49">
        <v>261.17340199999995</v>
      </c>
      <c r="W9" s="49">
        <v>270.52215000000001</v>
      </c>
      <c r="X9" s="49">
        <v>267.08883900000006</v>
      </c>
      <c r="Y9" s="49">
        <v>268.15325800000005</v>
      </c>
      <c r="Z9" s="49">
        <v>278.66132699999997</v>
      </c>
      <c r="AA9" s="49">
        <v>0</v>
      </c>
      <c r="AB9" s="49">
        <v>310.30267900000001</v>
      </c>
      <c r="AC9" s="49">
        <v>288.01104499999991</v>
      </c>
      <c r="AD9" s="49">
        <v>272.81502999999998</v>
      </c>
      <c r="AE9" s="49">
        <v>294.06595900000002</v>
      </c>
      <c r="AF9" s="49">
        <v>310.53841799999992</v>
      </c>
      <c r="AG9" s="49">
        <v>301.87662100000006</v>
      </c>
      <c r="AH9" s="50">
        <f>SUM(C9:AG9)</f>
        <v>6171.8571523000019</v>
      </c>
      <c r="AI9" s="50">
        <v>0</v>
      </c>
      <c r="AJ9" s="50">
        <v>283.02173900000014</v>
      </c>
      <c r="AK9" s="50">
        <v>0</v>
      </c>
      <c r="AL9" s="50">
        <v>319.11858400000006</v>
      </c>
      <c r="AM9" s="50">
        <v>279.78624900000005</v>
      </c>
      <c r="AN9" s="50">
        <v>287.09816700000005</v>
      </c>
      <c r="AO9" s="50">
        <v>267.72589500000004</v>
      </c>
      <c r="AP9" s="50">
        <v>0</v>
      </c>
      <c r="AQ9" s="50">
        <v>248.03247199999996</v>
      </c>
      <c r="AR9" s="50">
        <v>254.48008400000003</v>
      </c>
      <c r="AS9" s="50">
        <v>272.8578280000001</v>
      </c>
      <c r="AT9" s="50">
        <v>295.65809100000001</v>
      </c>
      <c r="AU9" s="50">
        <v>299.42634299999997</v>
      </c>
      <c r="AV9" s="50">
        <v>270.265309</v>
      </c>
      <c r="AW9" s="50">
        <v>0</v>
      </c>
      <c r="AX9" s="50">
        <v>274.33625800000004</v>
      </c>
      <c r="AY9" s="50">
        <v>275.02290400000004</v>
      </c>
      <c r="AZ9" s="50">
        <v>254.55080400000003</v>
      </c>
      <c r="BA9" s="50">
        <v>289.71945100000005</v>
      </c>
      <c r="BB9" s="50">
        <v>275.13003700000007</v>
      </c>
      <c r="BC9" s="50">
        <v>295.201865</v>
      </c>
      <c r="BD9" s="50">
        <v>0</v>
      </c>
      <c r="BE9" s="50">
        <v>259.37867900000003</v>
      </c>
      <c r="BF9" s="50">
        <v>250.25963399999995</v>
      </c>
      <c r="BG9" s="50">
        <v>236.638891</v>
      </c>
      <c r="BH9" s="50">
        <v>202.45888799999997</v>
      </c>
      <c r="BI9" s="50">
        <v>182.98982599999997</v>
      </c>
      <c r="BJ9" s="50">
        <v>188.44473200000002</v>
      </c>
      <c r="BK9" s="50">
        <f>SUM(AI9:BJ9)</f>
        <v>6061.6027299999996</v>
      </c>
      <c r="BL9" s="50"/>
      <c r="BM9" s="50">
        <v>230.44787099999994</v>
      </c>
      <c r="BN9" s="50">
        <v>223.876552</v>
      </c>
      <c r="BO9" s="50">
        <v>206.43710000000004</v>
      </c>
      <c r="BP9" s="50">
        <v>205.557275</v>
      </c>
      <c r="BQ9" s="50">
        <v>234.27496500000004</v>
      </c>
      <c r="BR9" s="50">
        <v>227.301591</v>
      </c>
      <c r="BS9" s="50">
        <v>0</v>
      </c>
      <c r="BT9" s="50">
        <v>0</v>
      </c>
      <c r="BU9" s="50">
        <v>247.73416000000003</v>
      </c>
      <c r="BV9" s="50">
        <v>217.86838599999999</v>
      </c>
      <c r="BW9" s="50">
        <v>234.87887000000001</v>
      </c>
      <c r="BX9" s="50">
        <v>246.83135300000009</v>
      </c>
      <c r="BY9" s="50">
        <v>250.95316</v>
      </c>
      <c r="BZ9" s="50">
        <v>0</v>
      </c>
      <c r="CA9" s="50">
        <v>259.87683699999997</v>
      </c>
      <c r="CB9" s="50">
        <v>216.80547499999997</v>
      </c>
      <c r="CC9" s="50">
        <v>225.52188700000002</v>
      </c>
      <c r="CD9" s="50">
        <v>210.14381600000002</v>
      </c>
      <c r="CE9" s="50">
        <v>228.98092699999998</v>
      </c>
      <c r="CF9" s="50">
        <v>230.29839499999997</v>
      </c>
      <c r="CG9" s="50">
        <v>0</v>
      </c>
      <c r="CH9" s="50">
        <v>215.08151500000002</v>
      </c>
      <c r="CI9" s="50">
        <v>220.50576900000004</v>
      </c>
      <c r="CJ9" s="50">
        <v>221.81957700000004</v>
      </c>
      <c r="CK9" s="50">
        <v>249.49714499999996</v>
      </c>
      <c r="CL9" s="50">
        <v>254.40649300000001</v>
      </c>
      <c r="CM9" s="50">
        <v>244.89924999999999</v>
      </c>
      <c r="CN9" s="50">
        <v>0</v>
      </c>
      <c r="CO9" s="50">
        <v>260.01019100000008</v>
      </c>
      <c r="CP9" s="50">
        <v>244.15234200000003</v>
      </c>
      <c r="CQ9" s="50">
        <f>SUM(BL9:CP9)</f>
        <v>5808.1609020000024</v>
      </c>
      <c r="CR9" s="50">
        <v>299.22219999999993</v>
      </c>
      <c r="CS9" s="50">
        <v>286.35094799999996</v>
      </c>
      <c r="CT9" s="50">
        <v>304.43643600000007</v>
      </c>
      <c r="CU9" s="50">
        <v>264.46495600000009</v>
      </c>
      <c r="CV9" s="50">
        <v>0</v>
      </c>
      <c r="CW9" s="50">
        <v>298.86251799999997</v>
      </c>
      <c r="CX9" s="50">
        <v>293.26526200000006</v>
      </c>
      <c r="CY9" s="50">
        <v>299.46379599999995</v>
      </c>
      <c r="CZ9" s="50">
        <v>249.97112940000002</v>
      </c>
      <c r="DA9" s="50">
        <v>103.73154799999998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231.60730100000001</v>
      </c>
      <c r="DL9" s="50">
        <v>302.31817699999999</v>
      </c>
      <c r="DM9" s="50">
        <v>304.02334300000001</v>
      </c>
      <c r="DN9" s="50">
        <v>319.33955800000001</v>
      </c>
      <c r="DO9" s="50">
        <v>341.82431999999994</v>
      </c>
      <c r="DP9" s="50">
        <v>342.977126</v>
      </c>
      <c r="DQ9" s="50">
        <v>0</v>
      </c>
      <c r="DR9" s="50">
        <v>293.23025399999995</v>
      </c>
      <c r="DS9" s="50">
        <v>310.81311199999999</v>
      </c>
      <c r="DT9" s="50">
        <v>356.55998199999999</v>
      </c>
      <c r="DU9" s="50">
        <v>346.70323300000007</v>
      </c>
      <c r="DV9" s="50">
        <f>SUM(CR9:DU9)</f>
        <v>5549.1651994000003</v>
      </c>
      <c r="DW9" s="50">
        <v>369.967108</v>
      </c>
      <c r="DX9" s="50">
        <v>369.650373</v>
      </c>
      <c r="DY9" s="50">
        <v>230.71038499999997</v>
      </c>
      <c r="DZ9" s="50">
        <v>374.19124489999996</v>
      </c>
      <c r="EA9" s="50">
        <v>286.89954500000005</v>
      </c>
      <c r="EB9" s="50">
        <v>339.1504541999999</v>
      </c>
      <c r="EC9" s="50">
        <v>350.87923899999998</v>
      </c>
      <c r="ED9" s="50">
        <v>359.05053500000002</v>
      </c>
      <c r="EE9" s="50">
        <v>359.44155499999999</v>
      </c>
      <c r="EF9" s="50">
        <v>224.729848</v>
      </c>
      <c r="EG9" s="50">
        <v>327.872681</v>
      </c>
      <c r="EH9" s="50">
        <v>297.90807999999998</v>
      </c>
      <c r="EI9" s="50">
        <v>309.7591230000001</v>
      </c>
      <c r="EJ9" s="50">
        <v>39.437616999999996</v>
      </c>
      <c r="EK9" s="50">
        <v>38.655030999999994</v>
      </c>
      <c r="EL9" s="50">
        <v>45.936689000000001</v>
      </c>
      <c r="EM9" s="50">
        <v>110.88883699999997</v>
      </c>
      <c r="EN9" s="50">
        <v>358.5374930000001</v>
      </c>
      <c r="EO9" s="50">
        <v>373.99253299999998</v>
      </c>
      <c r="EP9" s="50">
        <v>370.66228500000017</v>
      </c>
      <c r="EQ9" s="50">
        <v>390.49423799999994</v>
      </c>
      <c r="ER9" s="50">
        <v>442.95686999999981</v>
      </c>
      <c r="ES9" s="50">
        <v>416.66585300000003</v>
      </c>
      <c r="ET9" s="50">
        <v>226.88534099999995</v>
      </c>
      <c r="EU9" s="50">
        <v>389.02024900000004</v>
      </c>
      <c r="EV9" s="50">
        <v>394.44703799999991</v>
      </c>
      <c r="EW9" s="50">
        <v>357.60279400000002</v>
      </c>
      <c r="EX9" s="50">
        <v>381.90441000000004</v>
      </c>
      <c r="EY9" s="50">
        <v>365.07739299999997</v>
      </c>
      <c r="EZ9" s="50">
        <v>348.15700699999996</v>
      </c>
      <c r="FA9" s="50">
        <v>189.30575900000002</v>
      </c>
      <c r="FB9" s="50">
        <f>SUM(DW9:FA9)</f>
        <v>9440.8376081000006</v>
      </c>
      <c r="FC9" s="50">
        <v>0</v>
      </c>
      <c r="FD9" s="50">
        <v>333.53800000000001</v>
      </c>
      <c r="FE9" s="50">
        <v>319.012</v>
      </c>
      <c r="FF9" s="50">
        <v>355.803</v>
      </c>
      <c r="FG9" s="50">
        <v>282.60500000000002</v>
      </c>
      <c r="FH9" s="50">
        <v>255.45699999999999</v>
      </c>
      <c r="FI9" s="50">
        <v>0</v>
      </c>
      <c r="FJ9" s="50">
        <v>263.05599999999998</v>
      </c>
      <c r="FK9" s="50">
        <v>261.46600000000001</v>
      </c>
      <c r="FL9" s="50">
        <v>263.96600000000001</v>
      </c>
      <c r="FM9" s="50">
        <v>258.02999999999997</v>
      </c>
      <c r="FN9" s="50">
        <v>322.33300000000003</v>
      </c>
      <c r="FO9" s="50">
        <v>329.49400000000003</v>
      </c>
      <c r="FP9" s="50">
        <v>155.24</v>
      </c>
      <c r="FQ9" s="50">
        <v>337.37299999999999</v>
      </c>
      <c r="FR9" s="50">
        <v>341.70800000000003</v>
      </c>
      <c r="FS9" s="50">
        <v>370.73200000000003</v>
      </c>
      <c r="FT9" s="50">
        <v>7.835</v>
      </c>
      <c r="FU9" s="50">
        <v>394.52100000000002</v>
      </c>
      <c r="FV9" s="50">
        <v>357.65300000000002</v>
      </c>
      <c r="FW9" s="50">
        <v>202.577</v>
      </c>
      <c r="FX9" s="50">
        <v>356.25200000000001</v>
      </c>
      <c r="FY9" s="50">
        <v>335.55900000000003</v>
      </c>
      <c r="FZ9" s="50">
        <v>338.75700000000001</v>
      </c>
      <c r="GA9" s="50">
        <v>340.03899999999999</v>
      </c>
      <c r="GB9" s="50">
        <v>307.46800000000002</v>
      </c>
      <c r="GC9" s="50">
        <v>249.65100000000001</v>
      </c>
      <c r="GD9" s="50">
        <v>34.223999999999997</v>
      </c>
      <c r="GE9" s="50">
        <v>386.25299999999999</v>
      </c>
      <c r="GF9" s="50">
        <v>398.95100000000002</v>
      </c>
      <c r="GG9" s="50">
        <f>SUM(FC9:GF9)</f>
        <v>8159.5529999999999</v>
      </c>
      <c r="GH9" s="50">
        <v>353.85483500000009</v>
      </c>
      <c r="GI9" s="50">
        <v>394.20903100000004</v>
      </c>
      <c r="GJ9" s="50">
        <v>384.55956500000008</v>
      </c>
      <c r="GK9" s="50">
        <v>340.91217000000017</v>
      </c>
      <c r="GL9" s="50">
        <v>136.44699300000002</v>
      </c>
      <c r="GM9" s="50">
        <v>295.59667800000005</v>
      </c>
      <c r="GN9" s="50">
        <v>362.69953099999998</v>
      </c>
      <c r="GO9" s="50">
        <v>351.27806500000003</v>
      </c>
      <c r="GP9" s="50">
        <v>311.66547599999996</v>
      </c>
      <c r="GQ9" s="50">
        <v>311.65635099999997</v>
      </c>
      <c r="GR9" s="50">
        <v>330.2229769999999</v>
      </c>
      <c r="GS9" s="50">
        <v>123.00790300000003</v>
      </c>
      <c r="GT9" s="50">
        <v>361.11468200000007</v>
      </c>
      <c r="GU9" s="50">
        <v>339.02100400000006</v>
      </c>
      <c r="GV9" s="50">
        <v>283.19622600000002</v>
      </c>
      <c r="GW9" s="50">
        <v>296.43733999999995</v>
      </c>
      <c r="GX9" s="50">
        <v>335.00336400000003</v>
      </c>
      <c r="GY9" s="50">
        <v>320.52793400000002</v>
      </c>
      <c r="GZ9" s="50">
        <v>106.370178</v>
      </c>
      <c r="HA9" s="50">
        <v>268.59292499999998</v>
      </c>
      <c r="HB9" s="50">
        <v>319.0485589999999</v>
      </c>
      <c r="HC9" s="50">
        <v>309.85415599999999</v>
      </c>
      <c r="HD9" s="50">
        <v>328.65416999999991</v>
      </c>
      <c r="HE9" s="50">
        <v>350.55867899999998</v>
      </c>
      <c r="HF9" s="50">
        <v>337.07664400000004</v>
      </c>
      <c r="HG9" s="50">
        <v>0</v>
      </c>
      <c r="HH9" s="50">
        <v>320.700739</v>
      </c>
      <c r="HI9" s="50">
        <v>324.69511100000005</v>
      </c>
      <c r="HJ9" s="50">
        <v>326.45706100000012</v>
      </c>
      <c r="HK9" s="50">
        <v>344.71638799999994</v>
      </c>
      <c r="HL9" s="50">
        <v>331.78509699999995</v>
      </c>
      <c r="HM9" s="47">
        <f>SUM(GH9:HL9)</f>
        <v>9299.9198320000014</v>
      </c>
      <c r="HN9" s="47">
        <v>279.14672199999995</v>
      </c>
      <c r="HO9" s="47"/>
      <c r="HP9" s="47">
        <v>315.58589000000001</v>
      </c>
      <c r="HQ9" s="47">
        <v>310.40638699999988</v>
      </c>
      <c r="HR9" s="47">
        <v>267.389995</v>
      </c>
      <c r="HS9" s="47">
        <v>288.84967599999993</v>
      </c>
      <c r="HT9" s="47">
        <v>279.75889599999994</v>
      </c>
      <c r="HU9" s="47">
        <v>277.28413300000011</v>
      </c>
      <c r="HV9" s="47">
        <v>0</v>
      </c>
      <c r="HW9" s="47">
        <v>276.93676900000003</v>
      </c>
      <c r="HX9" s="47">
        <v>284.04970100000003</v>
      </c>
      <c r="HY9" s="47">
        <v>297.09121099999993</v>
      </c>
      <c r="HZ9" s="47">
        <v>243.72600399999999</v>
      </c>
      <c r="IA9" s="47">
        <v>242.42176899999998</v>
      </c>
      <c r="IB9" s="47">
        <v>256.18553000000003</v>
      </c>
      <c r="IC9" s="47">
        <v>0</v>
      </c>
      <c r="ID9" s="47">
        <v>256.075716</v>
      </c>
      <c r="IE9" s="47">
        <v>265.72386599999999</v>
      </c>
      <c r="IF9" s="47">
        <v>286.40928399999996</v>
      </c>
      <c r="IG9" s="47">
        <v>288.06327199999998</v>
      </c>
      <c r="IH9" s="47">
        <v>304.87701900000002</v>
      </c>
      <c r="II9" s="47">
        <v>334.434507</v>
      </c>
      <c r="IJ9" s="47">
        <v>0</v>
      </c>
      <c r="IK9" s="47">
        <v>305.56379800000008</v>
      </c>
      <c r="IL9" s="47">
        <v>315.61932100000007</v>
      </c>
      <c r="IM9" s="47">
        <v>331.43676199999999</v>
      </c>
      <c r="IN9" s="47">
        <v>335.33040699999998</v>
      </c>
      <c r="IO9" s="47">
        <v>322.34612899999996</v>
      </c>
      <c r="IP9" s="47">
        <v>348.70593699999995</v>
      </c>
      <c r="IQ9" s="47">
        <v>0</v>
      </c>
      <c r="IR9" s="47">
        <v>315.05584399999998</v>
      </c>
      <c r="IS9" s="47">
        <f>SUM(HN9:IR9)</f>
        <v>7628.4745450000009</v>
      </c>
      <c r="IT9" s="50">
        <v>7019.768</v>
      </c>
      <c r="IU9" s="50">
        <v>3884.9989999999998</v>
      </c>
      <c r="IV9" s="50">
        <v>4363.143</v>
      </c>
      <c r="IW9" s="50">
        <v>3328.3029999999999</v>
      </c>
      <c r="IX9" s="355">
        <f>SUM(AH9,BK9,CQ9,DV9,FB9,GG9,HM9,IS9,IT9,IU9,IV9,IW9)</f>
        <v>76715.783968799995</v>
      </c>
    </row>
    <row r="10" spans="1:260" s="34" customFormat="1">
      <c r="B10" s="48" t="s">
        <v>86</v>
      </c>
      <c r="C10" s="45">
        <v>0</v>
      </c>
      <c r="D10" s="45">
        <v>903</v>
      </c>
      <c r="E10" s="45">
        <v>918</v>
      </c>
      <c r="F10" s="45">
        <v>0</v>
      </c>
      <c r="G10" s="45">
        <v>957</v>
      </c>
      <c r="H10" s="45">
        <v>936</v>
      </c>
      <c r="I10" s="45">
        <v>0</v>
      </c>
      <c r="J10" s="45">
        <v>910</v>
      </c>
      <c r="K10" s="45">
        <v>927</v>
      </c>
      <c r="L10" s="45">
        <v>912</v>
      </c>
      <c r="M10" s="45">
        <v>0</v>
      </c>
      <c r="N10" s="45">
        <v>943</v>
      </c>
      <c r="O10" s="45">
        <v>948</v>
      </c>
      <c r="P10" s="45">
        <v>1003</v>
      </c>
      <c r="Q10" s="45">
        <v>1005</v>
      </c>
      <c r="R10" s="45">
        <v>1021</v>
      </c>
      <c r="S10" s="45">
        <v>1006</v>
      </c>
      <c r="T10" s="45">
        <v>0</v>
      </c>
      <c r="U10" s="45">
        <v>1041</v>
      </c>
      <c r="V10" s="45">
        <v>1056</v>
      </c>
      <c r="W10" s="45">
        <v>1063</v>
      </c>
      <c r="X10" s="45">
        <v>1062</v>
      </c>
      <c r="Y10" s="45">
        <v>1086</v>
      </c>
      <c r="Z10" s="45">
        <v>1081</v>
      </c>
      <c r="AA10" s="45">
        <v>0</v>
      </c>
      <c r="AB10" s="45">
        <v>1069</v>
      </c>
      <c r="AC10" s="45">
        <v>1076</v>
      </c>
      <c r="AD10" s="45">
        <v>1064</v>
      </c>
      <c r="AE10" s="45">
        <v>1069</v>
      </c>
      <c r="AF10" s="45">
        <v>1062</v>
      </c>
      <c r="AG10" s="45">
        <v>1047</v>
      </c>
      <c r="AH10" s="47">
        <f>AVERAGE(AB10:AG10,U10:Z10,N10:S10,J10:L10,G10:H10,D10:E10)</f>
        <v>1006.6</v>
      </c>
      <c r="AI10" s="45">
        <v>0</v>
      </c>
      <c r="AJ10" s="45">
        <v>1049</v>
      </c>
      <c r="AK10" s="45">
        <v>0</v>
      </c>
      <c r="AL10" s="45">
        <v>1082</v>
      </c>
      <c r="AM10" s="45">
        <v>1093</v>
      </c>
      <c r="AN10" s="45">
        <v>1053</v>
      </c>
      <c r="AO10" s="45">
        <v>1030</v>
      </c>
      <c r="AP10" s="45">
        <v>0</v>
      </c>
      <c r="AQ10" s="45">
        <v>1040</v>
      </c>
      <c r="AR10" s="45">
        <v>1053</v>
      </c>
      <c r="AS10" s="45">
        <v>1062</v>
      </c>
      <c r="AT10" s="45">
        <v>1038</v>
      </c>
      <c r="AU10" s="45">
        <v>1037</v>
      </c>
      <c r="AV10" s="45">
        <v>1033</v>
      </c>
      <c r="AW10" s="45">
        <v>0</v>
      </c>
      <c r="AX10" s="45">
        <v>1037</v>
      </c>
      <c r="AY10" s="45">
        <v>1041</v>
      </c>
      <c r="AZ10" s="45">
        <v>1024</v>
      </c>
      <c r="BA10" s="45">
        <v>1041</v>
      </c>
      <c r="BB10" s="45">
        <v>1045</v>
      </c>
      <c r="BC10" s="45">
        <v>1044</v>
      </c>
      <c r="BD10" s="45">
        <v>0</v>
      </c>
      <c r="BE10" s="45">
        <v>1048</v>
      </c>
      <c r="BF10" s="45">
        <v>1062</v>
      </c>
      <c r="BG10" s="45">
        <v>1065</v>
      </c>
      <c r="BH10" s="45">
        <v>1050</v>
      </c>
      <c r="BI10" s="45">
        <v>1045</v>
      </c>
      <c r="BJ10" s="45">
        <v>1039</v>
      </c>
      <c r="BK10" s="47">
        <f>AVERAGE(BE10:BJ10,AX10:BC10,AQ10:AV10,AL10:AO10,AJ10)</f>
        <v>1048.304347826087</v>
      </c>
      <c r="BL10" s="45">
        <v>0</v>
      </c>
      <c r="BM10" s="45">
        <v>1038</v>
      </c>
      <c r="BN10" s="45">
        <v>1055</v>
      </c>
      <c r="BO10" s="45">
        <v>1081</v>
      </c>
      <c r="BP10" s="45">
        <v>1088</v>
      </c>
      <c r="BQ10" s="45">
        <v>1055</v>
      </c>
      <c r="BR10" s="45">
        <v>1021</v>
      </c>
      <c r="BS10" s="45">
        <v>0</v>
      </c>
      <c r="BT10" s="45">
        <v>0</v>
      </c>
      <c r="BU10" s="45">
        <v>1042</v>
      </c>
      <c r="BV10" s="45">
        <v>1059</v>
      </c>
      <c r="BW10" s="45">
        <v>1070</v>
      </c>
      <c r="BX10" s="45">
        <v>1077</v>
      </c>
      <c r="BY10" s="45">
        <v>1058</v>
      </c>
      <c r="BZ10" s="45">
        <v>0</v>
      </c>
      <c r="CA10" s="45">
        <v>1064</v>
      </c>
      <c r="CB10" s="45">
        <v>1081</v>
      </c>
      <c r="CC10" s="45">
        <v>1081</v>
      </c>
      <c r="CD10" s="45">
        <v>1078</v>
      </c>
      <c r="CE10" s="45">
        <v>1087</v>
      </c>
      <c r="CF10" s="45">
        <v>1083</v>
      </c>
      <c r="CG10" s="45">
        <v>0</v>
      </c>
      <c r="CH10" s="45">
        <v>1073</v>
      </c>
      <c r="CI10" s="45">
        <v>1089</v>
      </c>
      <c r="CJ10" s="45">
        <v>1072</v>
      </c>
      <c r="CK10" s="45">
        <v>1075</v>
      </c>
      <c r="CL10" s="45">
        <v>1087</v>
      </c>
      <c r="CM10" s="45">
        <v>1072</v>
      </c>
      <c r="CN10" s="45">
        <v>0</v>
      </c>
      <c r="CO10" s="45">
        <v>1083</v>
      </c>
      <c r="CP10" s="45">
        <v>1087</v>
      </c>
      <c r="CQ10" s="47">
        <f>AVERAGE(CO10:CP10,CH10:CM10,CA10:CF10,BU10:BY10,BM10:BR10)</f>
        <v>1070.24</v>
      </c>
      <c r="CR10" s="50">
        <v>1068</v>
      </c>
      <c r="CS10" s="50">
        <v>1069</v>
      </c>
      <c r="CT10" s="50">
        <v>1070</v>
      </c>
      <c r="CU10" s="50">
        <v>1065</v>
      </c>
      <c r="CV10" s="50">
        <v>0</v>
      </c>
      <c r="CW10" s="50">
        <v>1049</v>
      </c>
      <c r="CX10" s="50">
        <v>1056</v>
      </c>
      <c r="CY10" s="50">
        <v>1061</v>
      </c>
      <c r="CZ10" s="50">
        <v>1061</v>
      </c>
      <c r="DA10" s="50">
        <v>1068</v>
      </c>
      <c r="DB10" s="50">
        <v>2</v>
      </c>
      <c r="DC10" s="50">
        <v>0</v>
      </c>
      <c r="DD10" s="50">
        <v>0</v>
      </c>
      <c r="DE10" s="50">
        <v>0</v>
      </c>
      <c r="DF10" s="50">
        <v>0</v>
      </c>
      <c r="DG10" s="50">
        <v>0</v>
      </c>
      <c r="DH10" s="50">
        <v>0</v>
      </c>
      <c r="DI10" s="50">
        <v>0</v>
      </c>
      <c r="DJ10" s="50">
        <v>0</v>
      </c>
      <c r="DK10" s="50">
        <v>1014</v>
      </c>
      <c r="DL10" s="50">
        <v>1044</v>
      </c>
      <c r="DM10" s="50">
        <v>1061</v>
      </c>
      <c r="DN10" s="50">
        <v>1060</v>
      </c>
      <c r="DO10" s="50">
        <v>1100</v>
      </c>
      <c r="DP10" s="50">
        <v>1102</v>
      </c>
      <c r="DQ10" s="50">
        <v>0</v>
      </c>
      <c r="DR10" s="50">
        <v>1089</v>
      </c>
      <c r="DS10" s="50">
        <v>1113</v>
      </c>
      <c r="DT10" s="50">
        <v>1112</v>
      </c>
      <c r="DU10" s="50">
        <v>1113</v>
      </c>
      <c r="DV10" s="1">
        <f>AVERAGE(DR10:DU10,DK10:DP10,CW10:DB10,CR10:CU10)</f>
        <v>1018.85</v>
      </c>
      <c r="DW10" s="50">
        <v>1085</v>
      </c>
      <c r="DX10" s="50">
        <v>1075</v>
      </c>
      <c r="DY10" s="50">
        <v>872</v>
      </c>
      <c r="DZ10" s="50">
        <v>1143</v>
      </c>
      <c r="EA10" s="50">
        <v>1153</v>
      </c>
      <c r="EB10" s="50">
        <v>1117</v>
      </c>
      <c r="EC10" s="50">
        <v>1200</v>
      </c>
      <c r="ED10" s="50">
        <v>1202</v>
      </c>
      <c r="EE10" s="50">
        <v>1206</v>
      </c>
      <c r="EF10" s="50">
        <v>955</v>
      </c>
      <c r="EG10" s="50">
        <v>1208</v>
      </c>
      <c r="EH10" s="50">
        <v>1204</v>
      </c>
      <c r="EI10" s="50">
        <v>1178</v>
      </c>
      <c r="EJ10" s="50">
        <v>266</v>
      </c>
      <c r="EK10" s="50">
        <v>183</v>
      </c>
      <c r="EL10" s="50">
        <v>182</v>
      </c>
      <c r="EM10" s="50">
        <v>507</v>
      </c>
      <c r="EN10" s="50">
        <v>1214</v>
      </c>
      <c r="EO10" s="50">
        <v>1217</v>
      </c>
      <c r="EP10" s="50">
        <v>1286</v>
      </c>
      <c r="EQ10" s="50">
        <v>1277</v>
      </c>
      <c r="ER10" s="50">
        <v>1277</v>
      </c>
      <c r="ES10" s="50">
        <v>1272</v>
      </c>
      <c r="ET10" s="50">
        <v>977</v>
      </c>
      <c r="EU10" s="50">
        <v>1291</v>
      </c>
      <c r="EV10" s="50">
        <v>1285</v>
      </c>
      <c r="EW10" s="50">
        <v>1281</v>
      </c>
      <c r="EX10" s="50">
        <v>1281</v>
      </c>
      <c r="EY10" s="50">
        <v>1281</v>
      </c>
      <c r="EZ10" s="50">
        <v>1280</v>
      </c>
      <c r="FA10" s="50">
        <v>953</v>
      </c>
      <c r="FB10" s="47">
        <f>AVERAGE(EU10:EZ10,EN10:ES10,EG10:EI10,ED10,EE10,DZ10:EC10,DW10:DX10)</f>
        <v>1217.9565217391305</v>
      </c>
      <c r="FC10" s="47">
        <v>0</v>
      </c>
      <c r="FD10" s="47">
        <v>1283</v>
      </c>
      <c r="FE10" s="47">
        <v>1289</v>
      </c>
      <c r="FF10" s="47">
        <v>1301</v>
      </c>
      <c r="FG10" s="47">
        <v>1363</v>
      </c>
      <c r="FH10" s="47">
        <v>1281</v>
      </c>
      <c r="FI10" s="47">
        <v>34</v>
      </c>
      <c r="FJ10" s="47">
        <v>1280</v>
      </c>
      <c r="FK10" s="47">
        <v>1303</v>
      </c>
      <c r="FL10" s="47">
        <v>1337</v>
      </c>
      <c r="FM10" s="47">
        <v>1335</v>
      </c>
      <c r="FN10" s="47">
        <v>1368</v>
      </c>
      <c r="FO10" s="47">
        <v>1362</v>
      </c>
      <c r="FP10" s="47">
        <v>945</v>
      </c>
      <c r="FQ10" s="47">
        <v>1431</v>
      </c>
      <c r="FR10" s="47">
        <v>1422</v>
      </c>
      <c r="FS10" s="47">
        <v>1437</v>
      </c>
      <c r="FT10" s="47">
        <v>66</v>
      </c>
      <c r="FU10" s="47">
        <v>1410</v>
      </c>
      <c r="FV10" s="47">
        <v>1419</v>
      </c>
      <c r="FW10" s="47">
        <v>1058</v>
      </c>
      <c r="FX10" s="47">
        <v>1411</v>
      </c>
      <c r="FY10" s="47">
        <v>1428</v>
      </c>
      <c r="FZ10" s="47">
        <v>1421</v>
      </c>
      <c r="GA10" s="47">
        <v>1420</v>
      </c>
      <c r="GB10" s="47">
        <v>1410</v>
      </c>
      <c r="GC10" s="47">
        <v>1383</v>
      </c>
      <c r="GD10" s="47">
        <v>189</v>
      </c>
      <c r="GE10" s="47">
        <v>1392</v>
      </c>
      <c r="GF10" s="47">
        <v>1404</v>
      </c>
      <c r="GG10" s="50">
        <f>AVERAGE(GE10:GF10,FX10:GC10,FU10:FV10,FQ10:FS10,FJ10:FO10,FD10:FH10)</f>
        <v>1370.4166666666667</v>
      </c>
      <c r="GH10" s="50">
        <v>1386</v>
      </c>
      <c r="GI10" s="50">
        <v>1387</v>
      </c>
      <c r="GJ10" s="50">
        <v>1381</v>
      </c>
      <c r="GK10" s="50">
        <v>1370</v>
      </c>
      <c r="GL10" s="50">
        <v>906</v>
      </c>
      <c r="GM10" s="50">
        <v>1392</v>
      </c>
      <c r="GN10" s="50">
        <v>1353</v>
      </c>
      <c r="GO10" s="50">
        <v>1366</v>
      </c>
      <c r="GP10" s="50">
        <v>1347</v>
      </c>
      <c r="GQ10" s="50">
        <v>1344</v>
      </c>
      <c r="GR10" s="50">
        <v>1318</v>
      </c>
      <c r="GS10" s="50">
        <v>731</v>
      </c>
      <c r="GT10" s="50">
        <v>1334</v>
      </c>
      <c r="GU10" s="50">
        <v>1351</v>
      </c>
      <c r="GV10" s="50">
        <v>1376</v>
      </c>
      <c r="GW10" s="50">
        <v>1379</v>
      </c>
      <c r="GX10" s="50">
        <v>1398</v>
      </c>
      <c r="GY10" s="50">
        <v>1389</v>
      </c>
      <c r="GZ10" s="50">
        <v>500</v>
      </c>
      <c r="HA10" s="50">
        <v>1390</v>
      </c>
      <c r="HB10" s="50">
        <v>1399</v>
      </c>
      <c r="HC10" s="50">
        <v>1399</v>
      </c>
      <c r="HD10" s="50">
        <v>1399</v>
      </c>
      <c r="HE10" s="50">
        <v>1410</v>
      </c>
      <c r="HF10" s="50">
        <v>1386</v>
      </c>
      <c r="HG10" s="50">
        <v>0</v>
      </c>
      <c r="HH10" s="50">
        <v>1372</v>
      </c>
      <c r="HI10" s="50">
        <v>1378</v>
      </c>
      <c r="HJ10" s="50">
        <v>1384</v>
      </c>
      <c r="HK10" s="50">
        <v>1389</v>
      </c>
      <c r="HL10" s="50">
        <v>1393</v>
      </c>
      <c r="HM10" s="50">
        <f>AVERAGE(HH10:HL10,HA10:HF10,GT10:GY10,GM10:GR10,GH10:GK10)</f>
        <v>1376.6666666666667</v>
      </c>
      <c r="HN10" s="50">
        <v>1284</v>
      </c>
      <c r="HO10" s="50">
        <v>0</v>
      </c>
      <c r="HP10" s="50">
        <v>1345</v>
      </c>
      <c r="HQ10" s="50">
        <v>1361</v>
      </c>
      <c r="HR10" s="50">
        <v>1377</v>
      </c>
      <c r="HS10" s="50">
        <v>1340</v>
      </c>
      <c r="HT10" s="50">
        <v>1333</v>
      </c>
      <c r="HU10" s="50">
        <v>1294</v>
      </c>
      <c r="HV10" s="50">
        <v>0</v>
      </c>
      <c r="HW10" s="50">
        <v>1306</v>
      </c>
      <c r="HX10" s="50">
        <v>1321</v>
      </c>
      <c r="HY10" s="50">
        <v>1329</v>
      </c>
      <c r="HZ10" s="50">
        <v>1319</v>
      </c>
      <c r="IA10" s="50">
        <v>1333</v>
      </c>
      <c r="IB10" s="50">
        <v>1332</v>
      </c>
      <c r="IC10" s="50">
        <v>0</v>
      </c>
      <c r="ID10" s="50">
        <v>1311</v>
      </c>
      <c r="IE10" s="50">
        <v>1323</v>
      </c>
      <c r="IF10" s="50">
        <v>1322</v>
      </c>
      <c r="IG10" s="50">
        <v>1322</v>
      </c>
      <c r="IH10" s="50">
        <v>1317</v>
      </c>
      <c r="II10" s="50">
        <v>1307</v>
      </c>
      <c r="IJ10" s="50">
        <v>0</v>
      </c>
      <c r="IK10" s="50">
        <v>1299</v>
      </c>
      <c r="IL10" s="50">
        <v>1305</v>
      </c>
      <c r="IM10" s="50">
        <v>1308</v>
      </c>
      <c r="IN10" s="50">
        <v>1297</v>
      </c>
      <c r="IO10" s="50">
        <v>1288</v>
      </c>
      <c r="IP10" s="50">
        <v>1293</v>
      </c>
      <c r="IQ10" s="50">
        <v>0</v>
      </c>
      <c r="IR10" s="50">
        <v>1296</v>
      </c>
      <c r="IS10" s="50">
        <f>AVERAGE(IR10,IK10:IP10,ID10:II10,HW10:IB10,HP10:HU10,HN10)</f>
        <v>1317.7692307692307</v>
      </c>
      <c r="IT10" s="293">
        <v>1245</v>
      </c>
      <c r="IU10" s="293">
        <v>959</v>
      </c>
      <c r="IV10" s="293">
        <v>1039</v>
      </c>
      <c r="IW10" s="50">
        <v>539</v>
      </c>
      <c r="IX10" s="50">
        <f>AVERAGE(AH10,BK10,CQ10,DV10,FB10,GG10,HM10,IS4)</f>
        <v>1016.879275362319</v>
      </c>
    </row>
    <row r="11" spans="1:260">
      <c r="B11" s="43" t="s">
        <v>68</v>
      </c>
      <c r="C11" s="46">
        <v>0</v>
      </c>
      <c r="D11" s="46">
        <v>542.88</v>
      </c>
      <c r="E11" s="46">
        <v>551.60298</v>
      </c>
      <c r="F11" s="46">
        <v>0</v>
      </c>
      <c r="G11" s="46">
        <v>538.89</v>
      </c>
      <c r="H11" s="46">
        <v>562.5</v>
      </c>
      <c r="I11" s="46">
        <v>0</v>
      </c>
      <c r="J11" s="46">
        <v>548.54399999999998</v>
      </c>
      <c r="K11" s="46">
        <v>562.74</v>
      </c>
      <c r="L11" s="46">
        <v>546.6</v>
      </c>
      <c r="M11" s="46">
        <v>0</v>
      </c>
      <c r="N11" s="46">
        <v>569.01</v>
      </c>
      <c r="O11" s="46">
        <v>575.30999999999995</v>
      </c>
      <c r="P11" s="46">
        <v>603.79199999999992</v>
      </c>
      <c r="Q11" s="46">
        <v>607.82202000000007</v>
      </c>
      <c r="R11" s="46">
        <v>615.09</v>
      </c>
      <c r="S11" s="46">
        <v>603.72</v>
      </c>
      <c r="T11" s="46">
        <v>0</v>
      </c>
      <c r="U11" s="46">
        <v>625.44000000000005</v>
      </c>
      <c r="V11" s="46">
        <v>638.30297999999993</v>
      </c>
      <c r="W11" s="46">
        <v>641.42999999999995</v>
      </c>
      <c r="X11" s="46">
        <v>641.529</v>
      </c>
      <c r="Y11" s="46">
        <v>655.72397999999998</v>
      </c>
      <c r="Z11" s="46">
        <v>649.10699999999986</v>
      </c>
      <c r="AA11" s="46">
        <v>0</v>
      </c>
      <c r="AB11" s="46">
        <v>645.86400000000003</v>
      </c>
      <c r="AC11" s="46">
        <v>649.24199999999996</v>
      </c>
      <c r="AD11" s="46">
        <v>643.65</v>
      </c>
      <c r="AE11" s="46">
        <v>650.68398000000002</v>
      </c>
      <c r="AF11" s="46">
        <v>643.5</v>
      </c>
      <c r="AG11" s="46">
        <v>630.71202000000005</v>
      </c>
      <c r="AH11" s="50">
        <f>SUM(C11:AG11)</f>
        <v>15143.685960000001</v>
      </c>
      <c r="AI11" s="47">
        <v>0</v>
      </c>
      <c r="AJ11" s="47">
        <v>626.03502000000003</v>
      </c>
      <c r="AK11" s="47">
        <v>0</v>
      </c>
      <c r="AL11" s="47">
        <v>644.94000000000005</v>
      </c>
      <c r="AM11" s="47">
        <v>595.66398000000004</v>
      </c>
      <c r="AN11" s="47">
        <v>621.57000000000005</v>
      </c>
      <c r="AO11" s="47">
        <v>596.25</v>
      </c>
      <c r="AP11" s="47">
        <v>0</v>
      </c>
      <c r="AQ11" s="47">
        <v>606.42701999999997</v>
      </c>
      <c r="AR11" s="47">
        <v>619.47</v>
      </c>
      <c r="AS11" s="47">
        <v>635.274</v>
      </c>
      <c r="AT11" s="47">
        <v>620.79</v>
      </c>
      <c r="AU11" s="47">
        <v>619.70298000000003</v>
      </c>
      <c r="AV11" s="47">
        <v>607.53</v>
      </c>
      <c r="AW11" s="47">
        <v>0</v>
      </c>
      <c r="AX11" s="47">
        <v>620.42999999999995</v>
      </c>
      <c r="AY11" s="47">
        <v>621.6</v>
      </c>
      <c r="AZ11" s="47">
        <v>592.26</v>
      </c>
      <c r="BA11" s="47">
        <v>622.32000000000005</v>
      </c>
      <c r="BB11" s="47">
        <v>618.54</v>
      </c>
      <c r="BC11" s="47">
        <v>624.12</v>
      </c>
      <c r="BD11" s="47">
        <v>0</v>
      </c>
      <c r="BE11" s="47">
        <v>609.24</v>
      </c>
      <c r="BF11" s="47">
        <v>605.82000000000005</v>
      </c>
      <c r="BG11" s="47">
        <v>602.63202000000001</v>
      </c>
      <c r="BH11" s="47">
        <v>584.76</v>
      </c>
      <c r="BI11" s="47">
        <v>528.9</v>
      </c>
      <c r="BJ11" s="47">
        <v>519.75</v>
      </c>
      <c r="BK11" s="50">
        <f>SUM(AI11:BJ11)</f>
        <v>13944.025020000001</v>
      </c>
      <c r="BL11" s="47">
        <v>0</v>
      </c>
      <c r="BM11" s="47">
        <v>604.21997999999996</v>
      </c>
      <c r="BN11" s="47">
        <v>606.08399999999995</v>
      </c>
      <c r="BO11" s="47">
        <v>618.53297999999995</v>
      </c>
      <c r="BP11" s="47">
        <v>583.08000000000004</v>
      </c>
      <c r="BQ11" s="47">
        <v>610.23</v>
      </c>
      <c r="BR11" s="47">
        <v>551.30999999999995</v>
      </c>
      <c r="BS11" s="47">
        <v>0</v>
      </c>
      <c r="BT11" s="47">
        <v>0</v>
      </c>
      <c r="BU11" s="47">
        <v>610.48001999999997</v>
      </c>
      <c r="BV11" s="47">
        <v>611.14901999999995</v>
      </c>
      <c r="BW11" s="47">
        <v>631.14</v>
      </c>
      <c r="BX11" s="47">
        <v>639.11099999999999</v>
      </c>
      <c r="BY11" s="47">
        <v>617.85</v>
      </c>
      <c r="BZ11" s="47">
        <v>0</v>
      </c>
      <c r="CA11" s="47">
        <v>633.10500000000002</v>
      </c>
      <c r="CB11" s="47">
        <v>632.76</v>
      </c>
      <c r="CC11" s="47">
        <v>642.78</v>
      </c>
      <c r="CD11" s="47">
        <v>625.47</v>
      </c>
      <c r="CE11" s="47">
        <v>631.04999999999995</v>
      </c>
      <c r="CF11" s="47">
        <v>627.65201999999999</v>
      </c>
      <c r="CG11" s="47">
        <v>0</v>
      </c>
      <c r="CH11" s="47">
        <v>634.44000000000005</v>
      </c>
      <c r="CI11" s="47">
        <v>646.82202000000007</v>
      </c>
      <c r="CJ11" s="47">
        <v>638.45202000000006</v>
      </c>
      <c r="CK11" s="47">
        <v>644.06100000000004</v>
      </c>
      <c r="CL11" s="47">
        <v>647.6789399999999</v>
      </c>
      <c r="CM11" s="47">
        <v>637.82202000000007</v>
      </c>
      <c r="CN11" s="47">
        <v>0</v>
      </c>
      <c r="CO11" s="47">
        <v>642.07398000000001</v>
      </c>
      <c r="CP11" s="47">
        <v>641.96400000000006</v>
      </c>
      <c r="CQ11" s="50">
        <f>SUM(BL11:CP11)</f>
        <v>15609.317999999999</v>
      </c>
      <c r="CR11" s="47">
        <v>639.70302000000004</v>
      </c>
      <c r="CS11" s="47">
        <v>640.20000000000005</v>
      </c>
      <c r="CT11" s="47">
        <v>642.32802000000004</v>
      </c>
      <c r="CU11" s="47">
        <v>573.24</v>
      </c>
      <c r="CV11" s="47">
        <v>0</v>
      </c>
      <c r="CW11" s="47">
        <v>686.65499999999997</v>
      </c>
      <c r="CX11" s="47">
        <v>685.524</v>
      </c>
      <c r="CY11" s="47">
        <v>661.00301999999999</v>
      </c>
      <c r="CZ11" s="47">
        <v>643.96295999999995</v>
      </c>
      <c r="DA11" s="47">
        <v>512.64</v>
      </c>
      <c r="DB11" s="47">
        <v>0.96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569.4259800000001</v>
      </c>
      <c r="DL11" s="47">
        <v>625.47198000000003</v>
      </c>
      <c r="DM11" s="47">
        <v>633.822</v>
      </c>
      <c r="DN11" s="47">
        <v>634.88099999999997</v>
      </c>
      <c r="DO11" s="47">
        <v>654.73698000000002</v>
      </c>
      <c r="DP11" s="47">
        <v>659.40701999999999</v>
      </c>
      <c r="DQ11" s="47">
        <v>0</v>
      </c>
      <c r="DR11" s="47">
        <v>651.29999999999995</v>
      </c>
      <c r="DS11" s="47">
        <v>692.76</v>
      </c>
      <c r="DT11" s="47">
        <v>723.75</v>
      </c>
      <c r="DU11" s="47">
        <v>712.26</v>
      </c>
      <c r="DV11" s="47">
        <f>SUM(CR11:DU11)</f>
        <v>12244.030980000001</v>
      </c>
      <c r="DW11" s="47">
        <v>648.28602000000001</v>
      </c>
      <c r="DX11" s="47">
        <v>641.47901999999988</v>
      </c>
      <c r="DY11" s="47">
        <v>417.97800000000001</v>
      </c>
      <c r="DZ11" s="47">
        <v>717.07697999999993</v>
      </c>
      <c r="EA11" s="47">
        <v>634.00397999999996</v>
      </c>
      <c r="EB11" s="47">
        <v>667.68</v>
      </c>
      <c r="EC11" s="47">
        <v>759.61997999999994</v>
      </c>
      <c r="ED11" s="47">
        <v>766.40297999999996</v>
      </c>
      <c r="EE11" s="47">
        <v>753.68399999999997</v>
      </c>
      <c r="EF11" s="47">
        <v>458.38698000000005</v>
      </c>
      <c r="EG11" s="47">
        <v>758.50098000000003</v>
      </c>
      <c r="EH11" s="47">
        <v>753.82601999999997</v>
      </c>
      <c r="EI11" s="47">
        <v>707.41499999999996</v>
      </c>
      <c r="EJ11" s="47">
        <v>21.12</v>
      </c>
      <c r="EK11" s="47">
        <v>5.76</v>
      </c>
      <c r="EL11" s="47">
        <v>0</v>
      </c>
      <c r="EM11" s="47">
        <v>242.87898000000001</v>
      </c>
      <c r="EN11" s="47">
        <v>762.26297999999997</v>
      </c>
      <c r="EO11" s="47">
        <v>770.11500000000001</v>
      </c>
      <c r="EP11" s="47">
        <v>811.995</v>
      </c>
      <c r="EQ11" s="47">
        <v>812.81100000000004</v>
      </c>
      <c r="ER11" s="47">
        <v>816.61404000000005</v>
      </c>
      <c r="ES11" s="47">
        <v>801.80201999999997</v>
      </c>
      <c r="ET11" s="47">
        <v>468.70301999999998</v>
      </c>
      <c r="EU11" s="47">
        <v>817.28003999999999</v>
      </c>
      <c r="EV11" s="47">
        <v>812.96400000000006</v>
      </c>
      <c r="EW11" s="47">
        <v>810.28901999999994</v>
      </c>
      <c r="EX11" s="47">
        <v>809.4</v>
      </c>
      <c r="EY11" s="47">
        <v>812.09202000000005</v>
      </c>
      <c r="EZ11" s="47">
        <v>795.6</v>
      </c>
      <c r="FA11" s="47">
        <v>456.69096000000002</v>
      </c>
      <c r="FB11" s="47">
        <f>SUM(DW11:FA11)</f>
        <v>19512.718019999997</v>
      </c>
      <c r="FC11" s="47">
        <v>0</v>
      </c>
      <c r="FD11" s="47">
        <v>769.28399999999999</v>
      </c>
      <c r="FE11" s="47">
        <v>780.51</v>
      </c>
      <c r="FF11" s="47">
        <v>795.78</v>
      </c>
      <c r="FG11" s="47">
        <v>746.67</v>
      </c>
      <c r="FH11" s="47">
        <v>762.4780199999999</v>
      </c>
      <c r="FI11" s="47">
        <v>16.32</v>
      </c>
      <c r="FJ11" s="47">
        <v>768.16800000000001</v>
      </c>
      <c r="FK11" s="47">
        <v>792.41399999999999</v>
      </c>
      <c r="FL11" s="47">
        <v>810.16800000000001</v>
      </c>
      <c r="FM11" s="47">
        <v>812.14998000000003</v>
      </c>
      <c r="FN11" s="47">
        <v>833.33202000000006</v>
      </c>
      <c r="FO11" s="47">
        <v>823.61897999999997</v>
      </c>
      <c r="FP11" s="47">
        <v>453.52889999999991</v>
      </c>
      <c r="FQ11" s="47">
        <v>866.82899999999995</v>
      </c>
      <c r="FR11" s="47">
        <v>870.93197999999995</v>
      </c>
      <c r="FS11" s="47">
        <v>879.26297999999997</v>
      </c>
      <c r="FT11" s="47">
        <v>0</v>
      </c>
      <c r="FU11" s="47">
        <v>845.41800000000001</v>
      </c>
      <c r="FV11" s="47">
        <v>850.87295999999992</v>
      </c>
      <c r="FW11" s="47">
        <v>507.83100000000002</v>
      </c>
      <c r="FX11" s="47">
        <v>846.98298</v>
      </c>
      <c r="FY11" s="47">
        <v>856.02599999999995</v>
      </c>
      <c r="FZ11" s="47">
        <v>855.51</v>
      </c>
      <c r="GA11" s="47">
        <v>856.23198000000002</v>
      </c>
      <c r="GB11" s="47">
        <v>847.21799999999996</v>
      </c>
      <c r="GC11" s="47">
        <v>763.524</v>
      </c>
      <c r="GD11" s="47">
        <v>90.703019999999995</v>
      </c>
      <c r="GE11" s="47">
        <v>838.30697999999995</v>
      </c>
      <c r="GF11" s="47">
        <v>844.54302000000007</v>
      </c>
      <c r="GG11" s="50">
        <f>SUM(FC11:GF11)</f>
        <v>20784.613800000003</v>
      </c>
      <c r="GH11" s="50">
        <v>840.65201999999999</v>
      </c>
      <c r="GI11" s="50">
        <v>844.03404</v>
      </c>
      <c r="GJ11" s="50">
        <v>839.46600000000001</v>
      </c>
      <c r="GK11" s="50">
        <v>824.43995999999993</v>
      </c>
      <c r="GL11" s="50">
        <v>434.61995999999994</v>
      </c>
      <c r="GM11" s="50">
        <v>768.16800000000001</v>
      </c>
      <c r="GN11" s="50">
        <v>821.04395999999997</v>
      </c>
      <c r="GO11" s="50">
        <v>833.94095999999979</v>
      </c>
      <c r="GP11" s="50">
        <v>819.76998000000003</v>
      </c>
      <c r="GQ11" s="50">
        <v>821.57399999999996</v>
      </c>
      <c r="GR11" s="50">
        <v>789.78995999999995</v>
      </c>
      <c r="GS11" s="50">
        <v>349.69187999999997</v>
      </c>
      <c r="GT11" s="50">
        <v>817.05701999999997</v>
      </c>
      <c r="GU11" s="50">
        <v>826.74300000000005</v>
      </c>
      <c r="GV11" s="50">
        <v>828.37002000000007</v>
      </c>
      <c r="GW11" s="50">
        <v>839.91395999999997</v>
      </c>
      <c r="GX11" s="50">
        <v>856.04399999999998</v>
      </c>
      <c r="GY11" s="50">
        <v>843.47400000000005</v>
      </c>
      <c r="GZ11" s="50">
        <v>239.98697999999999</v>
      </c>
      <c r="HA11" s="50">
        <v>820.32197999999994</v>
      </c>
      <c r="HB11" s="50">
        <v>830.274</v>
      </c>
      <c r="HC11" s="50">
        <v>835.21799999999996</v>
      </c>
      <c r="HD11" s="50">
        <v>836.13</v>
      </c>
      <c r="HE11" s="50">
        <v>844.58298000000002</v>
      </c>
      <c r="HF11" s="50">
        <v>824.13</v>
      </c>
      <c r="HG11" s="50">
        <v>0</v>
      </c>
      <c r="HH11" s="50">
        <v>812.8240199999999</v>
      </c>
      <c r="HI11" s="50">
        <v>821.03399999999999</v>
      </c>
      <c r="HJ11" s="50">
        <v>827.59500000000003</v>
      </c>
      <c r="HK11" s="50">
        <v>832.90499999999997</v>
      </c>
      <c r="HL11" s="50">
        <v>831.05898000000002</v>
      </c>
      <c r="HM11" s="47">
        <f>SUM(GH11:HL11)</f>
        <v>23354.853660000001</v>
      </c>
      <c r="HN11" s="47">
        <v>762.70302000000004</v>
      </c>
      <c r="HO11" s="47">
        <v>0</v>
      </c>
      <c r="HP11" s="47">
        <v>805.80696</v>
      </c>
      <c r="HQ11" s="47">
        <v>806.29302000000007</v>
      </c>
      <c r="HR11" s="47">
        <v>742.98</v>
      </c>
      <c r="HS11" s="47">
        <v>786.63</v>
      </c>
      <c r="HT11" s="47">
        <v>785.94</v>
      </c>
      <c r="HU11" s="47">
        <v>749.29697999999996</v>
      </c>
      <c r="HV11" s="47">
        <v>0</v>
      </c>
      <c r="HW11" s="47">
        <v>770.44601999999998</v>
      </c>
      <c r="HX11" s="47">
        <v>788.91</v>
      </c>
      <c r="HY11" s="47">
        <v>789.36</v>
      </c>
      <c r="HZ11" s="47">
        <v>779.33202000000006</v>
      </c>
      <c r="IA11" s="47">
        <v>795.54701999999997</v>
      </c>
      <c r="IB11" s="47">
        <v>789.80196000000001</v>
      </c>
      <c r="IC11" s="47">
        <v>0</v>
      </c>
      <c r="ID11" s="47">
        <v>780.03</v>
      </c>
      <c r="IE11" s="47">
        <v>791.00400000000002</v>
      </c>
      <c r="IF11" s="47">
        <v>790.43201999999997</v>
      </c>
      <c r="IG11" s="47">
        <v>788.69399999999996</v>
      </c>
      <c r="IH11" s="47">
        <v>782.67</v>
      </c>
      <c r="II11" s="47">
        <v>777.56297999999992</v>
      </c>
      <c r="IJ11" s="47">
        <v>0</v>
      </c>
      <c r="IK11" s="47">
        <v>765.39</v>
      </c>
      <c r="IL11" s="47">
        <v>771.05297999999993</v>
      </c>
      <c r="IM11" s="47">
        <v>780.34602000000007</v>
      </c>
      <c r="IN11" s="47">
        <v>772.2</v>
      </c>
      <c r="IO11" s="47">
        <v>762.56202000000008</v>
      </c>
      <c r="IP11" s="47">
        <v>768.20100000000002</v>
      </c>
      <c r="IQ11" s="47">
        <v>0</v>
      </c>
      <c r="IR11" s="47">
        <v>756.98298</v>
      </c>
      <c r="IS11" s="47">
        <f>SUM(HN11:IR11)</f>
        <v>20240.175000000007</v>
      </c>
      <c r="IT11" s="47">
        <v>15545.8</v>
      </c>
      <c r="IU11" s="47">
        <v>9210.2000000000007</v>
      </c>
      <c r="IV11" s="47">
        <v>10598</v>
      </c>
      <c r="IW11" s="47">
        <v>7914</v>
      </c>
      <c r="IX11" s="355">
        <f>SUM(AH11,BK11,CQ11,DV11,FB11,GG11,HM11,IS11,IT11,IU11,IV11,IW11)</f>
        <v>184101.42044000002</v>
      </c>
    </row>
    <row r="12" spans="1:260">
      <c r="B12" s="43" t="s">
        <v>54</v>
      </c>
      <c r="C12" s="46" t="e">
        <f t="shared" ref="C12:AG12" si="4">C9/C8</f>
        <v>#DIV/0!</v>
      </c>
      <c r="D12" s="46">
        <f t="shared" si="4"/>
        <v>10.827012546087671</v>
      </c>
      <c r="E12" s="46">
        <f t="shared" si="4"/>
        <v>10.755355664409546</v>
      </c>
      <c r="F12" s="46" t="e">
        <f t="shared" si="4"/>
        <v>#DIV/0!</v>
      </c>
      <c r="G12" s="46">
        <f t="shared" si="4"/>
        <v>10.570659343312409</v>
      </c>
      <c r="H12" s="46">
        <f t="shared" si="4"/>
        <v>10.169334064391613</v>
      </c>
      <c r="I12" s="46" t="e">
        <f t="shared" si="4"/>
        <v>#DIV/0!</v>
      </c>
      <c r="J12" s="46">
        <f t="shared" si="4"/>
        <v>9.1923730273287187</v>
      </c>
      <c r="K12" s="46">
        <f t="shared" si="4"/>
        <v>8.9473323815704102</v>
      </c>
      <c r="L12" s="46">
        <f t="shared" si="4"/>
        <v>7.8801006636832538</v>
      </c>
      <c r="M12" s="46" t="e">
        <f t="shared" si="4"/>
        <v>#DIV/0!</v>
      </c>
      <c r="N12" s="46">
        <f t="shared" si="4"/>
        <v>8.0583651928369715</v>
      </c>
      <c r="O12" s="46">
        <f t="shared" si="4"/>
        <v>8.2764792610543321</v>
      </c>
      <c r="P12" s="46">
        <f t="shared" si="4"/>
        <v>9.1452322358548859</v>
      </c>
      <c r="Q12" s="46">
        <f t="shared" si="4"/>
        <v>9.0626034410053151</v>
      </c>
      <c r="R12" s="46">
        <f t="shared" si="4"/>
        <v>9.2125942040849722</v>
      </c>
      <c r="S12" s="46">
        <f t="shared" si="4"/>
        <v>8.7470634404229362</v>
      </c>
      <c r="T12" s="46" t="e">
        <f t="shared" si="4"/>
        <v>#DIV/0!</v>
      </c>
      <c r="U12" s="46">
        <f t="shared" si="4"/>
        <v>7.5174706166478833</v>
      </c>
      <c r="V12" s="46">
        <f t="shared" si="4"/>
        <v>7.1323775738707722</v>
      </c>
      <c r="W12" s="46">
        <f t="shared" si="4"/>
        <v>6.7537673199350898</v>
      </c>
      <c r="X12" s="46">
        <f t="shared" si="4"/>
        <v>6.773746867867108</v>
      </c>
      <c r="Y12" s="46">
        <f t="shared" si="4"/>
        <v>6.8521811723820729</v>
      </c>
      <c r="Z12" s="46">
        <f t="shared" si="4"/>
        <v>6.8262536622409478</v>
      </c>
      <c r="AA12" s="46" t="e">
        <f t="shared" si="4"/>
        <v>#DIV/0!</v>
      </c>
      <c r="AB12" s="46">
        <f t="shared" si="4"/>
        <v>6.4520039713893622</v>
      </c>
      <c r="AC12" s="46">
        <f t="shared" si="4"/>
        <v>6.2739303141201566</v>
      </c>
      <c r="AD12" s="46">
        <f t="shared" si="4"/>
        <v>5.7380382795246598</v>
      </c>
      <c r="AE12" s="46">
        <f t="shared" si="4"/>
        <v>5.7542650086098943</v>
      </c>
      <c r="AF12" s="46">
        <f t="shared" si="4"/>
        <v>5.7175707105112936</v>
      </c>
      <c r="AG12" s="46">
        <f t="shared" si="4"/>
        <v>5.3689862519119282</v>
      </c>
      <c r="AH12" s="46">
        <f t="shared" ref="AH12:BJ12" si="5">AH9/AH8</f>
        <v>7.3802118599114417</v>
      </c>
      <c r="AI12" s="46" t="e">
        <f t="shared" si="5"/>
        <v>#DIV/0!</v>
      </c>
      <c r="AJ12" s="46">
        <f t="shared" si="5"/>
        <v>5.2507697259791124</v>
      </c>
      <c r="AK12" s="46" t="e">
        <f t="shared" si="5"/>
        <v>#DIV/0!</v>
      </c>
      <c r="AL12" s="46">
        <f t="shared" si="5"/>
        <v>5.38833216263677</v>
      </c>
      <c r="AM12" s="46">
        <f t="shared" si="5"/>
        <v>5.3895218731338987</v>
      </c>
      <c r="AN12" s="46">
        <f t="shared" si="5"/>
        <v>5.5442551995828753</v>
      </c>
      <c r="AO12" s="46">
        <f t="shared" si="5"/>
        <v>5.9776255916763432</v>
      </c>
      <c r="AP12" s="46" t="e">
        <f t="shared" si="5"/>
        <v>#DIV/0!</v>
      </c>
      <c r="AQ12" s="46">
        <f t="shared" si="5"/>
        <v>6.330912042472816</v>
      </c>
      <c r="AR12" s="46">
        <f t="shared" si="5"/>
        <v>6.8355336968492315</v>
      </c>
      <c r="AS12" s="46">
        <f t="shared" si="5"/>
        <v>7.119578030006525</v>
      </c>
      <c r="AT12" s="46">
        <f t="shared" si="5"/>
        <v>7.0135948523306846</v>
      </c>
      <c r="AU12" s="46">
        <f t="shared" si="5"/>
        <v>7.0860077385460043</v>
      </c>
      <c r="AV12" s="46">
        <f t="shared" si="5"/>
        <v>7.1618122532262767</v>
      </c>
      <c r="AW12" s="46" t="e">
        <f t="shared" si="5"/>
        <v>#DIV/0!</v>
      </c>
      <c r="AX12" s="46">
        <f t="shared" si="5"/>
        <v>7.184210391242865</v>
      </c>
      <c r="AY12" s="46">
        <f t="shared" si="5"/>
        <v>7.1127839445507695</v>
      </c>
      <c r="AZ12" s="46">
        <f t="shared" si="5"/>
        <v>7.0083644172792612</v>
      </c>
      <c r="BA12" s="46">
        <f t="shared" si="5"/>
        <v>7.009737267426388</v>
      </c>
      <c r="BB12" s="46">
        <f t="shared" si="5"/>
        <v>6.8542610114598919</v>
      </c>
      <c r="BC12" s="46">
        <f t="shared" si="5"/>
        <v>6.730548677610579</v>
      </c>
      <c r="BD12" s="46" t="e">
        <f t="shared" si="5"/>
        <v>#DIV/0!</v>
      </c>
      <c r="BE12" s="46">
        <f t="shared" si="5"/>
        <v>6.2451226494594669</v>
      </c>
      <c r="BF12" s="46">
        <f t="shared" si="5"/>
        <v>6.2871406607210139</v>
      </c>
      <c r="BG12" s="46">
        <f t="shared" si="5"/>
        <v>5.933624808806198</v>
      </c>
      <c r="BH12" s="46">
        <f t="shared" si="5"/>
        <v>5.3983278583617746</v>
      </c>
      <c r="BI12" s="46">
        <f t="shared" si="5"/>
        <v>5.3719418154062932</v>
      </c>
      <c r="BJ12" s="46">
        <f t="shared" si="5"/>
        <v>5.2358848601039156</v>
      </c>
      <c r="BK12" s="46">
        <f>BK9/BK8</f>
        <v>6.2764389591321343</v>
      </c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>
        <f>CQ9/CQ8</f>
        <v>5.1581284025786394</v>
      </c>
      <c r="CR12" s="46">
        <f>CR9/CR8</f>
        <v>6.0288160863958726</v>
      </c>
      <c r="CS12" s="46">
        <f t="shared" ref="CS12:DV12" si="6">CS9/CS8</f>
        <v>6.0767995416153804</v>
      </c>
      <c r="CT12" s="46">
        <f t="shared" si="6"/>
        <v>6.0671297381322509</v>
      </c>
      <c r="CU12" s="46">
        <f t="shared" si="6"/>
        <v>6.0978777034816716</v>
      </c>
      <c r="CV12" s="46" t="e">
        <f t="shared" si="6"/>
        <v>#DIV/0!</v>
      </c>
      <c r="CW12" s="46">
        <f t="shared" si="6"/>
        <v>6.0218117670763638</v>
      </c>
      <c r="CX12" s="46">
        <f t="shared" si="6"/>
        <v>5.8368215508319414</v>
      </c>
      <c r="CY12" s="46">
        <f t="shared" si="6"/>
        <v>5.7401532681617775</v>
      </c>
      <c r="CZ12" s="46">
        <f t="shared" si="6"/>
        <v>5.5679057667891749</v>
      </c>
      <c r="DA12" s="46">
        <f t="shared" si="6"/>
        <v>5.2278776333030939</v>
      </c>
      <c r="DB12" s="46" t="e">
        <f t="shared" si="6"/>
        <v>#DIV/0!</v>
      </c>
      <c r="DC12" s="46" t="e">
        <f t="shared" si="6"/>
        <v>#DIV/0!</v>
      </c>
      <c r="DD12" s="46" t="e">
        <f t="shared" si="6"/>
        <v>#DIV/0!</v>
      </c>
      <c r="DE12" s="46" t="e">
        <f t="shared" si="6"/>
        <v>#DIV/0!</v>
      </c>
      <c r="DF12" s="46" t="e">
        <f t="shared" si="6"/>
        <v>#DIV/0!</v>
      </c>
      <c r="DG12" s="46" t="e">
        <f t="shared" si="6"/>
        <v>#DIV/0!</v>
      </c>
      <c r="DH12" s="46" t="e">
        <f t="shared" si="6"/>
        <v>#DIV/0!</v>
      </c>
      <c r="DI12" s="46" t="e">
        <f t="shared" si="6"/>
        <v>#DIV/0!</v>
      </c>
      <c r="DJ12" s="46" t="e">
        <f t="shared" si="6"/>
        <v>#DIV/0!</v>
      </c>
      <c r="DK12" s="46">
        <f t="shared" si="6"/>
        <v>5.1581769002917524</v>
      </c>
      <c r="DL12" s="46">
        <f t="shared" si="6"/>
        <v>5.0153982713427787</v>
      </c>
      <c r="DM12" s="46">
        <f t="shared" si="6"/>
        <v>4.8042625549129303</v>
      </c>
      <c r="DN12" s="46">
        <f t="shared" si="6"/>
        <v>5.0403200593462447</v>
      </c>
      <c r="DO12" s="46">
        <f t="shared" si="6"/>
        <v>4.9782899086844434</v>
      </c>
      <c r="DP12" s="46">
        <f t="shared" si="6"/>
        <v>4.8984835968407676</v>
      </c>
      <c r="DQ12" s="46" t="e">
        <f t="shared" si="6"/>
        <v>#DIV/0!</v>
      </c>
      <c r="DR12" s="46">
        <f t="shared" si="6"/>
        <v>4.7056881920595686</v>
      </c>
      <c r="DS12" s="46">
        <f t="shared" si="6"/>
        <v>4.8896894832061673</v>
      </c>
      <c r="DT12" s="46">
        <f t="shared" si="6"/>
        <v>5.1135106196847797</v>
      </c>
      <c r="DU12" s="46">
        <f t="shared" si="6"/>
        <v>5.148471703716905</v>
      </c>
      <c r="DV12" s="46">
        <f t="shared" si="6"/>
        <v>5.3330179806444811</v>
      </c>
      <c r="DW12" s="46">
        <f t="shared" ref="DW12:FA12" si="7">DW9/DW8</f>
        <v>5.7114843151784616</v>
      </c>
      <c r="DX12" s="46">
        <f t="shared" si="7"/>
        <v>5.796709576753595</v>
      </c>
      <c r="DY12" s="46">
        <f t="shared" si="7"/>
        <v>5.6298288189360663</v>
      </c>
      <c r="DZ12" s="46">
        <f t="shared" si="7"/>
        <v>5.7799972952934082</v>
      </c>
      <c r="EA12" s="46">
        <f t="shared" si="7"/>
        <v>5.9289015292415801</v>
      </c>
      <c r="EB12" s="46">
        <f t="shared" si="7"/>
        <v>5.7710055506398019</v>
      </c>
      <c r="EC12" s="46">
        <f t="shared" si="7"/>
        <v>5.7069310053185429</v>
      </c>
      <c r="ED12" s="46">
        <f t="shared" si="7"/>
        <v>5.6957792918557066</v>
      </c>
      <c r="EE12" s="46">
        <f t="shared" si="7"/>
        <v>5.6926807462662934</v>
      </c>
      <c r="EF12" s="46">
        <f t="shared" si="7"/>
        <v>5.6063327429212926</v>
      </c>
      <c r="EG12" s="46">
        <f t="shared" si="7"/>
        <v>5.7877929177920171</v>
      </c>
      <c r="EH12" s="46">
        <f t="shared" si="7"/>
        <v>5.7031181560609543</v>
      </c>
      <c r="EI12" s="46">
        <f t="shared" si="7"/>
        <v>5.83416436885524</v>
      </c>
      <c r="EJ12" s="46">
        <f t="shared" si="7"/>
        <v>4.843725988700565</v>
      </c>
      <c r="EK12" s="46">
        <f t="shared" si="7"/>
        <v>4.9060833862165243</v>
      </c>
      <c r="EL12" s="46">
        <f t="shared" si="7"/>
        <v>4.8283255202858948</v>
      </c>
      <c r="EM12" s="46">
        <f t="shared" si="7"/>
        <v>5.0971655711330719</v>
      </c>
      <c r="EN12" s="46">
        <f t="shared" si="7"/>
        <v>6.7109177741174726</v>
      </c>
      <c r="EO12" s="46">
        <f t="shared" si="7"/>
        <v>6.9826835884988787</v>
      </c>
      <c r="EP12" s="46">
        <f t="shared" si="7"/>
        <v>7.3677132322248537</v>
      </c>
      <c r="EQ12" s="46">
        <f t="shared" si="7"/>
        <v>7.4654298277477187</v>
      </c>
      <c r="ER12" s="46">
        <f t="shared" si="7"/>
        <v>8.1403449416521152</v>
      </c>
      <c r="ES12" s="46">
        <f t="shared" si="7"/>
        <v>8.1060241430294546</v>
      </c>
      <c r="ET12" s="46">
        <f t="shared" si="7"/>
        <v>7.6069650975658805</v>
      </c>
      <c r="EU12" s="46">
        <f t="shared" si="7"/>
        <v>8.0936283990429629</v>
      </c>
      <c r="EV12" s="46">
        <f t="shared" si="7"/>
        <v>8.6727872738066427</v>
      </c>
      <c r="EW12" s="46">
        <f t="shared" si="7"/>
        <v>10.088095068833221</v>
      </c>
      <c r="EX12" s="46">
        <f t="shared" si="7"/>
        <v>9.613220479774462</v>
      </c>
      <c r="EY12" s="46">
        <f t="shared" si="7"/>
        <v>9.4181924257668399</v>
      </c>
      <c r="EZ12" s="46">
        <f t="shared" si="7"/>
        <v>9.1540769068966412</v>
      </c>
      <c r="FA12" s="46">
        <f t="shared" si="7"/>
        <v>9.0399579294207548</v>
      </c>
      <c r="FB12" s="46">
        <f>FB9/FB8</f>
        <v>6.7912806025431944</v>
      </c>
      <c r="FC12" s="46">
        <v>0</v>
      </c>
      <c r="FD12" s="46">
        <v>0</v>
      </c>
      <c r="FE12" s="46">
        <v>0</v>
      </c>
      <c r="FF12" s="46">
        <v>0</v>
      </c>
      <c r="FG12" s="46">
        <v>0</v>
      </c>
      <c r="FH12" s="46">
        <v>0</v>
      </c>
      <c r="FI12" s="46">
        <v>0</v>
      </c>
      <c r="FJ12" s="46">
        <v>0</v>
      </c>
      <c r="FK12" s="46">
        <v>0</v>
      </c>
      <c r="FL12" s="46">
        <v>0</v>
      </c>
      <c r="FM12" s="46">
        <v>0</v>
      </c>
      <c r="FN12" s="46">
        <v>0</v>
      </c>
      <c r="FO12" s="46">
        <v>0</v>
      </c>
      <c r="FP12" s="46">
        <v>0</v>
      </c>
      <c r="FQ12" s="46">
        <v>0</v>
      </c>
      <c r="FR12" s="46">
        <v>0</v>
      </c>
      <c r="FS12" s="46">
        <v>0</v>
      </c>
      <c r="FT12" s="46">
        <v>0</v>
      </c>
      <c r="FU12" s="46">
        <v>0</v>
      </c>
      <c r="FV12" s="46">
        <v>0</v>
      </c>
      <c r="FW12" s="46">
        <v>0</v>
      </c>
      <c r="FX12" s="46">
        <v>0</v>
      </c>
      <c r="FY12" s="46">
        <v>0</v>
      </c>
      <c r="FZ12" s="46">
        <v>0</v>
      </c>
      <c r="GA12" s="46">
        <v>0</v>
      </c>
      <c r="GB12" s="46">
        <v>0</v>
      </c>
      <c r="GC12" s="46">
        <v>0</v>
      </c>
      <c r="GD12" s="46">
        <v>0</v>
      </c>
      <c r="GE12" s="46">
        <v>0</v>
      </c>
      <c r="GF12" s="46">
        <v>0</v>
      </c>
      <c r="GG12" s="46">
        <f>GG9/GG8</f>
        <v>9.1538537479568163</v>
      </c>
      <c r="GH12" s="46">
        <f>GH9/GH8</f>
        <v>10.481482079383889</v>
      </c>
      <c r="GI12" s="46">
        <f t="shared" ref="GI12:IS12" si="8">GI9/GI8</f>
        <v>10.085425614654488</v>
      </c>
      <c r="GJ12" s="46">
        <f t="shared" si="8"/>
        <v>9.6036651849262071</v>
      </c>
      <c r="GK12" s="46">
        <f t="shared" si="8"/>
        <v>9.5627537166900467</v>
      </c>
      <c r="GL12" s="46">
        <f t="shared" si="8"/>
        <v>9.7825489675939217</v>
      </c>
      <c r="GM12" s="46">
        <f t="shared" si="8"/>
        <v>10.216239648856019</v>
      </c>
      <c r="GN12" s="46">
        <f t="shared" si="8"/>
        <v>10.629492145829669</v>
      </c>
      <c r="GO12" s="46">
        <f t="shared" si="8"/>
        <v>11.639432239893971</v>
      </c>
      <c r="GP12" s="46">
        <f t="shared" si="8"/>
        <v>11.405038094192555</v>
      </c>
      <c r="GQ12" s="46">
        <f t="shared" si="8"/>
        <v>11.055564065271371</v>
      </c>
      <c r="GR12" s="46">
        <f t="shared" si="8"/>
        <v>10.688903249821969</v>
      </c>
      <c r="GS12" s="46">
        <f t="shared" si="8"/>
        <v>9.214765375683573</v>
      </c>
      <c r="GT12" s="46">
        <f t="shared" si="8"/>
        <v>10.655179310141339</v>
      </c>
      <c r="GU12" s="46">
        <f t="shared" si="8"/>
        <v>10.530237738779315</v>
      </c>
      <c r="GV12" s="46">
        <f t="shared" si="8"/>
        <v>10.783087461447664</v>
      </c>
      <c r="GW12" s="46">
        <f t="shared" si="8"/>
        <v>11.704862196951748</v>
      </c>
      <c r="GX12" s="46">
        <f t="shared" si="8"/>
        <v>10.899735285505125</v>
      </c>
      <c r="GY12" s="46">
        <f t="shared" si="8"/>
        <v>10.900086172889887</v>
      </c>
      <c r="GZ12" s="46">
        <f t="shared" si="8"/>
        <v>10.152732461582513</v>
      </c>
      <c r="HA12" s="46">
        <f t="shared" si="8"/>
        <v>10.481266096932801</v>
      </c>
      <c r="HB12" s="46">
        <f t="shared" si="8"/>
        <v>10.68445661565252</v>
      </c>
      <c r="HC12" s="46">
        <f t="shared" si="8"/>
        <v>10.535673444406664</v>
      </c>
      <c r="HD12" s="46">
        <f t="shared" si="8"/>
        <v>10.427176306354895</v>
      </c>
      <c r="HE12" s="46">
        <f t="shared" si="8"/>
        <v>11.575323724616146</v>
      </c>
      <c r="HF12" s="46">
        <f t="shared" si="8"/>
        <v>10.720585331721901</v>
      </c>
      <c r="HG12" s="46" t="e">
        <f t="shared" si="8"/>
        <v>#DIV/0!</v>
      </c>
      <c r="HH12" s="46">
        <f t="shared" si="8"/>
        <v>10.597823568289217</v>
      </c>
      <c r="HI12" s="46">
        <f t="shared" si="8"/>
        <v>10.783272259307232</v>
      </c>
      <c r="HJ12" s="46">
        <f t="shared" si="8"/>
        <v>11.81830579589473</v>
      </c>
      <c r="HK12" s="46">
        <f t="shared" si="8"/>
        <v>12.343480789200413</v>
      </c>
      <c r="HL12" s="46">
        <f t="shared" si="8"/>
        <v>12.229905156843229</v>
      </c>
      <c r="HM12" s="46">
        <f t="shared" si="8"/>
        <v>10.751712868986361</v>
      </c>
      <c r="HN12" s="46">
        <f t="shared" si="8"/>
        <v>11.011705009861931</v>
      </c>
      <c r="HO12" s="46" t="e">
        <f t="shared" si="8"/>
        <v>#DIV/0!</v>
      </c>
      <c r="HP12" s="46">
        <f t="shared" si="8"/>
        <v>10.908226124226609</v>
      </c>
      <c r="HQ12" s="46">
        <f t="shared" si="8"/>
        <v>10.820454805312506</v>
      </c>
      <c r="HR12" s="46">
        <f t="shared" si="8"/>
        <v>10.682353681435021</v>
      </c>
      <c r="HS12" s="46">
        <f t="shared" si="8"/>
        <v>11.991434573231482</v>
      </c>
      <c r="HT12" s="46">
        <f t="shared" si="8"/>
        <v>12.732518478062985</v>
      </c>
      <c r="HU12" s="46">
        <f t="shared" si="8"/>
        <v>13.120907254057641</v>
      </c>
      <c r="HV12" s="46" t="e">
        <f t="shared" si="8"/>
        <v>#DIV/0!</v>
      </c>
      <c r="HW12" s="46">
        <f t="shared" si="8"/>
        <v>14.378109599709259</v>
      </c>
      <c r="HX12" s="46">
        <f t="shared" si="8"/>
        <v>15.502357747093818</v>
      </c>
      <c r="HY12" s="46">
        <f t="shared" si="8"/>
        <v>14.729360981655921</v>
      </c>
      <c r="HZ12" s="46">
        <f t="shared" si="8"/>
        <v>15.054107720815317</v>
      </c>
      <c r="IA12" s="46">
        <f t="shared" si="8"/>
        <v>15.822842438483127</v>
      </c>
      <c r="IB12" s="46">
        <f t="shared" si="8"/>
        <v>15.141883681068622</v>
      </c>
      <c r="IC12" s="46" t="e">
        <f t="shared" si="8"/>
        <v>#DIV/0!</v>
      </c>
      <c r="ID12" s="46">
        <f t="shared" si="8"/>
        <v>14.458569024899781</v>
      </c>
      <c r="IE12" s="46">
        <f t="shared" si="8"/>
        <v>14.399255771106533</v>
      </c>
      <c r="IF12" s="46">
        <f t="shared" si="8"/>
        <v>13.751165930478201</v>
      </c>
      <c r="IG12" s="46">
        <f t="shared" si="8"/>
        <v>14.402443477826107</v>
      </c>
      <c r="IH12" s="46">
        <f t="shared" si="8"/>
        <v>13.656917174341515</v>
      </c>
      <c r="II12" s="46">
        <f t="shared" si="8"/>
        <v>13.211444536620052</v>
      </c>
      <c r="IJ12" s="46" t="e">
        <f t="shared" si="8"/>
        <v>#DIV/0!</v>
      </c>
      <c r="IK12" s="46">
        <f t="shared" si="8"/>
        <v>13.490079819875506</v>
      </c>
      <c r="IL12" s="46">
        <f t="shared" si="8"/>
        <v>13.144780350672612</v>
      </c>
      <c r="IM12" s="46">
        <f t="shared" si="8"/>
        <v>14.134366582796707</v>
      </c>
      <c r="IN12" s="46">
        <f t="shared" si="8"/>
        <v>13.930309363575939</v>
      </c>
      <c r="IO12" s="46">
        <f t="shared" si="8"/>
        <v>13.718024044599538</v>
      </c>
      <c r="IP12" s="46">
        <f t="shared" si="8"/>
        <v>13.503695813809392</v>
      </c>
      <c r="IQ12" s="46" t="e">
        <f t="shared" si="8"/>
        <v>#DIV/0!</v>
      </c>
      <c r="IR12" s="46">
        <f t="shared" si="8"/>
        <v>13.388969614551018</v>
      </c>
      <c r="IS12" s="46">
        <f t="shared" si="8"/>
        <v>13.312220103901454</v>
      </c>
      <c r="IT12" s="46">
        <f t="shared" ref="IT12:IU12" si="9">IT9/IT8</f>
        <v>9.0414322514167953</v>
      </c>
      <c r="IU12" s="46">
        <f t="shared" si="9"/>
        <v>10.128764394711663</v>
      </c>
      <c r="IV12" s="46">
        <f t="shared" ref="IV12:IW12" si="10">IV9/IV8</f>
        <v>12.147308079936302</v>
      </c>
      <c r="IW12" s="46">
        <f t="shared" si="10"/>
        <v>9.9623244105612567</v>
      </c>
      <c r="IX12" s="46">
        <f>IX9/IX8</f>
        <v>8.0403380490607059</v>
      </c>
    </row>
    <row r="13" spans="1:260" s="4" customFormat="1">
      <c r="B13" s="52" t="s">
        <v>43</v>
      </c>
      <c r="C13" s="53">
        <v>0</v>
      </c>
      <c r="D13" s="53">
        <v>91.292420000000007</v>
      </c>
      <c r="E13" s="53">
        <v>97.47906900000001</v>
      </c>
      <c r="F13" s="53">
        <v>0</v>
      </c>
      <c r="G13" s="53">
        <v>101.93434100000002</v>
      </c>
      <c r="H13" s="53">
        <v>111.29508999999999</v>
      </c>
      <c r="I13" s="53">
        <v>0</v>
      </c>
      <c r="J13" s="53">
        <v>101.71552999999999</v>
      </c>
      <c r="K13" s="53">
        <v>116.27451999999998</v>
      </c>
      <c r="L13" s="53">
        <v>146.76232999999999</v>
      </c>
      <c r="M13" s="53">
        <v>0</v>
      </c>
      <c r="N13" s="53">
        <v>147.83011999999999</v>
      </c>
      <c r="O13" s="53">
        <v>150.43503799999999</v>
      </c>
      <c r="P13" s="53">
        <v>123.58346999999999</v>
      </c>
      <c r="Q13" s="53">
        <v>122.53989999999999</v>
      </c>
      <c r="R13" s="53">
        <v>124.93677000000004</v>
      </c>
      <c r="S13" s="53">
        <v>120.28589000000002</v>
      </c>
      <c r="T13" s="53">
        <v>0</v>
      </c>
      <c r="U13" s="53">
        <v>134.42046000000002</v>
      </c>
      <c r="V13" s="53">
        <v>148.51926500000002</v>
      </c>
      <c r="W13" s="53">
        <v>160.65047500000003</v>
      </c>
      <c r="X13" s="53">
        <v>157.50891000000001</v>
      </c>
      <c r="Y13" s="53">
        <v>146.57772000000006</v>
      </c>
      <c r="Z13" s="53">
        <v>146.64197600000006</v>
      </c>
      <c r="AA13" s="53">
        <v>0</v>
      </c>
      <c r="AB13" s="53">
        <v>173.87471000000002</v>
      </c>
      <c r="AC13" s="53">
        <v>162.69943000000004</v>
      </c>
      <c r="AD13" s="53">
        <v>160.71057000000002</v>
      </c>
      <c r="AE13" s="53">
        <v>173.16190500000005</v>
      </c>
      <c r="AF13" s="53">
        <v>181.129785</v>
      </c>
      <c r="AG13" s="53">
        <v>172.80858499999999</v>
      </c>
      <c r="AH13" s="54">
        <f>SUM(C13:AG13)</f>
        <v>3475.068279000001</v>
      </c>
      <c r="AI13" s="54">
        <v>0</v>
      </c>
      <c r="AJ13" s="54">
        <v>166.19891000000001</v>
      </c>
      <c r="AK13" s="54">
        <v>0</v>
      </c>
      <c r="AL13" s="54">
        <v>184.84602500000003</v>
      </c>
      <c r="AM13" s="54">
        <v>154.560675</v>
      </c>
      <c r="AN13" s="54">
        <v>158.13666500000002</v>
      </c>
      <c r="AO13" s="54">
        <v>143.19153500000002</v>
      </c>
      <c r="AP13" s="54">
        <v>0</v>
      </c>
      <c r="AQ13" s="54">
        <v>133.04299</v>
      </c>
      <c r="AR13" s="54">
        <v>131.13669000000002</v>
      </c>
      <c r="AS13" s="54">
        <v>135.76298</v>
      </c>
      <c r="AT13" s="54">
        <v>146.962795</v>
      </c>
      <c r="AU13" s="54">
        <v>142.55363</v>
      </c>
      <c r="AV13" s="54">
        <v>131.97554</v>
      </c>
      <c r="AW13" s="54">
        <v>0</v>
      </c>
      <c r="AX13" s="54">
        <v>140.65492999999998</v>
      </c>
      <c r="AY13" s="54">
        <v>141.56033499999998</v>
      </c>
      <c r="AZ13" s="54">
        <v>137.78505000000001</v>
      </c>
      <c r="BA13" s="54">
        <v>159.39999</v>
      </c>
      <c r="BB13" s="54">
        <v>143.29315599999998</v>
      </c>
      <c r="BC13" s="54">
        <v>147.53619</v>
      </c>
      <c r="BD13" s="54">
        <v>0</v>
      </c>
      <c r="BE13" s="54">
        <v>141.03686999999996</v>
      </c>
      <c r="BF13" s="54">
        <v>139.07864999999998</v>
      </c>
      <c r="BG13" s="54">
        <v>135.70720000000003</v>
      </c>
      <c r="BH13" s="54">
        <v>121.157735</v>
      </c>
      <c r="BI13" s="54">
        <v>115.09575500000003</v>
      </c>
      <c r="BJ13" s="54">
        <v>117.71004000000001</v>
      </c>
      <c r="BK13" s="54">
        <f>SUM(AI13:BJ13)</f>
        <v>3268.3843359999987</v>
      </c>
      <c r="BL13" s="54"/>
      <c r="BM13" s="54">
        <v>145.85498799999999</v>
      </c>
      <c r="BN13" s="54">
        <v>140.19841500000001</v>
      </c>
      <c r="BO13" s="54">
        <v>135.12009</v>
      </c>
      <c r="BP13" s="54">
        <v>130.25394999999997</v>
      </c>
      <c r="BQ13" s="54">
        <v>148.27446299999997</v>
      </c>
      <c r="BR13" s="54">
        <v>133.64434</v>
      </c>
      <c r="BS13" s="54">
        <v>0</v>
      </c>
      <c r="BT13" s="54">
        <v>0</v>
      </c>
      <c r="BU13" s="54">
        <v>151.19152500000001</v>
      </c>
      <c r="BV13" s="54">
        <v>129.20101</v>
      </c>
      <c r="BW13" s="54">
        <v>144.22637436000002</v>
      </c>
      <c r="BX13" s="54">
        <v>147.83853099999999</v>
      </c>
      <c r="BY13" s="54">
        <v>147.75016572000001</v>
      </c>
      <c r="BZ13" s="54">
        <v>0</v>
      </c>
      <c r="CA13" s="54">
        <v>163.60506374000002</v>
      </c>
      <c r="CB13" s="54">
        <v>123.37763499999997</v>
      </c>
      <c r="CC13" s="54">
        <v>127.20934499999997</v>
      </c>
      <c r="CD13" s="54">
        <v>111.18875000000001</v>
      </c>
      <c r="CE13" s="54">
        <v>120.501559</v>
      </c>
      <c r="CF13" s="54">
        <v>113.04821499999998</v>
      </c>
      <c r="CG13" s="54">
        <v>0</v>
      </c>
      <c r="CH13" s="54">
        <v>107.42685999999999</v>
      </c>
      <c r="CI13" s="54">
        <v>118.720095</v>
      </c>
      <c r="CJ13" s="54">
        <v>120.35191499999998</v>
      </c>
      <c r="CK13" s="54">
        <v>136.57445500000003</v>
      </c>
      <c r="CL13" s="54">
        <v>144.70082399999998</v>
      </c>
      <c r="CM13" s="54">
        <v>130.921571</v>
      </c>
      <c r="CN13" s="54">
        <v>0</v>
      </c>
      <c r="CO13" s="54">
        <v>135.45530000000002</v>
      </c>
      <c r="CP13" s="54">
        <v>117.64643000000002</v>
      </c>
      <c r="CQ13" s="54">
        <f>SUM(BL13:CP13)</f>
        <v>3324.2818698200003</v>
      </c>
      <c r="CR13" s="54">
        <v>131.91172399999999</v>
      </c>
      <c r="CS13" s="54">
        <v>129.32094900000001</v>
      </c>
      <c r="CT13" s="54">
        <v>132.475729</v>
      </c>
      <c r="CU13" s="54">
        <v>113.62766999999999</v>
      </c>
      <c r="CV13" s="54">
        <v>0</v>
      </c>
      <c r="CW13" s="54">
        <v>133.36949600000005</v>
      </c>
      <c r="CX13" s="54">
        <v>129.033941</v>
      </c>
      <c r="CY13" s="54">
        <v>135.64747800000001</v>
      </c>
      <c r="CZ13" s="54">
        <v>110.94212999999998</v>
      </c>
      <c r="DA13" s="54">
        <v>46.860053999999998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96.432643999999996</v>
      </c>
      <c r="DL13" s="54">
        <v>128.56733600000004</v>
      </c>
      <c r="DM13" s="54">
        <v>128.157354</v>
      </c>
      <c r="DN13" s="54">
        <v>129.83132399999997</v>
      </c>
      <c r="DO13" s="54">
        <v>137.780902</v>
      </c>
      <c r="DP13" s="54">
        <v>140.835939</v>
      </c>
      <c r="DQ13" s="54">
        <v>0</v>
      </c>
      <c r="DR13" s="54">
        <v>132.09022699999997</v>
      </c>
      <c r="DS13" s="54">
        <v>123.11583399999996</v>
      </c>
      <c r="DT13" s="54">
        <v>150.954959</v>
      </c>
      <c r="DU13" s="54">
        <v>137.96300399999998</v>
      </c>
      <c r="DV13" s="54">
        <f>SUM(CR13:DU13)</f>
        <v>2368.9186940000004</v>
      </c>
      <c r="DW13" s="54">
        <v>127.795665</v>
      </c>
      <c r="DX13" s="54">
        <v>122.58414999999998</v>
      </c>
      <c r="DY13" s="54">
        <v>76.906625000000005</v>
      </c>
      <c r="DZ13" s="54">
        <v>125.213491</v>
      </c>
      <c r="EA13" s="54">
        <v>95.998049999999992</v>
      </c>
      <c r="EB13" s="54">
        <v>108.860106</v>
      </c>
      <c r="EC13" s="54">
        <v>112.38219399999997</v>
      </c>
      <c r="ED13" s="107">
        <v>116.30613400000001</v>
      </c>
      <c r="EE13" s="54">
        <v>125.07304000000001</v>
      </c>
      <c r="EF13" s="54">
        <v>78.903278</v>
      </c>
      <c r="EG13" s="54">
        <v>102.77004199999998</v>
      </c>
      <c r="EH13" s="54">
        <v>104.15713272499995</v>
      </c>
      <c r="EI13" s="54">
        <v>123.39365100000001</v>
      </c>
      <c r="EJ13" s="54">
        <v>13.555024</v>
      </c>
      <c r="EK13" s="54">
        <v>14.266307999999999</v>
      </c>
      <c r="EL13" s="54">
        <v>16.432378</v>
      </c>
      <c r="EM13" s="54">
        <v>38.671036000000008</v>
      </c>
      <c r="EN13" s="54">
        <v>110.268086</v>
      </c>
      <c r="EO13" s="54">
        <v>111.702561</v>
      </c>
      <c r="EP13" s="54">
        <v>107.03830499999997</v>
      </c>
      <c r="EQ13" s="54">
        <v>122.19446240000001</v>
      </c>
      <c r="ER13" s="54">
        <v>135.14424600000001</v>
      </c>
      <c r="ES13" s="54">
        <v>132.48262999999997</v>
      </c>
      <c r="ET13" s="54">
        <v>80.26542762800004</v>
      </c>
      <c r="EU13" s="54">
        <v>129.847782</v>
      </c>
      <c r="EV13" s="54">
        <v>138.40323699999999</v>
      </c>
      <c r="EW13" s="54">
        <v>114.060749</v>
      </c>
      <c r="EX13" s="54">
        <v>123.25828300000001</v>
      </c>
      <c r="EY13" s="54">
        <v>110.74096199999998</v>
      </c>
      <c r="EZ13" s="54">
        <v>111.317807</v>
      </c>
      <c r="FA13" s="54">
        <v>63.109666999999988</v>
      </c>
      <c r="FB13" s="54">
        <f>SUM(DW13:FA13)</f>
        <v>3093.1025097529996</v>
      </c>
      <c r="FC13" s="54">
        <v>0</v>
      </c>
      <c r="FD13" s="54">
        <v>120.37204900000002</v>
      </c>
      <c r="FE13" s="54">
        <v>120.28259700000004</v>
      </c>
      <c r="FF13" s="54">
        <v>131.45831000000004</v>
      </c>
      <c r="FG13" s="54">
        <v>114.450152</v>
      </c>
      <c r="FH13" s="54">
        <v>132.59816899999998</v>
      </c>
      <c r="FI13" s="54">
        <v>0</v>
      </c>
      <c r="FJ13" s="54">
        <v>139.59558999999999</v>
      </c>
      <c r="FK13" s="54">
        <v>138.26844599999995</v>
      </c>
      <c r="FL13" s="54">
        <v>141.63098020000004</v>
      </c>
      <c r="FM13" s="54">
        <v>128.22937480000002</v>
      </c>
      <c r="FN13" s="54">
        <v>151.87379299999998</v>
      </c>
      <c r="FO13" s="54">
        <v>156.49178099999997</v>
      </c>
      <c r="FP13" s="54">
        <v>73.241917000000001</v>
      </c>
      <c r="FQ13" s="54">
        <v>164.38186700000003</v>
      </c>
      <c r="FR13" s="54">
        <v>167.58232500000003</v>
      </c>
      <c r="FS13" s="54">
        <v>178.74505000000005</v>
      </c>
      <c r="FT13" s="54">
        <v>3.487765</v>
      </c>
      <c r="FU13" s="54">
        <v>184.10403199999996</v>
      </c>
      <c r="FV13" s="54">
        <v>165.23414100000002</v>
      </c>
      <c r="FW13" s="54">
        <v>87.510829000000001</v>
      </c>
      <c r="FX13" s="54">
        <v>154.31558599999997</v>
      </c>
      <c r="FY13" s="54">
        <v>141.071663</v>
      </c>
      <c r="FZ13" s="54">
        <v>143.05376399999997</v>
      </c>
      <c r="GA13" s="54">
        <v>139.375405</v>
      </c>
      <c r="GB13" s="54">
        <v>129.09627700000004</v>
      </c>
      <c r="GC13" s="54">
        <v>101.479519</v>
      </c>
      <c r="GD13" s="54">
        <v>10.439045</v>
      </c>
      <c r="GE13" s="54">
        <v>161.940856</v>
      </c>
      <c r="GF13" s="54">
        <v>171.94534900000002</v>
      </c>
      <c r="GG13" s="54">
        <f>SUM(FC13:GF13)</f>
        <v>3652.256632000001</v>
      </c>
      <c r="GH13" s="54">
        <v>147.96945799999995</v>
      </c>
      <c r="GI13" s="54">
        <v>167.89619300000007</v>
      </c>
      <c r="GJ13" s="54">
        <v>171.42456799999997</v>
      </c>
      <c r="GK13" s="54">
        <v>155.38077300000006</v>
      </c>
      <c r="GL13" s="54">
        <v>73.078206000000009</v>
      </c>
      <c r="GM13" s="54">
        <v>127.52354500000003</v>
      </c>
      <c r="GN13" s="54">
        <v>157.72720500000005</v>
      </c>
      <c r="GO13" s="54">
        <v>142.70659699999999</v>
      </c>
      <c r="GP13" s="54">
        <v>128.19634099999999</v>
      </c>
      <c r="GQ13" s="54">
        <v>132.26399500000002</v>
      </c>
      <c r="GR13" s="54">
        <v>151.696279</v>
      </c>
      <c r="GS13" s="54">
        <v>62.249080999999997</v>
      </c>
      <c r="GT13" s="54">
        <v>170.76552100000001</v>
      </c>
      <c r="GU13" s="54">
        <v>153.44613400000003</v>
      </c>
      <c r="GV13" s="54">
        <v>122.46517099999998</v>
      </c>
      <c r="GW13" s="54">
        <v>121.47520499999999</v>
      </c>
      <c r="GX13" s="54">
        <v>148.90430699999999</v>
      </c>
      <c r="GY13" s="54">
        <v>149.35459800000001</v>
      </c>
      <c r="GZ13" s="54">
        <v>45.843195999999999</v>
      </c>
      <c r="HA13" s="54">
        <v>118.98540680000002</v>
      </c>
      <c r="HB13" s="54">
        <v>138.07090660000003</v>
      </c>
      <c r="HC13" s="54">
        <v>147.63586325599999</v>
      </c>
      <c r="HD13" s="54">
        <v>161.02586584400004</v>
      </c>
      <c r="HE13" s="54">
        <v>125.69607999999999</v>
      </c>
      <c r="HF13" s="54">
        <v>138.69603039999998</v>
      </c>
      <c r="HG13" s="54">
        <v>0</v>
      </c>
      <c r="HH13" s="54">
        <v>134.71225559999996</v>
      </c>
      <c r="HI13" s="54">
        <v>128.74355839999998</v>
      </c>
      <c r="HJ13" s="54">
        <v>133.08934679999999</v>
      </c>
      <c r="HK13" s="54">
        <v>139.52985019999997</v>
      </c>
      <c r="HL13" s="54">
        <v>144.5103714</v>
      </c>
      <c r="HM13" s="54">
        <f>SUM(GH13:HL13)</f>
        <v>4041.0619083000001</v>
      </c>
      <c r="HN13" s="54">
        <v>137.80745920000001</v>
      </c>
      <c r="HO13" s="54"/>
      <c r="HP13" s="54">
        <v>160.11033300000003</v>
      </c>
      <c r="HQ13" s="54">
        <v>157.98514699999996</v>
      </c>
      <c r="HR13" s="54">
        <v>129.36072899999996</v>
      </c>
      <c r="HS13" s="54">
        <v>136.69444219999997</v>
      </c>
      <c r="HT13" s="54">
        <v>133.7208651</v>
      </c>
      <c r="HU13" s="54">
        <v>135.25416200000001</v>
      </c>
      <c r="HV13" s="54">
        <v>0</v>
      </c>
      <c r="HW13" s="54">
        <v>132.35859200000002</v>
      </c>
      <c r="HX13" s="54">
        <v>131.41162499999996</v>
      </c>
      <c r="HY13" s="54">
        <v>133.83650100000003</v>
      </c>
      <c r="HZ13" s="54">
        <v>106.05129450000001</v>
      </c>
      <c r="IA13" s="54">
        <v>101.28063020000002</v>
      </c>
      <c r="IB13" s="54">
        <v>106.05329440000001</v>
      </c>
      <c r="IC13" s="54">
        <v>0</v>
      </c>
      <c r="ID13" s="54">
        <v>103.77919199999997</v>
      </c>
      <c r="IE13" s="54">
        <v>104.71460210000001</v>
      </c>
      <c r="IF13" s="54">
        <v>114.442791</v>
      </c>
      <c r="IG13" s="54">
        <v>117.40120160000001</v>
      </c>
      <c r="IH13" s="54">
        <v>125.44313599999998</v>
      </c>
      <c r="II13" s="54">
        <v>138.19997549999997</v>
      </c>
      <c r="IJ13" s="54">
        <v>0</v>
      </c>
      <c r="IK13" s="54">
        <v>118.798090167</v>
      </c>
      <c r="IL13" s="54">
        <v>120.19803149800003</v>
      </c>
      <c r="IM13" s="54">
        <v>124.19037191300001</v>
      </c>
      <c r="IN13" s="54">
        <v>121.56041500000001</v>
      </c>
      <c r="IO13" s="54">
        <v>115.69903182990001</v>
      </c>
      <c r="IP13" s="54">
        <v>126.18454599999997</v>
      </c>
      <c r="IQ13" s="54">
        <v>0</v>
      </c>
      <c r="IR13" s="54">
        <v>114.25388660000002</v>
      </c>
      <c r="IS13" s="54">
        <f>SUM(HN13:IR13)</f>
        <v>3246.7903458078999</v>
      </c>
      <c r="IT13" s="54">
        <v>3260.9879999999998</v>
      </c>
      <c r="IU13" s="54">
        <v>2458.4327600000001</v>
      </c>
      <c r="IV13" s="54">
        <v>2020.5394200000001</v>
      </c>
      <c r="IW13" s="54">
        <v>1798.8209999999999</v>
      </c>
      <c r="IX13" s="355">
        <f>SUM(AH13,BK13,CQ13,DV13,FB13,GG13,HM13,IS13,IT13,IU13,IV13,IW13)</f>
        <v>36008.645754680911</v>
      </c>
    </row>
    <row r="14" spans="1:260" s="4" customFormat="1">
      <c r="B14" s="52" t="s">
        <v>50</v>
      </c>
      <c r="C14" s="55">
        <f t="shared" ref="C14:AG14" si="11">IF(C2="ON",C9,0)</f>
        <v>0</v>
      </c>
      <c r="D14" s="55">
        <f t="shared" si="11"/>
        <v>211.42990100000003</v>
      </c>
      <c r="E14" s="55">
        <f t="shared" si="11"/>
        <v>223.95877099999998</v>
      </c>
      <c r="F14" s="55">
        <f t="shared" si="11"/>
        <v>0</v>
      </c>
      <c r="G14" s="55">
        <f t="shared" si="11"/>
        <v>218.91835499999999</v>
      </c>
      <c r="H14" s="55">
        <f t="shared" si="11"/>
        <v>231.84047799999999</v>
      </c>
      <c r="I14" s="55">
        <f t="shared" si="11"/>
        <v>0</v>
      </c>
      <c r="J14" s="55">
        <f t="shared" si="11"/>
        <v>191.05428100000009</v>
      </c>
      <c r="K14" s="55">
        <f t="shared" si="11"/>
        <v>206.81758800000003</v>
      </c>
      <c r="L14" s="55">
        <f t="shared" si="11"/>
        <v>207.78249430000002</v>
      </c>
      <c r="M14" s="55">
        <f t="shared" si="11"/>
        <v>0</v>
      </c>
      <c r="N14" s="55">
        <f t="shared" si="11"/>
        <v>225.44888299999997</v>
      </c>
      <c r="O14" s="55">
        <f t="shared" si="11"/>
        <v>235.656194</v>
      </c>
      <c r="P14" s="55">
        <f t="shared" si="11"/>
        <v>207.21267200000003</v>
      </c>
      <c r="Q14" s="55">
        <f t="shared" si="11"/>
        <v>214.91057800000004</v>
      </c>
      <c r="R14" s="55">
        <f t="shared" si="11"/>
        <v>225.07288899999995</v>
      </c>
      <c r="S14" s="55">
        <f t="shared" si="11"/>
        <v>215.09029000000001</v>
      </c>
      <c r="T14" s="55">
        <f t="shared" si="11"/>
        <v>0</v>
      </c>
      <c r="U14" s="55">
        <f t="shared" si="11"/>
        <v>233.45505</v>
      </c>
      <c r="V14" s="55">
        <f t="shared" si="11"/>
        <v>261.17340199999995</v>
      </c>
      <c r="W14" s="55">
        <f t="shared" si="11"/>
        <v>270.52215000000001</v>
      </c>
      <c r="X14" s="55">
        <f t="shared" si="11"/>
        <v>267.08883900000006</v>
      </c>
      <c r="Y14" s="55">
        <f t="shared" si="11"/>
        <v>268.15325800000005</v>
      </c>
      <c r="Z14" s="55">
        <f t="shared" si="11"/>
        <v>278.66132699999997</v>
      </c>
      <c r="AA14" s="55">
        <f t="shared" si="11"/>
        <v>0</v>
      </c>
      <c r="AB14" s="55">
        <f t="shared" si="11"/>
        <v>310.30267900000001</v>
      </c>
      <c r="AC14" s="55">
        <f t="shared" si="11"/>
        <v>288.01104499999991</v>
      </c>
      <c r="AD14" s="55">
        <f t="shared" si="11"/>
        <v>272.81502999999998</v>
      </c>
      <c r="AE14" s="55">
        <f t="shared" si="11"/>
        <v>294.06595900000002</v>
      </c>
      <c r="AF14" s="55">
        <f t="shared" si="11"/>
        <v>310.53841799999992</v>
      </c>
      <c r="AG14" s="55">
        <f t="shared" si="11"/>
        <v>301.87662100000006</v>
      </c>
      <c r="AH14" s="110">
        <f>AH9/AH5</f>
        <v>246.87428609200006</v>
      </c>
      <c r="AI14" s="342" t="e">
        <f t="shared" ref="AI14:CT14" si="12">AI9/AI5</f>
        <v>#DIV/0!</v>
      </c>
      <c r="AJ14" s="342" t="e">
        <f t="shared" si="12"/>
        <v>#DIV/0!</v>
      </c>
      <c r="AK14" s="342" t="e">
        <f t="shared" si="12"/>
        <v>#DIV/0!</v>
      </c>
      <c r="AL14" s="342" t="e">
        <f t="shared" si="12"/>
        <v>#DIV/0!</v>
      </c>
      <c r="AM14" s="342" t="e">
        <f t="shared" si="12"/>
        <v>#DIV/0!</v>
      </c>
      <c r="AN14" s="342" t="e">
        <f t="shared" si="12"/>
        <v>#DIV/0!</v>
      </c>
      <c r="AO14" s="342" t="e">
        <f t="shared" si="12"/>
        <v>#DIV/0!</v>
      </c>
      <c r="AP14" s="342" t="e">
        <f t="shared" si="12"/>
        <v>#DIV/0!</v>
      </c>
      <c r="AQ14" s="342" t="e">
        <f t="shared" si="12"/>
        <v>#DIV/0!</v>
      </c>
      <c r="AR14" s="342" t="e">
        <f t="shared" si="12"/>
        <v>#DIV/0!</v>
      </c>
      <c r="AS14" s="342" t="e">
        <f t="shared" si="12"/>
        <v>#DIV/0!</v>
      </c>
      <c r="AT14" s="342" t="e">
        <f t="shared" si="12"/>
        <v>#DIV/0!</v>
      </c>
      <c r="AU14" s="342" t="e">
        <f t="shared" si="12"/>
        <v>#DIV/0!</v>
      </c>
      <c r="AV14" s="342" t="e">
        <f t="shared" si="12"/>
        <v>#DIV/0!</v>
      </c>
      <c r="AW14" s="342" t="e">
        <f t="shared" si="12"/>
        <v>#DIV/0!</v>
      </c>
      <c r="AX14" s="342" t="e">
        <f t="shared" si="12"/>
        <v>#DIV/0!</v>
      </c>
      <c r="AY14" s="342" t="e">
        <f t="shared" si="12"/>
        <v>#DIV/0!</v>
      </c>
      <c r="AZ14" s="342" t="e">
        <f t="shared" si="12"/>
        <v>#DIV/0!</v>
      </c>
      <c r="BA14" s="342" t="e">
        <f t="shared" si="12"/>
        <v>#DIV/0!</v>
      </c>
      <c r="BB14" s="342" t="e">
        <f t="shared" si="12"/>
        <v>#DIV/0!</v>
      </c>
      <c r="BC14" s="342" t="e">
        <f t="shared" si="12"/>
        <v>#DIV/0!</v>
      </c>
      <c r="BD14" s="342" t="e">
        <f t="shared" si="12"/>
        <v>#DIV/0!</v>
      </c>
      <c r="BE14" s="342" t="e">
        <f t="shared" si="12"/>
        <v>#DIV/0!</v>
      </c>
      <c r="BF14" s="342" t="e">
        <f t="shared" si="12"/>
        <v>#DIV/0!</v>
      </c>
      <c r="BG14" s="342" t="e">
        <f t="shared" si="12"/>
        <v>#DIV/0!</v>
      </c>
      <c r="BH14" s="342" t="e">
        <f t="shared" si="12"/>
        <v>#DIV/0!</v>
      </c>
      <c r="BI14" s="342" t="e">
        <f t="shared" si="12"/>
        <v>#DIV/0!</v>
      </c>
      <c r="BJ14" s="342" t="e">
        <f t="shared" si="12"/>
        <v>#DIV/0!</v>
      </c>
      <c r="BK14" s="342">
        <f t="shared" si="12"/>
        <v>263.54794478260868</v>
      </c>
      <c r="BL14" s="342" t="e">
        <f t="shared" si="12"/>
        <v>#DIV/0!</v>
      </c>
      <c r="BM14" s="342" t="e">
        <f t="shared" si="12"/>
        <v>#DIV/0!</v>
      </c>
      <c r="BN14" s="342" t="e">
        <f t="shared" si="12"/>
        <v>#DIV/0!</v>
      </c>
      <c r="BO14" s="342" t="e">
        <f t="shared" si="12"/>
        <v>#DIV/0!</v>
      </c>
      <c r="BP14" s="342" t="e">
        <f t="shared" si="12"/>
        <v>#DIV/0!</v>
      </c>
      <c r="BQ14" s="342" t="e">
        <f t="shared" si="12"/>
        <v>#DIV/0!</v>
      </c>
      <c r="BR14" s="342" t="e">
        <f t="shared" si="12"/>
        <v>#DIV/0!</v>
      </c>
      <c r="BS14" s="342" t="e">
        <f t="shared" si="12"/>
        <v>#DIV/0!</v>
      </c>
      <c r="BT14" s="342" t="e">
        <f t="shared" si="12"/>
        <v>#DIV/0!</v>
      </c>
      <c r="BU14" s="342" t="e">
        <f t="shared" si="12"/>
        <v>#DIV/0!</v>
      </c>
      <c r="BV14" s="342" t="e">
        <f t="shared" si="12"/>
        <v>#DIV/0!</v>
      </c>
      <c r="BW14" s="342" t="e">
        <f t="shared" si="12"/>
        <v>#DIV/0!</v>
      </c>
      <c r="BX14" s="342" t="e">
        <f t="shared" si="12"/>
        <v>#DIV/0!</v>
      </c>
      <c r="BY14" s="342" t="e">
        <f t="shared" si="12"/>
        <v>#DIV/0!</v>
      </c>
      <c r="BZ14" s="342" t="e">
        <f t="shared" si="12"/>
        <v>#DIV/0!</v>
      </c>
      <c r="CA14" s="342" t="e">
        <f t="shared" si="12"/>
        <v>#DIV/0!</v>
      </c>
      <c r="CB14" s="342" t="e">
        <f t="shared" si="12"/>
        <v>#DIV/0!</v>
      </c>
      <c r="CC14" s="342" t="e">
        <f t="shared" si="12"/>
        <v>#DIV/0!</v>
      </c>
      <c r="CD14" s="342" t="e">
        <f t="shared" si="12"/>
        <v>#DIV/0!</v>
      </c>
      <c r="CE14" s="342" t="e">
        <f t="shared" si="12"/>
        <v>#DIV/0!</v>
      </c>
      <c r="CF14" s="342" t="e">
        <f t="shared" si="12"/>
        <v>#DIV/0!</v>
      </c>
      <c r="CG14" s="342" t="e">
        <f t="shared" si="12"/>
        <v>#DIV/0!</v>
      </c>
      <c r="CH14" s="342" t="e">
        <f t="shared" si="12"/>
        <v>#DIV/0!</v>
      </c>
      <c r="CI14" s="342" t="e">
        <f t="shared" si="12"/>
        <v>#DIV/0!</v>
      </c>
      <c r="CJ14" s="342" t="e">
        <f t="shared" si="12"/>
        <v>#DIV/0!</v>
      </c>
      <c r="CK14" s="342" t="e">
        <f t="shared" si="12"/>
        <v>#DIV/0!</v>
      </c>
      <c r="CL14" s="342" t="e">
        <f t="shared" si="12"/>
        <v>#DIV/0!</v>
      </c>
      <c r="CM14" s="342" t="e">
        <f t="shared" si="12"/>
        <v>#DIV/0!</v>
      </c>
      <c r="CN14" s="342" t="e">
        <f t="shared" si="12"/>
        <v>#DIV/0!</v>
      </c>
      <c r="CO14" s="342" t="e">
        <f t="shared" si="12"/>
        <v>#DIV/0!</v>
      </c>
      <c r="CP14" s="342" t="e">
        <f t="shared" si="12"/>
        <v>#DIV/0!</v>
      </c>
      <c r="CQ14" s="342">
        <f t="shared" si="12"/>
        <v>232.32643608000009</v>
      </c>
      <c r="CR14" s="342" t="e">
        <f t="shared" si="12"/>
        <v>#DIV/0!</v>
      </c>
      <c r="CS14" s="342" t="e">
        <f t="shared" si="12"/>
        <v>#DIV/0!</v>
      </c>
      <c r="CT14" s="342" t="e">
        <f t="shared" si="12"/>
        <v>#DIV/0!</v>
      </c>
      <c r="CU14" s="342" t="e">
        <f t="shared" ref="CU14:FF14" si="13">CU9/CU5</f>
        <v>#DIV/0!</v>
      </c>
      <c r="CV14" s="342" t="e">
        <f t="shared" si="13"/>
        <v>#DIV/0!</v>
      </c>
      <c r="CW14" s="342" t="e">
        <f t="shared" si="13"/>
        <v>#DIV/0!</v>
      </c>
      <c r="CX14" s="342" t="e">
        <f t="shared" si="13"/>
        <v>#DIV/0!</v>
      </c>
      <c r="CY14" s="342" t="e">
        <f t="shared" si="13"/>
        <v>#DIV/0!</v>
      </c>
      <c r="CZ14" s="342" t="e">
        <f t="shared" si="13"/>
        <v>#DIV/0!</v>
      </c>
      <c r="DA14" s="342" t="e">
        <f t="shared" si="13"/>
        <v>#DIV/0!</v>
      </c>
      <c r="DB14" s="342" t="e">
        <f t="shared" si="13"/>
        <v>#DIV/0!</v>
      </c>
      <c r="DC14" s="342" t="e">
        <f t="shared" si="13"/>
        <v>#DIV/0!</v>
      </c>
      <c r="DD14" s="342" t="e">
        <f t="shared" si="13"/>
        <v>#DIV/0!</v>
      </c>
      <c r="DE14" s="342" t="e">
        <f t="shared" si="13"/>
        <v>#DIV/0!</v>
      </c>
      <c r="DF14" s="342" t="e">
        <f t="shared" si="13"/>
        <v>#DIV/0!</v>
      </c>
      <c r="DG14" s="342" t="e">
        <f t="shared" si="13"/>
        <v>#DIV/0!</v>
      </c>
      <c r="DH14" s="342" t="e">
        <f t="shared" si="13"/>
        <v>#DIV/0!</v>
      </c>
      <c r="DI14" s="342" t="e">
        <f t="shared" si="13"/>
        <v>#DIV/0!</v>
      </c>
      <c r="DJ14" s="342" t="e">
        <f t="shared" si="13"/>
        <v>#DIV/0!</v>
      </c>
      <c r="DK14" s="342" t="e">
        <f t="shared" si="13"/>
        <v>#DIV/0!</v>
      </c>
      <c r="DL14" s="342" t="e">
        <f t="shared" si="13"/>
        <v>#DIV/0!</v>
      </c>
      <c r="DM14" s="342" t="e">
        <f t="shared" si="13"/>
        <v>#DIV/0!</v>
      </c>
      <c r="DN14" s="342" t="e">
        <f t="shared" si="13"/>
        <v>#DIV/0!</v>
      </c>
      <c r="DO14" s="342" t="e">
        <f t="shared" si="13"/>
        <v>#DIV/0!</v>
      </c>
      <c r="DP14" s="342" t="e">
        <f t="shared" si="13"/>
        <v>#DIV/0!</v>
      </c>
      <c r="DQ14" s="342" t="e">
        <f t="shared" si="13"/>
        <v>#DIV/0!</v>
      </c>
      <c r="DR14" s="342" t="e">
        <f t="shared" si="13"/>
        <v>#DIV/0!</v>
      </c>
      <c r="DS14" s="342" t="e">
        <f t="shared" si="13"/>
        <v>#DIV/0!</v>
      </c>
      <c r="DT14" s="342" t="e">
        <f t="shared" si="13"/>
        <v>#DIV/0!</v>
      </c>
      <c r="DU14" s="342" t="e">
        <f t="shared" si="13"/>
        <v>#DIV/0!</v>
      </c>
      <c r="DV14" s="342">
        <f t="shared" si="13"/>
        <v>277.45825997000003</v>
      </c>
      <c r="DW14" s="342" t="e">
        <f t="shared" si="13"/>
        <v>#DIV/0!</v>
      </c>
      <c r="DX14" s="342" t="e">
        <f t="shared" si="13"/>
        <v>#DIV/0!</v>
      </c>
      <c r="DY14" s="342" t="e">
        <f t="shared" si="13"/>
        <v>#DIV/0!</v>
      </c>
      <c r="DZ14" s="342" t="e">
        <f t="shared" si="13"/>
        <v>#DIV/0!</v>
      </c>
      <c r="EA14" s="342" t="e">
        <f t="shared" si="13"/>
        <v>#DIV/0!</v>
      </c>
      <c r="EB14" s="342" t="e">
        <f t="shared" si="13"/>
        <v>#DIV/0!</v>
      </c>
      <c r="EC14" s="342" t="e">
        <f t="shared" si="13"/>
        <v>#DIV/0!</v>
      </c>
      <c r="ED14" s="342" t="e">
        <f t="shared" si="13"/>
        <v>#DIV/0!</v>
      </c>
      <c r="EE14" s="342" t="e">
        <f t="shared" si="13"/>
        <v>#DIV/0!</v>
      </c>
      <c r="EF14" s="342" t="e">
        <f t="shared" si="13"/>
        <v>#DIV/0!</v>
      </c>
      <c r="EG14" s="342" t="e">
        <f t="shared" si="13"/>
        <v>#DIV/0!</v>
      </c>
      <c r="EH14" s="342" t="e">
        <f t="shared" si="13"/>
        <v>#DIV/0!</v>
      </c>
      <c r="EI14" s="342" t="e">
        <f t="shared" si="13"/>
        <v>#DIV/0!</v>
      </c>
      <c r="EJ14" s="342" t="e">
        <f t="shared" si="13"/>
        <v>#DIV/0!</v>
      </c>
      <c r="EK14" s="342" t="e">
        <f t="shared" si="13"/>
        <v>#DIV/0!</v>
      </c>
      <c r="EL14" s="342" t="e">
        <f t="shared" si="13"/>
        <v>#DIV/0!</v>
      </c>
      <c r="EM14" s="342" t="e">
        <f t="shared" si="13"/>
        <v>#DIV/0!</v>
      </c>
      <c r="EN14" s="342" t="e">
        <f t="shared" si="13"/>
        <v>#DIV/0!</v>
      </c>
      <c r="EO14" s="342" t="e">
        <f t="shared" si="13"/>
        <v>#DIV/0!</v>
      </c>
      <c r="EP14" s="342" t="e">
        <f t="shared" si="13"/>
        <v>#DIV/0!</v>
      </c>
      <c r="EQ14" s="342" t="e">
        <f t="shared" si="13"/>
        <v>#DIV/0!</v>
      </c>
      <c r="ER14" s="342" t="e">
        <f t="shared" si="13"/>
        <v>#DIV/0!</v>
      </c>
      <c r="ES14" s="342" t="e">
        <f t="shared" si="13"/>
        <v>#DIV/0!</v>
      </c>
      <c r="ET14" s="342" t="e">
        <f t="shared" si="13"/>
        <v>#DIV/0!</v>
      </c>
      <c r="EU14" s="342" t="e">
        <f t="shared" si="13"/>
        <v>#DIV/0!</v>
      </c>
      <c r="EV14" s="342" t="e">
        <f t="shared" si="13"/>
        <v>#DIV/0!</v>
      </c>
      <c r="EW14" s="342" t="e">
        <f t="shared" si="13"/>
        <v>#DIV/0!</v>
      </c>
      <c r="EX14" s="342" t="e">
        <f t="shared" si="13"/>
        <v>#DIV/0!</v>
      </c>
      <c r="EY14" s="342" t="e">
        <f t="shared" si="13"/>
        <v>#DIV/0!</v>
      </c>
      <c r="EZ14" s="342" t="e">
        <f t="shared" si="13"/>
        <v>#DIV/0!</v>
      </c>
      <c r="FA14" s="342" t="e">
        <f t="shared" si="13"/>
        <v>#DIV/0!</v>
      </c>
      <c r="FB14" s="342">
        <f t="shared" si="13"/>
        <v>304.5431486483871</v>
      </c>
      <c r="FC14" s="342" t="e">
        <f t="shared" si="13"/>
        <v>#DIV/0!</v>
      </c>
      <c r="FD14" s="342" t="e">
        <f t="shared" si="13"/>
        <v>#DIV/0!</v>
      </c>
      <c r="FE14" s="342" t="e">
        <f t="shared" si="13"/>
        <v>#DIV/0!</v>
      </c>
      <c r="FF14" s="342" t="e">
        <f t="shared" si="13"/>
        <v>#DIV/0!</v>
      </c>
      <c r="FG14" s="342" t="e">
        <f t="shared" ref="FG14:HR14" si="14">FG9/FG5</f>
        <v>#DIV/0!</v>
      </c>
      <c r="FH14" s="342" t="e">
        <f t="shared" si="14"/>
        <v>#DIV/0!</v>
      </c>
      <c r="FI14" s="342" t="e">
        <f t="shared" si="14"/>
        <v>#DIV/0!</v>
      </c>
      <c r="FJ14" s="342" t="e">
        <f t="shared" si="14"/>
        <v>#DIV/0!</v>
      </c>
      <c r="FK14" s="342" t="e">
        <f t="shared" si="14"/>
        <v>#DIV/0!</v>
      </c>
      <c r="FL14" s="342" t="e">
        <f t="shared" si="14"/>
        <v>#DIV/0!</v>
      </c>
      <c r="FM14" s="342" t="e">
        <f t="shared" si="14"/>
        <v>#DIV/0!</v>
      </c>
      <c r="FN14" s="342" t="e">
        <f t="shared" si="14"/>
        <v>#DIV/0!</v>
      </c>
      <c r="FO14" s="342" t="e">
        <f t="shared" si="14"/>
        <v>#DIV/0!</v>
      </c>
      <c r="FP14" s="342" t="e">
        <f t="shared" si="14"/>
        <v>#DIV/0!</v>
      </c>
      <c r="FQ14" s="342" t="e">
        <f t="shared" si="14"/>
        <v>#DIV/0!</v>
      </c>
      <c r="FR14" s="342" t="e">
        <f t="shared" si="14"/>
        <v>#DIV/0!</v>
      </c>
      <c r="FS14" s="342" t="e">
        <f t="shared" si="14"/>
        <v>#DIV/0!</v>
      </c>
      <c r="FT14" s="342" t="e">
        <f t="shared" si="14"/>
        <v>#DIV/0!</v>
      </c>
      <c r="FU14" s="342" t="e">
        <f t="shared" si="14"/>
        <v>#DIV/0!</v>
      </c>
      <c r="FV14" s="342" t="e">
        <f t="shared" si="14"/>
        <v>#DIV/0!</v>
      </c>
      <c r="FW14" s="342" t="e">
        <f t="shared" si="14"/>
        <v>#DIV/0!</v>
      </c>
      <c r="FX14" s="342" t="e">
        <f t="shared" si="14"/>
        <v>#DIV/0!</v>
      </c>
      <c r="FY14" s="342" t="e">
        <f t="shared" si="14"/>
        <v>#DIV/0!</v>
      </c>
      <c r="FZ14" s="342" t="e">
        <f t="shared" si="14"/>
        <v>#DIV/0!</v>
      </c>
      <c r="GA14" s="342" t="e">
        <f t="shared" si="14"/>
        <v>#DIV/0!</v>
      </c>
      <c r="GB14" s="342" t="e">
        <f t="shared" si="14"/>
        <v>#DIV/0!</v>
      </c>
      <c r="GC14" s="342" t="e">
        <f t="shared" si="14"/>
        <v>#DIV/0!</v>
      </c>
      <c r="GD14" s="342" t="e">
        <f t="shared" si="14"/>
        <v>#DIV/0!</v>
      </c>
      <c r="GE14" s="342" t="e">
        <f t="shared" si="14"/>
        <v>#DIV/0!</v>
      </c>
      <c r="GF14" s="342" t="e">
        <f t="shared" si="14"/>
        <v>#DIV/0!</v>
      </c>
      <c r="GG14" s="342">
        <f t="shared" si="14"/>
        <v>313.82896153846156</v>
      </c>
      <c r="GH14" s="342" t="e">
        <f t="shared" si="14"/>
        <v>#DIV/0!</v>
      </c>
      <c r="GI14" s="342" t="e">
        <f t="shared" si="14"/>
        <v>#DIV/0!</v>
      </c>
      <c r="GJ14" s="342" t="e">
        <f t="shared" si="14"/>
        <v>#DIV/0!</v>
      </c>
      <c r="GK14" s="342" t="e">
        <f t="shared" si="14"/>
        <v>#DIV/0!</v>
      </c>
      <c r="GL14" s="342" t="e">
        <f t="shared" si="14"/>
        <v>#DIV/0!</v>
      </c>
      <c r="GM14" s="342" t="e">
        <f t="shared" si="14"/>
        <v>#DIV/0!</v>
      </c>
      <c r="GN14" s="342" t="e">
        <f t="shared" si="14"/>
        <v>#DIV/0!</v>
      </c>
      <c r="GO14" s="342" t="e">
        <f t="shared" si="14"/>
        <v>#DIV/0!</v>
      </c>
      <c r="GP14" s="342" t="e">
        <f t="shared" si="14"/>
        <v>#DIV/0!</v>
      </c>
      <c r="GQ14" s="342" t="e">
        <f t="shared" si="14"/>
        <v>#DIV/0!</v>
      </c>
      <c r="GR14" s="342" t="e">
        <f t="shared" si="14"/>
        <v>#DIV/0!</v>
      </c>
      <c r="GS14" s="342" t="e">
        <f t="shared" si="14"/>
        <v>#DIV/0!</v>
      </c>
      <c r="GT14" s="342" t="e">
        <f t="shared" si="14"/>
        <v>#DIV/0!</v>
      </c>
      <c r="GU14" s="342" t="e">
        <f t="shared" si="14"/>
        <v>#DIV/0!</v>
      </c>
      <c r="GV14" s="342" t="e">
        <f t="shared" si="14"/>
        <v>#DIV/0!</v>
      </c>
      <c r="GW14" s="342" t="e">
        <f t="shared" si="14"/>
        <v>#DIV/0!</v>
      </c>
      <c r="GX14" s="342" t="e">
        <f t="shared" si="14"/>
        <v>#DIV/0!</v>
      </c>
      <c r="GY14" s="342" t="e">
        <f t="shared" si="14"/>
        <v>#DIV/0!</v>
      </c>
      <c r="GZ14" s="342" t="e">
        <f t="shared" si="14"/>
        <v>#DIV/0!</v>
      </c>
      <c r="HA14" s="342" t="e">
        <f t="shared" si="14"/>
        <v>#DIV/0!</v>
      </c>
      <c r="HB14" s="342" t="e">
        <f t="shared" si="14"/>
        <v>#DIV/0!</v>
      </c>
      <c r="HC14" s="342" t="e">
        <f t="shared" si="14"/>
        <v>#DIV/0!</v>
      </c>
      <c r="HD14" s="342" t="e">
        <f t="shared" si="14"/>
        <v>#DIV/0!</v>
      </c>
      <c r="HE14" s="342" t="e">
        <f t="shared" si="14"/>
        <v>#DIV/0!</v>
      </c>
      <c r="HF14" s="342" t="e">
        <f t="shared" si="14"/>
        <v>#DIV/0!</v>
      </c>
      <c r="HG14" s="342" t="e">
        <f t="shared" si="14"/>
        <v>#DIV/0!</v>
      </c>
      <c r="HH14" s="342" t="e">
        <f t="shared" si="14"/>
        <v>#DIV/0!</v>
      </c>
      <c r="HI14" s="342" t="e">
        <f t="shared" si="14"/>
        <v>#DIV/0!</v>
      </c>
      <c r="HJ14" s="342" t="e">
        <f t="shared" si="14"/>
        <v>#DIV/0!</v>
      </c>
      <c r="HK14" s="342" t="e">
        <f t="shared" si="14"/>
        <v>#DIV/0!</v>
      </c>
      <c r="HL14" s="342" t="e">
        <f t="shared" si="14"/>
        <v>#DIV/0!</v>
      </c>
      <c r="HM14" s="342">
        <f t="shared" si="14"/>
        <v>309.99732773333341</v>
      </c>
      <c r="HN14" s="342" t="e">
        <f t="shared" si="14"/>
        <v>#DIV/0!</v>
      </c>
      <c r="HO14" s="342" t="e">
        <f t="shared" si="14"/>
        <v>#DIV/0!</v>
      </c>
      <c r="HP14" s="342" t="e">
        <f t="shared" si="14"/>
        <v>#DIV/0!</v>
      </c>
      <c r="HQ14" s="342" t="e">
        <f t="shared" si="14"/>
        <v>#DIV/0!</v>
      </c>
      <c r="HR14" s="342" t="e">
        <f t="shared" si="14"/>
        <v>#DIV/0!</v>
      </c>
      <c r="HS14" s="342" t="e">
        <f t="shared" ref="HS14:IX14" si="15">HS9/HS5</f>
        <v>#DIV/0!</v>
      </c>
      <c r="HT14" s="342" t="e">
        <f t="shared" si="15"/>
        <v>#DIV/0!</v>
      </c>
      <c r="HU14" s="342" t="e">
        <f t="shared" si="15"/>
        <v>#DIV/0!</v>
      </c>
      <c r="HV14" s="342" t="e">
        <f t="shared" si="15"/>
        <v>#DIV/0!</v>
      </c>
      <c r="HW14" s="342" t="e">
        <f t="shared" si="15"/>
        <v>#DIV/0!</v>
      </c>
      <c r="HX14" s="342" t="e">
        <f t="shared" si="15"/>
        <v>#DIV/0!</v>
      </c>
      <c r="HY14" s="342" t="e">
        <f t="shared" si="15"/>
        <v>#DIV/0!</v>
      </c>
      <c r="HZ14" s="342" t="e">
        <f t="shared" si="15"/>
        <v>#DIV/0!</v>
      </c>
      <c r="IA14" s="342" t="e">
        <f t="shared" si="15"/>
        <v>#DIV/0!</v>
      </c>
      <c r="IB14" s="342" t="e">
        <f t="shared" si="15"/>
        <v>#DIV/0!</v>
      </c>
      <c r="IC14" s="342" t="e">
        <f t="shared" si="15"/>
        <v>#DIV/0!</v>
      </c>
      <c r="ID14" s="342" t="e">
        <f t="shared" si="15"/>
        <v>#DIV/0!</v>
      </c>
      <c r="IE14" s="342" t="e">
        <f t="shared" si="15"/>
        <v>#DIV/0!</v>
      </c>
      <c r="IF14" s="342" t="e">
        <f t="shared" si="15"/>
        <v>#DIV/0!</v>
      </c>
      <c r="IG14" s="342" t="e">
        <f t="shared" si="15"/>
        <v>#DIV/0!</v>
      </c>
      <c r="IH14" s="342" t="e">
        <f t="shared" si="15"/>
        <v>#DIV/0!</v>
      </c>
      <c r="II14" s="342" t="e">
        <f t="shared" si="15"/>
        <v>#DIV/0!</v>
      </c>
      <c r="IJ14" s="342" t="e">
        <f t="shared" si="15"/>
        <v>#DIV/0!</v>
      </c>
      <c r="IK14" s="342" t="e">
        <f t="shared" si="15"/>
        <v>#DIV/0!</v>
      </c>
      <c r="IL14" s="342" t="e">
        <f t="shared" si="15"/>
        <v>#DIV/0!</v>
      </c>
      <c r="IM14" s="342" t="e">
        <f t="shared" si="15"/>
        <v>#DIV/0!</v>
      </c>
      <c r="IN14" s="342" t="e">
        <f t="shared" si="15"/>
        <v>#DIV/0!</v>
      </c>
      <c r="IO14" s="342" t="e">
        <f t="shared" si="15"/>
        <v>#DIV/0!</v>
      </c>
      <c r="IP14" s="342" t="e">
        <f t="shared" si="15"/>
        <v>#DIV/0!</v>
      </c>
      <c r="IQ14" s="342" t="e">
        <f t="shared" si="15"/>
        <v>#DIV/0!</v>
      </c>
      <c r="IR14" s="342" t="e">
        <f t="shared" si="15"/>
        <v>#DIV/0!</v>
      </c>
      <c r="IS14" s="342">
        <f t="shared" si="15"/>
        <v>293.40286711538465</v>
      </c>
      <c r="IT14" s="342">
        <f t="shared" si="15"/>
        <v>269.99107692307695</v>
      </c>
      <c r="IU14" s="342">
        <f t="shared" si="15"/>
        <v>204.47363157894736</v>
      </c>
      <c r="IV14" s="342">
        <f t="shared" si="15"/>
        <v>218.15715</v>
      </c>
      <c r="IW14" s="342">
        <f t="shared" si="15"/>
        <v>123.27048148148148</v>
      </c>
      <c r="IX14" s="342">
        <f t="shared" si="15"/>
        <v>257.43551667382548</v>
      </c>
    </row>
    <row r="15" spans="1:260" s="4" customFormat="1">
      <c r="B15" s="84" t="s">
        <v>51</v>
      </c>
      <c r="C15" s="85">
        <f t="shared" ref="C15:AG15" si="16">IF(C$2="ON",C13,0)</f>
        <v>0</v>
      </c>
      <c r="D15" s="85">
        <f t="shared" si="16"/>
        <v>91.292420000000007</v>
      </c>
      <c r="E15" s="85">
        <f t="shared" si="16"/>
        <v>97.47906900000001</v>
      </c>
      <c r="F15" s="85">
        <f t="shared" si="16"/>
        <v>0</v>
      </c>
      <c r="G15" s="85">
        <f t="shared" si="16"/>
        <v>101.93434100000002</v>
      </c>
      <c r="H15" s="85">
        <f t="shared" si="16"/>
        <v>111.29508999999999</v>
      </c>
      <c r="I15" s="85">
        <f t="shared" si="16"/>
        <v>0</v>
      </c>
      <c r="J15" s="85">
        <f t="shared" si="16"/>
        <v>101.71552999999999</v>
      </c>
      <c r="K15" s="85">
        <f t="shared" si="16"/>
        <v>116.27451999999998</v>
      </c>
      <c r="L15" s="85">
        <f t="shared" si="16"/>
        <v>146.76232999999999</v>
      </c>
      <c r="M15" s="85">
        <f t="shared" si="16"/>
        <v>0</v>
      </c>
      <c r="N15" s="85">
        <f t="shared" si="16"/>
        <v>147.83011999999999</v>
      </c>
      <c r="O15" s="85">
        <f t="shared" si="16"/>
        <v>150.43503799999999</v>
      </c>
      <c r="P15" s="85">
        <f t="shared" si="16"/>
        <v>123.58346999999999</v>
      </c>
      <c r="Q15" s="85">
        <f t="shared" si="16"/>
        <v>122.53989999999999</v>
      </c>
      <c r="R15" s="85">
        <f t="shared" si="16"/>
        <v>124.93677000000004</v>
      </c>
      <c r="S15" s="85">
        <f t="shared" si="16"/>
        <v>120.28589000000002</v>
      </c>
      <c r="T15" s="85">
        <f t="shared" si="16"/>
        <v>0</v>
      </c>
      <c r="U15" s="85">
        <f t="shared" si="16"/>
        <v>134.42046000000002</v>
      </c>
      <c r="V15" s="85">
        <f t="shared" si="16"/>
        <v>148.51926500000002</v>
      </c>
      <c r="W15" s="85">
        <f t="shared" si="16"/>
        <v>160.65047500000003</v>
      </c>
      <c r="X15" s="85">
        <f t="shared" si="16"/>
        <v>157.50891000000001</v>
      </c>
      <c r="Y15" s="85">
        <f t="shared" si="16"/>
        <v>146.57772000000006</v>
      </c>
      <c r="Z15" s="85">
        <f t="shared" si="16"/>
        <v>146.64197600000006</v>
      </c>
      <c r="AA15" s="85">
        <f t="shared" si="16"/>
        <v>0</v>
      </c>
      <c r="AB15" s="85">
        <f t="shared" si="16"/>
        <v>173.87471000000002</v>
      </c>
      <c r="AC15" s="85">
        <f t="shared" si="16"/>
        <v>162.69943000000004</v>
      </c>
      <c r="AD15" s="85">
        <f t="shared" si="16"/>
        <v>160.71057000000002</v>
      </c>
      <c r="AE15" s="85">
        <f t="shared" si="16"/>
        <v>173.16190500000005</v>
      </c>
      <c r="AF15" s="85">
        <f t="shared" si="16"/>
        <v>181.129785</v>
      </c>
      <c r="AG15" s="85">
        <f t="shared" si="16"/>
        <v>172.80858499999999</v>
      </c>
      <c r="AH15" s="326">
        <f>AH13/AH5</f>
        <v>139.00273116000005</v>
      </c>
      <c r="AI15" s="326" t="e">
        <f t="shared" ref="AI15:CT15" si="17">AI13/AI5</f>
        <v>#DIV/0!</v>
      </c>
      <c r="AJ15" s="326" t="e">
        <f t="shared" si="17"/>
        <v>#DIV/0!</v>
      </c>
      <c r="AK15" s="326" t="e">
        <f t="shared" si="17"/>
        <v>#DIV/0!</v>
      </c>
      <c r="AL15" s="326" t="e">
        <f t="shared" si="17"/>
        <v>#DIV/0!</v>
      </c>
      <c r="AM15" s="326" t="e">
        <f t="shared" si="17"/>
        <v>#DIV/0!</v>
      </c>
      <c r="AN15" s="326" t="e">
        <f t="shared" si="17"/>
        <v>#DIV/0!</v>
      </c>
      <c r="AO15" s="326" t="e">
        <f t="shared" si="17"/>
        <v>#DIV/0!</v>
      </c>
      <c r="AP15" s="326" t="e">
        <f t="shared" si="17"/>
        <v>#DIV/0!</v>
      </c>
      <c r="AQ15" s="326" t="e">
        <f t="shared" si="17"/>
        <v>#DIV/0!</v>
      </c>
      <c r="AR15" s="326" t="e">
        <f t="shared" si="17"/>
        <v>#DIV/0!</v>
      </c>
      <c r="AS15" s="326" t="e">
        <f t="shared" si="17"/>
        <v>#DIV/0!</v>
      </c>
      <c r="AT15" s="326" t="e">
        <f t="shared" si="17"/>
        <v>#DIV/0!</v>
      </c>
      <c r="AU15" s="326" t="e">
        <f t="shared" si="17"/>
        <v>#DIV/0!</v>
      </c>
      <c r="AV15" s="326" t="e">
        <f t="shared" si="17"/>
        <v>#DIV/0!</v>
      </c>
      <c r="AW15" s="326" t="e">
        <f t="shared" si="17"/>
        <v>#DIV/0!</v>
      </c>
      <c r="AX15" s="326" t="e">
        <f t="shared" si="17"/>
        <v>#DIV/0!</v>
      </c>
      <c r="AY15" s="326" t="e">
        <f t="shared" si="17"/>
        <v>#DIV/0!</v>
      </c>
      <c r="AZ15" s="326" t="e">
        <f t="shared" si="17"/>
        <v>#DIV/0!</v>
      </c>
      <c r="BA15" s="326" t="e">
        <f t="shared" si="17"/>
        <v>#DIV/0!</v>
      </c>
      <c r="BB15" s="326" t="e">
        <f t="shared" si="17"/>
        <v>#DIV/0!</v>
      </c>
      <c r="BC15" s="326" t="e">
        <f t="shared" si="17"/>
        <v>#DIV/0!</v>
      </c>
      <c r="BD15" s="326" t="e">
        <f t="shared" si="17"/>
        <v>#DIV/0!</v>
      </c>
      <c r="BE15" s="326" t="e">
        <f t="shared" si="17"/>
        <v>#DIV/0!</v>
      </c>
      <c r="BF15" s="326" t="e">
        <f t="shared" si="17"/>
        <v>#DIV/0!</v>
      </c>
      <c r="BG15" s="326" t="e">
        <f t="shared" si="17"/>
        <v>#DIV/0!</v>
      </c>
      <c r="BH15" s="326" t="e">
        <f t="shared" si="17"/>
        <v>#DIV/0!</v>
      </c>
      <c r="BI15" s="326" t="e">
        <f t="shared" si="17"/>
        <v>#DIV/0!</v>
      </c>
      <c r="BJ15" s="326" t="e">
        <f t="shared" si="17"/>
        <v>#DIV/0!</v>
      </c>
      <c r="BK15" s="326">
        <f t="shared" si="17"/>
        <v>142.10366678260863</v>
      </c>
      <c r="BL15" s="326" t="e">
        <f t="shared" si="17"/>
        <v>#DIV/0!</v>
      </c>
      <c r="BM15" s="326" t="e">
        <f t="shared" si="17"/>
        <v>#DIV/0!</v>
      </c>
      <c r="BN15" s="326" t="e">
        <f t="shared" si="17"/>
        <v>#DIV/0!</v>
      </c>
      <c r="BO15" s="326" t="e">
        <f t="shared" si="17"/>
        <v>#DIV/0!</v>
      </c>
      <c r="BP15" s="326" t="e">
        <f t="shared" si="17"/>
        <v>#DIV/0!</v>
      </c>
      <c r="BQ15" s="326" t="e">
        <f t="shared" si="17"/>
        <v>#DIV/0!</v>
      </c>
      <c r="BR15" s="326" t="e">
        <f t="shared" si="17"/>
        <v>#DIV/0!</v>
      </c>
      <c r="BS15" s="326" t="e">
        <f t="shared" si="17"/>
        <v>#DIV/0!</v>
      </c>
      <c r="BT15" s="326" t="e">
        <f t="shared" si="17"/>
        <v>#DIV/0!</v>
      </c>
      <c r="BU15" s="326" t="e">
        <f t="shared" si="17"/>
        <v>#DIV/0!</v>
      </c>
      <c r="BV15" s="326" t="e">
        <f t="shared" si="17"/>
        <v>#DIV/0!</v>
      </c>
      <c r="BW15" s="326" t="e">
        <f t="shared" si="17"/>
        <v>#DIV/0!</v>
      </c>
      <c r="BX15" s="326" t="e">
        <f t="shared" si="17"/>
        <v>#DIV/0!</v>
      </c>
      <c r="BY15" s="326" t="e">
        <f t="shared" si="17"/>
        <v>#DIV/0!</v>
      </c>
      <c r="BZ15" s="326" t="e">
        <f t="shared" si="17"/>
        <v>#DIV/0!</v>
      </c>
      <c r="CA15" s="326" t="e">
        <f t="shared" si="17"/>
        <v>#DIV/0!</v>
      </c>
      <c r="CB15" s="326" t="e">
        <f t="shared" si="17"/>
        <v>#DIV/0!</v>
      </c>
      <c r="CC15" s="326" t="e">
        <f t="shared" si="17"/>
        <v>#DIV/0!</v>
      </c>
      <c r="CD15" s="326" t="e">
        <f t="shared" si="17"/>
        <v>#DIV/0!</v>
      </c>
      <c r="CE15" s="326" t="e">
        <f t="shared" si="17"/>
        <v>#DIV/0!</v>
      </c>
      <c r="CF15" s="326" t="e">
        <f t="shared" si="17"/>
        <v>#DIV/0!</v>
      </c>
      <c r="CG15" s="326" t="e">
        <f t="shared" si="17"/>
        <v>#DIV/0!</v>
      </c>
      <c r="CH15" s="326" t="e">
        <f t="shared" si="17"/>
        <v>#DIV/0!</v>
      </c>
      <c r="CI15" s="326" t="e">
        <f t="shared" si="17"/>
        <v>#DIV/0!</v>
      </c>
      <c r="CJ15" s="326" t="e">
        <f t="shared" si="17"/>
        <v>#DIV/0!</v>
      </c>
      <c r="CK15" s="326" t="e">
        <f t="shared" si="17"/>
        <v>#DIV/0!</v>
      </c>
      <c r="CL15" s="326" t="e">
        <f t="shared" si="17"/>
        <v>#DIV/0!</v>
      </c>
      <c r="CM15" s="326" t="e">
        <f t="shared" si="17"/>
        <v>#DIV/0!</v>
      </c>
      <c r="CN15" s="326" t="e">
        <f t="shared" si="17"/>
        <v>#DIV/0!</v>
      </c>
      <c r="CO15" s="326" t="e">
        <f t="shared" si="17"/>
        <v>#DIV/0!</v>
      </c>
      <c r="CP15" s="326" t="e">
        <f t="shared" si="17"/>
        <v>#DIV/0!</v>
      </c>
      <c r="CQ15" s="326">
        <f t="shared" si="17"/>
        <v>132.97127479280002</v>
      </c>
      <c r="CR15" s="326" t="e">
        <f t="shared" si="17"/>
        <v>#DIV/0!</v>
      </c>
      <c r="CS15" s="326" t="e">
        <f t="shared" si="17"/>
        <v>#DIV/0!</v>
      </c>
      <c r="CT15" s="326" t="e">
        <f t="shared" si="17"/>
        <v>#DIV/0!</v>
      </c>
      <c r="CU15" s="326" t="e">
        <f t="shared" ref="CU15:FF15" si="18">CU13/CU5</f>
        <v>#DIV/0!</v>
      </c>
      <c r="CV15" s="326" t="e">
        <f t="shared" si="18"/>
        <v>#DIV/0!</v>
      </c>
      <c r="CW15" s="326" t="e">
        <f t="shared" si="18"/>
        <v>#DIV/0!</v>
      </c>
      <c r="CX15" s="326" t="e">
        <f t="shared" si="18"/>
        <v>#DIV/0!</v>
      </c>
      <c r="CY15" s="326" t="e">
        <f t="shared" si="18"/>
        <v>#DIV/0!</v>
      </c>
      <c r="CZ15" s="326" t="e">
        <f t="shared" si="18"/>
        <v>#DIV/0!</v>
      </c>
      <c r="DA15" s="326" t="e">
        <f t="shared" si="18"/>
        <v>#DIV/0!</v>
      </c>
      <c r="DB15" s="326" t="e">
        <f t="shared" si="18"/>
        <v>#DIV/0!</v>
      </c>
      <c r="DC15" s="326" t="e">
        <f t="shared" si="18"/>
        <v>#DIV/0!</v>
      </c>
      <c r="DD15" s="326" t="e">
        <f t="shared" si="18"/>
        <v>#DIV/0!</v>
      </c>
      <c r="DE15" s="326" t="e">
        <f t="shared" si="18"/>
        <v>#DIV/0!</v>
      </c>
      <c r="DF15" s="326" t="e">
        <f t="shared" si="18"/>
        <v>#DIV/0!</v>
      </c>
      <c r="DG15" s="326" t="e">
        <f t="shared" si="18"/>
        <v>#DIV/0!</v>
      </c>
      <c r="DH15" s="326" t="e">
        <f t="shared" si="18"/>
        <v>#DIV/0!</v>
      </c>
      <c r="DI15" s="326" t="e">
        <f t="shared" si="18"/>
        <v>#DIV/0!</v>
      </c>
      <c r="DJ15" s="326" t="e">
        <f t="shared" si="18"/>
        <v>#DIV/0!</v>
      </c>
      <c r="DK15" s="326" t="e">
        <f t="shared" si="18"/>
        <v>#DIV/0!</v>
      </c>
      <c r="DL15" s="326" t="e">
        <f t="shared" si="18"/>
        <v>#DIV/0!</v>
      </c>
      <c r="DM15" s="326" t="e">
        <f t="shared" si="18"/>
        <v>#DIV/0!</v>
      </c>
      <c r="DN15" s="326" t="e">
        <f t="shared" si="18"/>
        <v>#DIV/0!</v>
      </c>
      <c r="DO15" s="326" t="e">
        <f t="shared" si="18"/>
        <v>#DIV/0!</v>
      </c>
      <c r="DP15" s="326" t="e">
        <f t="shared" si="18"/>
        <v>#DIV/0!</v>
      </c>
      <c r="DQ15" s="326" t="e">
        <f t="shared" si="18"/>
        <v>#DIV/0!</v>
      </c>
      <c r="DR15" s="326" t="e">
        <f t="shared" si="18"/>
        <v>#DIV/0!</v>
      </c>
      <c r="DS15" s="326" t="e">
        <f t="shared" si="18"/>
        <v>#DIV/0!</v>
      </c>
      <c r="DT15" s="326" t="e">
        <f t="shared" si="18"/>
        <v>#DIV/0!</v>
      </c>
      <c r="DU15" s="326" t="e">
        <f t="shared" si="18"/>
        <v>#DIV/0!</v>
      </c>
      <c r="DV15" s="326">
        <f t="shared" si="18"/>
        <v>118.44593470000002</v>
      </c>
      <c r="DW15" s="326" t="e">
        <f t="shared" si="18"/>
        <v>#DIV/0!</v>
      </c>
      <c r="DX15" s="326" t="e">
        <f t="shared" si="18"/>
        <v>#DIV/0!</v>
      </c>
      <c r="DY15" s="326" t="e">
        <f t="shared" si="18"/>
        <v>#DIV/0!</v>
      </c>
      <c r="DZ15" s="326" t="e">
        <f t="shared" si="18"/>
        <v>#DIV/0!</v>
      </c>
      <c r="EA15" s="326" t="e">
        <f t="shared" si="18"/>
        <v>#DIV/0!</v>
      </c>
      <c r="EB15" s="326" t="e">
        <f t="shared" si="18"/>
        <v>#DIV/0!</v>
      </c>
      <c r="EC15" s="326" t="e">
        <f t="shared" si="18"/>
        <v>#DIV/0!</v>
      </c>
      <c r="ED15" s="326" t="e">
        <f t="shared" si="18"/>
        <v>#DIV/0!</v>
      </c>
      <c r="EE15" s="326" t="e">
        <f t="shared" si="18"/>
        <v>#DIV/0!</v>
      </c>
      <c r="EF15" s="326" t="e">
        <f t="shared" si="18"/>
        <v>#DIV/0!</v>
      </c>
      <c r="EG15" s="326" t="e">
        <f t="shared" si="18"/>
        <v>#DIV/0!</v>
      </c>
      <c r="EH15" s="326" t="e">
        <f t="shared" si="18"/>
        <v>#DIV/0!</v>
      </c>
      <c r="EI15" s="326" t="e">
        <f t="shared" si="18"/>
        <v>#DIV/0!</v>
      </c>
      <c r="EJ15" s="326" t="e">
        <f t="shared" si="18"/>
        <v>#DIV/0!</v>
      </c>
      <c r="EK15" s="326" t="e">
        <f t="shared" si="18"/>
        <v>#DIV/0!</v>
      </c>
      <c r="EL15" s="326" t="e">
        <f t="shared" si="18"/>
        <v>#DIV/0!</v>
      </c>
      <c r="EM15" s="326" t="e">
        <f t="shared" si="18"/>
        <v>#DIV/0!</v>
      </c>
      <c r="EN15" s="326" t="e">
        <f t="shared" si="18"/>
        <v>#DIV/0!</v>
      </c>
      <c r="EO15" s="326" t="e">
        <f t="shared" si="18"/>
        <v>#DIV/0!</v>
      </c>
      <c r="EP15" s="326" t="e">
        <f t="shared" si="18"/>
        <v>#DIV/0!</v>
      </c>
      <c r="EQ15" s="326" t="e">
        <f t="shared" si="18"/>
        <v>#DIV/0!</v>
      </c>
      <c r="ER15" s="326" t="e">
        <f t="shared" si="18"/>
        <v>#DIV/0!</v>
      </c>
      <c r="ES15" s="326" t="e">
        <f t="shared" si="18"/>
        <v>#DIV/0!</v>
      </c>
      <c r="ET15" s="326" t="e">
        <f t="shared" si="18"/>
        <v>#DIV/0!</v>
      </c>
      <c r="EU15" s="326" t="e">
        <f t="shared" si="18"/>
        <v>#DIV/0!</v>
      </c>
      <c r="EV15" s="326" t="e">
        <f t="shared" si="18"/>
        <v>#DIV/0!</v>
      </c>
      <c r="EW15" s="326" t="e">
        <f t="shared" si="18"/>
        <v>#DIV/0!</v>
      </c>
      <c r="EX15" s="326" t="e">
        <f t="shared" si="18"/>
        <v>#DIV/0!</v>
      </c>
      <c r="EY15" s="326" t="e">
        <f t="shared" si="18"/>
        <v>#DIV/0!</v>
      </c>
      <c r="EZ15" s="326" t="e">
        <f t="shared" si="18"/>
        <v>#DIV/0!</v>
      </c>
      <c r="FA15" s="326" t="e">
        <f t="shared" si="18"/>
        <v>#DIV/0!</v>
      </c>
      <c r="FB15" s="326">
        <f t="shared" si="18"/>
        <v>99.777500314612894</v>
      </c>
      <c r="FC15" s="326" t="e">
        <f t="shared" si="18"/>
        <v>#DIV/0!</v>
      </c>
      <c r="FD15" s="326" t="e">
        <f t="shared" si="18"/>
        <v>#DIV/0!</v>
      </c>
      <c r="FE15" s="326" t="e">
        <f t="shared" si="18"/>
        <v>#DIV/0!</v>
      </c>
      <c r="FF15" s="326" t="e">
        <f t="shared" si="18"/>
        <v>#DIV/0!</v>
      </c>
      <c r="FG15" s="326" t="e">
        <f t="shared" ref="FG15:HR15" si="19">FG13/FG5</f>
        <v>#DIV/0!</v>
      </c>
      <c r="FH15" s="326" t="e">
        <f t="shared" si="19"/>
        <v>#DIV/0!</v>
      </c>
      <c r="FI15" s="326" t="e">
        <f t="shared" si="19"/>
        <v>#DIV/0!</v>
      </c>
      <c r="FJ15" s="326" t="e">
        <f t="shared" si="19"/>
        <v>#DIV/0!</v>
      </c>
      <c r="FK15" s="326" t="e">
        <f t="shared" si="19"/>
        <v>#DIV/0!</v>
      </c>
      <c r="FL15" s="326" t="e">
        <f t="shared" si="19"/>
        <v>#DIV/0!</v>
      </c>
      <c r="FM15" s="326" t="e">
        <f t="shared" si="19"/>
        <v>#DIV/0!</v>
      </c>
      <c r="FN15" s="326" t="e">
        <f t="shared" si="19"/>
        <v>#DIV/0!</v>
      </c>
      <c r="FO15" s="326" t="e">
        <f t="shared" si="19"/>
        <v>#DIV/0!</v>
      </c>
      <c r="FP15" s="326" t="e">
        <f t="shared" si="19"/>
        <v>#DIV/0!</v>
      </c>
      <c r="FQ15" s="326" t="e">
        <f t="shared" si="19"/>
        <v>#DIV/0!</v>
      </c>
      <c r="FR15" s="326" t="e">
        <f t="shared" si="19"/>
        <v>#DIV/0!</v>
      </c>
      <c r="FS15" s="326" t="e">
        <f t="shared" si="19"/>
        <v>#DIV/0!</v>
      </c>
      <c r="FT15" s="326" t="e">
        <f t="shared" si="19"/>
        <v>#DIV/0!</v>
      </c>
      <c r="FU15" s="326" t="e">
        <f t="shared" si="19"/>
        <v>#DIV/0!</v>
      </c>
      <c r="FV15" s="326" t="e">
        <f t="shared" si="19"/>
        <v>#DIV/0!</v>
      </c>
      <c r="FW15" s="326" t="e">
        <f t="shared" si="19"/>
        <v>#DIV/0!</v>
      </c>
      <c r="FX15" s="326" t="e">
        <f t="shared" si="19"/>
        <v>#DIV/0!</v>
      </c>
      <c r="FY15" s="326" t="e">
        <f t="shared" si="19"/>
        <v>#DIV/0!</v>
      </c>
      <c r="FZ15" s="326" t="e">
        <f t="shared" si="19"/>
        <v>#DIV/0!</v>
      </c>
      <c r="GA15" s="326" t="e">
        <f t="shared" si="19"/>
        <v>#DIV/0!</v>
      </c>
      <c r="GB15" s="326" t="e">
        <f t="shared" si="19"/>
        <v>#DIV/0!</v>
      </c>
      <c r="GC15" s="326" t="e">
        <f t="shared" si="19"/>
        <v>#DIV/0!</v>
      </c>
      <c r="GD15" s="326" t="e">
        <f t="shared" si="19"/>
        <v>#DIV/0!</v>
      </c>
      <c r="GE15" s="326" t="e">
        <f t="shared" si="19"/>
        <v>#DIV/0!</v>
      </c>
      <c r="GF15" s="326" t="e">
        <f t="shared" si="19"/>
        <v>#DIV/0!</v>
      </c>
      <c r="GG15" s="326">
        <f t="shared" si="19"/>
        <v>140.47140892307695</v>
      </c>
      <c r="GH15" s="326" t="e">
        <f t="shared" si="19"/>
        <v>#DIV/0!</v>
      </c>
      <c r="GI15" s="326" t="e">
        <f t="shared" si="19"/>
        <v>#DIV/0!</v>
      </c>
      <c r="GJ15" s="326" t="e">
        <f t="shared" si="19"/>
        <v>#DIV/0!</v>
      </c>
      <c r="GK15" s="326" t="e">
        <f t="shared" si="19"/>
        <v>#DIV/0!</v>
      </c>
      <c r="GL15" s="326" t="e">
        <f t="shared" si="19"/>
        <v>#DIV/0!</v>
      </c>
      <c r="GM15" s="326" t="e">
        <f t="shared" si="19"/>
        <v>#DIV/0!</v>
      </c>
      <c r="GN15" s="326" t="e">
        <f t="shared" si="19"/>
        <v>#DIV/0!</v>
      </c>
      <c r="GO15" s="326" t="e">
        <f t="shared" si="19"/>
        <v>#DIV/0!</v>
      </c>
      <c r="GP15" s="326" t="e">
        <f t="shared" si="19"/>
        <v>#DIV/0!</v>
      </c>
      <c r="GQ15" s="326" t="e">
        <f t="shared" si="19"/>
        <v>#DIV/0!</v>
      </c>
      <c r="GR15" s="326" t="e">
        <f t="shared" si="19"/>
        <v>#DIV/0!</v>
      </c>
      <c r="GS15" s="326" t="e">
        <f t="shared" si="19"/>
        <v>#DIV/0!</v>
      </c>
      <c r="GT15" s="326" t="e">
        <f t="shared" si="19"/>
        <v>#DIV/0!</v>
      </c>
      <c r="GU15" s="326" t="e">
        <f t="shared" si="19"/>
        <v>#DIV/0!</v>
      </c>
      <c r="GV15" s="326" t="e">
        <f t="shared" si="19"/>
        <v>#DIV/0!</v>
      </c>
      <c r="GW15" s="326" t="e">
        <f t="shared" si="19"/>
        <v>#DIV/0!</v>
      </c>
      <c r="GX15" s="326" t="e">
        <f t="shared" si="19"/>
        <v>#DIV/0!</v>
      </c>
      <c r="GY15" s="326" t="e">
        <f t="shared" si="19"/>
        <v>#DIV/0!</v>
      </c>
      <c r="GZ15" s="326" t="e">
        <f t="shared" si="19"/>
        <v>#DIV/0!</v>
      </c>
      <c r="HA15" s="326" t="e">
        <f t="shared" si="19"/>
        <v>#DIV/0!</v>
      </c>
      <c r="HB15" s="326" t="e">
        <f t="shared" si="19"/>
        <v>#DIV/0!</v>
      </c>
      <c r="HC15" s="326" t="e">
        <f t="shared" si="19"/>
        <v>#DIV/0!</v>
      </c>
      <c r="HD15" s="326" t="e">
        <f t="shared" si="19"/>
        <v>#DIV/0!</v>
      </c>
      <c r="HE15" s="326" t="e">
        <f t="shared" si="19"/>
        <v>#DIV/0!</v>
      </c>
      <c r="HF15" s="326" t="e">
        <f t="shared" si="19"/>
        <v>#DIV/0!</v>
      </c>
      <c r="HG15" s="326" t="e">
        <f t="shared" si="19"/>
        <v>#DIV/0!</v>
      </c>
      <c r="HH15" s="326" t="e">
        <f t="shared" si="19"/>
        <v>#DIV/0!</v>
      </c>
      <c r="HI15" s="326" t="e">
        <f t="shared" si="19"/>
        <v>#DIV/0!</v>
      </c>
      <c r="HJ15" s="326" t="e">
        <f t="shared" si="19"/>
        <v>#DIV/0!</v>
      </c>
      <c r="HK15" s="326" t="e">
        <f t="shared" si="19"/>
        <v>#DIV/0!</v>
      </c>
      <c r="HL15" s="326" t="e">
        <f t="shared" si="19"/>
        <v>#DIV/0!</v>
      </c>
      <c r="HM15" s="326">
        <f t="shared" si="19"/>
        <v>134.70206361000001</v>
      </c>
      <c r="HN15" s="326" t="e">
        <f t="shared" si="19"/>
        <v>#DIV/0!</v>
      </c>
      <c r="HO15" s="326" t="e">
        <f t="shared" si="19"/>
        <v>#DIV/0!</v>
      </c>
      <c r="HP15" s="326" t="e">
        <f t="shared" si="19"/>
        <v>#DIV/0!</v>
      </c>
      <c r="HQ15" s="326" t="e">
        <f t="shared" si="19"/>
        <v>#DIV/0!</v>
      </c>
      <c r="HR15" s="326" t="e">
        <f t="shared" si="19"/>
        <v>#DIV/0!</v>
      </c>
      <c r="HS15" s="326" t="e">
        <f t="shared" ref="HS15:IX15" si="20">HS13/HS5</f>
        <v>#DIV/0!</v>
      </c>
      <c r="HT15" s="326" t="e">
        <f t="shared" si="20"/>
        <v>#DIV/0!</v>
      </c>
      <c r="HU15" s="326" t="e">
        <f t="shared" si="20"/>
        <v>#DIV/0!</v>
      </c>
      <c r="HV15" s="326" t="e">
        <f t="shared" si="20"/>
        <v>#DIV/0!</v>
      </c>
      <c r="HW15" s="326" t="e">
        <f t="shared" si="20"/>
        <v>#DIV/0!</v>
      </c>
      <c r="HX15" s="326" t="e">
        <f t="shared" si="20"/>
        <v>#DIV/0!</v>
      </c>
      <c r="HY15" s="326" t="e">
        <f t="shared" si="20"/>
        <v>#DIV/0!</v>
      </c>
      <c r="HZ15" s="326" t="e">
        <f t="shared" si="20"/>
        <v>#DIV/0!</v>
      </c>
      <c r="IA15" s="326" t="e">
        <f t="shared" si="20"/>
        <v>#DIV/0!</v>
      </c>
      <c r="IB15" s="326" t="e">
        <f t="shared" si="20"/>
        <v>#DIV/0!</v>
      </c>
      <c r="IC15" s="326" t="e">
        <f t="shared" si="20"/>
        <v>#DIV/0!</v>
      </c>
      <c r="ID15" s="326" t="e">
        <f t="shared" si="20"/>
        <v>#DIV/0!</v>
      </c>
      <c r="IE15" s="326" t="e">
        <f t="shared" si="20"/>
        <v>#DIV/0!</v>
      </c>
      <c r="IF15" s="326" t="e">
        <f t="shared" si="20"/>
        <v>#DIV/0!</v>
      </c>
      <c r="IG15" s="326" t="e">
        <f t="shared" si="20"/>
        <v>#DIV/0!</v>
      </c>
      <c r="IH15" s="326" t="e">
        <f t="shared" si="20"/>
        <v>#DIV/0!</v>
      </c>
      <c r="II15" s="326" t="e">
        <f t="shared" si="20"/>
        <v>#DIV/0!</v>
      </c>
      <c r="IJ15" s="326" t="e">
        <f t="shared" si="20"/>
        <v>#DIV/0!</v>
      </c>
      <c r="IK15" s="326" t="e">
        <f t="shared" si="20"/>
        <v>#DIV/0!</v>
      </c>
      <c r="IL15" s="326" t="e">
        <f t="shared" si="20"/>
        <v>#DIV/0!</v>
      </c>
      <c r="IM15" s="326" t="e">
        <f t="shared" si="20"/>
        <v>#DIV/0!</v>
      </c>
      <c r="IN15" s="326" t="e">
        <f t="shared" si="20"/>
        <v>#DIV/0!</v>
      </c>
      <c r="IO15" s="326" t="e">
        <f t="shared" si="20"/>
        <v>#DIV/0!</v>
      </c>
      <c r="IP15" s="326" t="e">
        <f t="shared" si="20"/>
        <v>#DIV/0!</v>
      </c>
      <c r="IQ15" s="326" t="e">
        <f t="shared" si="20"/>
        <v>#DIV/0!</v>
      </c>
      <c r="IR15" s="326" t="e">
        <f t="shared" si="20"/>
        <v>#DIV/0!</v>
      </c>
      <c r="IS15" s="326">
        <f t="shared" si="20"/>
        <v>124.87655176184231</v>
      </c>
      <c r="IT15" s="326">
        <f t="shared" si="20"/>
        <v>125.42261538461538</v>
      </c>
      <c r="IU15" s="326">
        <f t="shared" si="20"/>
        <v>129.39119789473685</v>
      </c>
      <c r="IV15" s="326">
        <f t="shared" si="20"/>
        <v>101.026971</v>
      </c>
      <c r="IW15" s="326">
        <f t="shared" si="20"/>
        <v>66.62299999999999</v>
      </c>
      <c r="IX15" s="326">
        <f t="shared" si="20"/>
        <v>120.83438172711715</v>
      </c>
    </row>
    <row r="16" spans="1:260" s="4" customFormat="1">
      <c r="B16" s="82" t="s">
        <v>47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11">
        <f>AH13/AH8</f>
        <v>4.1554332016774476</v>
      </c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>
        <f>BK13/BK8</f>
        <v>3.3842229017023695</v>
      </c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>
        <f>CQ13/CQ8</f>
        <v>2.9522378977123878</v>
      </c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>
        <f>DV13/DV8</f>
        <v>2.2766462225980999</v>
      </c>
      <c r="DW16" s="111">
        <f t="shared" ref="DW16:FA16" si="21">DW13/DW8</f>
        <v>1.9728860226009635</v>
      </c>
      <c r="DX16" s="111">
        <f t="shared" si="21"/>
        <v>1.9223157019868586</v>
      </c>
      <c r="DY16" s="111">
        <f t="shared" si="21"/>
        <v>1.8766867984382629</v>
      </c>
      <c r="DZ16" s="111">
        <f t="shared" si="21"/>
        <v>1.934127666476158</v>
      </c>
      <c r="EA16" s="111">
        <f t="shared" si="21"/>
        <v>1.9838406695598263</v>
      </c>
      <c r="EB16" s="111">
        <f t="shared" si="21"/>
        <v>1.8523704396950722</v>
      </c>
      <c r="EC16" s="111">
        <f t="shared" si="21"/>
        <v>1.8278580095310895</v>
      </c>
      <c r="ED16" s="111">
        <f t="shared" si="21"/>
        <v>1.8450162441701834</v>
      </c>
      <c r="EE16" s="111">
        <f t="shared" si="21"/>
        <v>1.9808530115139134</v>
      </c>
      <c r="EF16" s="111">
        <f t="shared" si="21"/>
        <v>1.9683991019084446</v>
      </c>
      <c r="EG16" s="111">
        <f t="shared" si="21"/>
        <v>1.8141545658352305</v>
      </c>
      <c r="EH16" s="111">
        <f t="shared" si="21"/>
        <v>1.993972216957653</v>
      </c>
      <c r="EI16" s="111">
        <f t="shared" si="21"/>
        <v>2.3240601762911064</v>
      </c>
      <c r="EJ16" s="111">
        <f t="shared" si="21"/>
        <v>1.6648273151559814</v>
      </c>
      <c r="EK16" s="111">
        <f t="shared" si="21"/>
        <v>1.8106749587511104</v>
      </c>
      <c r="EL16" s="111">
        <f t="shared" si="21"/>
        <v>1.727178684044566</v>
      </c>
      <c r="EM16" s="111">
        <f t="shared" si="21"/>
        <v>1.7775700298781894</v>
      </c>
      <c r="EN16" s="111">
        <f t="shared" si="21"/>
        <v>2.0639405158537039</v>
      </c>
      <c r="EO16" s="111">
        <f t="shared" si="21"/>
        <v>2.0855593913368184</v>
      </c>
      <c r="EP16" s="111">
        <f t="shared" si="21"/>
        <v>2.1276174243177159</v>
      </c>
      <c r="EQ16" s="111">
        <f t="shared" si="21"/>
        <v>2.3361015236966374</v>
      </c>
      <c r="ER16" s="111">
        <f t="shared" si="21"/>
        <v>2.4835844160617477</v>
      </c>
      <c r="ES16" s="111">
        <f t="shared" si="21"/>
        <v>2.5773827866619969</v>
      </c>
      <c r="ET16" s="111">
        <f t="shared" si="21"/>
        <v>2.6911227663112736</v>
      </c>
      <c r="EU16" s="111">
        <f t="shared" si="21"/>
        <v>2.701503838551961</v>
      </c>
      <c r="EV16" s="111">
        <f t="shared" si="21"/>
        <v>3.0431001297244999</v>
      </c>
      <c r="EW16" s="111">
        <f t="shared" si="21"/>
        <v>3.2176920841796433</v>
      </c>
      <c r="EX16" s="111">
        <f t="shared" si="21"/>
        <v>3.102632542099832</v>
      </c>
      <c r="EY16" s="111">
        <f t="shared" si="21"/>
        <v>2.8568728426592367</v>
      </c>
      <c r="EZ16" s="111">
        <f t="shared" si="21"/>
        <v>2.9268742144979361</v>
      </c>
      <c r="FA16" s="111">
        <f t="shared" si="21"/>
        <v>3.0136892698533972</v>
      </c>
      <c r="FB16" s="111">
        <f>FB13/FB8</f>
        <v>2.2250278998698687</v>
      </c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>
        <f>GG13/GG8</f>
        <v>4.0973106074969241</v>
      </c>
      <c r="GH16" s="111">
        <f t="shared" ref="GH16:HM16" si="22">GH13/GH8</f>
        <v>4.3829815758293824</v>
      </c>
      <c r="GI16" s="111">
        <f t="shared" si="22"/>
        <v>4.2954484355412301</v>
      </c>
      <c r="GJ16" s="111">
        <f t="shared" si="22"/>
        <v>4.2810121119796207</v>
      </c>
      <c r="GK16" s="111">
        <f t="shared" si="22"/>
        <v>4.3585069565217411</v>
      </c>
      <c r="GL16" s="111">
        <f t="shared" si="22"/>
        <v>5.2393322340120454</v>
      </c>
      <c r="GM16" s="111">
        <f t="shared" si="22"/>
        <v>4.4073942420681558</v>
      </c>
      <c r="GN16" s="111">
        <f t="shared" si="22"/>
        <v>4.6224490065060682</v>
      </c>
      <c r="GO16" s="111">
        <f t="shared" si="22"/>
        <v>4.7285154738237241</v>
      </c>
      <c r="GP16" s="111">
        <f t="shared" si="22"/>
        <v>4.691197021261023</v>
      </c>
      <c r="GQ16" s="111">
        <f t="shared" si="22"/>
        <v>4.6918763746009233</v>
      </c>
      <c r="GR16" s="111">
        <f t="shared" si="22"/>
        <v>4.9102181329708037</v>
      </c>
      <c r="GS16" s="111">
        <f t="shared" si="22"/>
        <v>4.663201812869878</v>
      </c>
      <c r="GT16" s="111">
        <f t="shared" si="22"/>
        <v>5.0386687026054116</v>
      </c>
      <c r="GU16" s="111">
        <f t="shared" si="22"/>
        <v>4.7661479732877785</v>
      </c>
      <c r="GV16" s="111">
        <f t="shared" si="22"/>
        <v>4.6630305372577379</v>
      </c>
      <c r="GW16" s="111">
        <f t="shared" si="22"/>
        <v>4.7964623312011367</v>
      </c>
      <c r="GX16" s="111">
        <f t="shared" si="22"/>
        <v>4.844779795021962</v>
      </c>
      <c r="GY16" s="111">
        <f t="shared" si="22"/>
        <v>5.0790518261579276</v>
      </c>
      <c r="GZ16" s="111">
        <f t="shared" si="22"/>
        <v>4.3756033215615151</v>
      </c>
      <c r="HA16" s="111">
        <f t="shared" si="22"/>
        <v>4.6431517521267471</v>
      </c>
      <c r="HB16" s="111">
        <f t="shared" si="22"/>
        <v>4.6237871002310715</v>
      </c>
      <c r="HC16" s="111">
        <f t="shared" si="22"/>
        <v>5.0199205459367562</v>
      </c>
      <c r="HD16" s="111">
        <f t="shared" si="22"/>
        <v>5.1088507200101541</v>
      </c>
      <c r="HE16" s="111">
        <f t="shared" si="22"/>
        <v>4.1504401518903746</v>
      </c>
      <c r="HF16" s="111">
        <f t="shared" si="22"/>
        <v>4.411170739774823</v>
      </c>
      <c r="HG16" s="111" t="e">
        <f t="shared" si="22"/>
        <v>#DIV/0!</v>
      </c>
      <c r="HH16" s="111">
        <f t="shared" si="22"/>
        <v>4.451678913452958</v>
      </c>
      <c r="HI16" s="111">
        <f t="shared" si="22"/>
        <v>4.2756321078675557</v>
      </c>
      <c r="HJ16" s="111">
        <f t="shared" si="22"/>
        <v>4.8180627303334171</v>
      </c>
      <c r="HK16" s="111">
        <f t="shared" si="22"/>
        <v>4.9962348336735047</v>
      </c>
      <c r="HL16" s="111">
        <f t="shared" si="22"/>
        <v>5.3267857790556228</v>
      </c>
      <c r="HM16" s="111">
        <f t="shared" si="22"/>
        <v>4.6719045011913698</v>
      </c>
      <c r="HN16" s="111">
        <f t="shared" ref="HN16:IT16" si="23">HN13/HN8</f>
        <v>5.4361916844181462</v>
      </c>
      <c r="HO16" s="111" t="e">
        <f t="shared" si="23"/>
        <v>#DIV/0!</v>
      </c>
      <c r="HP16" s="111">
        <f t="shared" si="23"/>
        <v>5.5342135771317968</v>
      </c>
      <c r="HQ16" s="111">
        <f t="shared" si="23"/>
        <v>5.5072035068149319</v>
      </c>
      <c r="HR16" s="111">
        <f t="shared" si="23"/>
        <v>5.1680208141904025</v>
      </c>
      <c r="HS16" s="111">
        <f t="shared" si="23"/>
        <v>5.6747941796745254</v>
      </c>
      <c r="HT16" s="111">
        <f t="shared" si="23"/>
        <v>6.0859669169852531</v>
      </c>
      <c r="HU16" s="111">
        <f t="shared" si="23"/>
        <v>6.4001401599394319</v>
      </c>
      <c r="HV16" s="111" t="e">
        <f t="shared" si="23"/>
        <v>#DIV/0!</v>
      </c>
      <c r="HW16" s="111">
        <f t="shared" si="23"/>
        <v>6.8718442448471011</v>
      </c>
      <c r="HX16" s="111">
        <f t="shared" si="23"/>
        <v>7.171949189543195</v>
      </c>
      <c r="HY16" s="111">
        <f t="shared" si="23"/>
        <v>6.6354239464551323</v>
      </c>
      <c r="HZ16" s="111">
        <f t="shared" si="23"/>
        <v>6.5504196726374309</v>
      </c>
      <c r="IA16" s="111">
        <f t="shared" si="23"/>
        <v>6.610575693492593</v>
      </c>
      <c r="IB16" s="111">
        <f t="shared" si="23"/>
        <v>6.268295667592648</v>
      </c>
      <c r="IC16" s="111" t="e">
        <f t="shared" si="23"/>
        <v>#DIV/0!</v>
      </c>
      <c r="ID16" s="111">
        <f t="shared" si="23"/>
        <v>5.859589633561062</v>
      </c>
      <c r="IE16" s="111">
        <f t="shared" si="23"/>
        <v>5.6743579765904411</v>
      </c>
      <c r="IF16" s="111">
        <f t="shared" si="23"/>
        <v>5.4946606011138854</v>
      </c>
      <c r="IG16" s="111">
        <f t="shared" si="23"/>
        <v>5.8697665916704169</v>
      </c>
      <c r="IH16" s="111">
        <f t="shared" si="23"/>
        <v>5.6192051603655244</v>
      </c>
      <c r="II16" s="111">
        <f t="shared" si="23"/>
        <v>5.4594285968238907</v>
      </c>
      <c r="IJ16" s="111" t="e">
        <f t="shared" si="23"/>
        <v>#DIV/0!</v>
      </c>
      <c r="IK16" s="111">
        <f t="shared" si="23"/>
        <v>5.2447172384000709</v>
      </c>
      <c r="IL16" s="111">
        <f t="shared" si="23"/>
        <v>5.0059569154970651</v>
      </c>
      <c r="IM16" s="111">
        <f t="shared" si="23"/>
        <v>5.2961905374642839</v>
      </c>
      <c r="IN16" s="111">
        <f t="shared" si="23"/>
        <v>5.0498676886008642</v>
      </c>
      <c r="IO16" s="111">
        <f t="shared" si="23"/>
        <v>4.9237821018767551</v>
      </c>
      <c r="IP16" s="111">
        <f t="shared" si="23"/>
        <v>4.8865176780389561</v>
      </c>
      <c r="IQ16" s="111" t="e">
        <f t="shared" si="23"/>
        <v>#DIV/0!</v>
      </c>
      <c r="IR16" s="111">
        <f t="shared" si="23"/>
        <v>4.8554624367855181</v>
      </c>
      <c r="IS16" s="111">
        <f t="shared" si="23"/>
        <v>5.665875590152746</v>
      </c>
      <c r="IT16" s="111">
        <f t="shared" si="23"/>
        <v>4.2001391035548687</v>
      </c>
      <c r="IU16" s="111">
        <f t="shared" ref="IU16:IW16" si="24">IU13/IU8</f>
        <v>6.4094961687971415</v>
      </c>
      <c r="IV16" s="111">
        <f t="shared" si="24"/>
        <v>5.6253289938917446</v>
      </c>
      <c r="IW16" s="111">
        <f t="shared" si="24"/>
        <v>5.3842568896312057</v>
      </c>
      <c r="IX16" s="111">
        <f>IX13/IX8</f>
        <v>3.7739519767438794</v>
      </c>
    </row>
    <row r="17" spans="2:258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</row>
    <row r="18" spans="2:258" s="3" customFormat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</row>
    <row r="19" spans="2:258">
      <c r="B19" s="5" t="s">
        <v>69</v>
      </c>
      <c r="C19">
        <v>0</v>
      </c>
      <c r="D19">
        <v>903</v>
      </c>
      <c r="E19">
        <v>918</v>
      </c>
      <c r="F19">
        <v>0</v>
      </c>
      <c r="G19">
        <v>957</v>
      </c>
      <c r="H19">
        <v>936</v>
      </c>
      <c r="I19">
        <v>0</v>
      </c>
      <c r="J19">
        <v>910</v>
      </c>
      <c r="K19">
        <v>927</v>
      </c>
      <c r="L19">
        <v>912</v>
      </c>
      <c r="M19">
        <v>0</v>
      </c>
      <c r="N19">
        <v>943</v>
      </c>
      <c r="O19">
        <v>948</v>
      </c>
      <c r="P19">
        <v>1003</v>
      </c>
      <c r="Q19">
        <v>1005</v>
      </c>
      <c r="R19">
        <v>1021</v>
      </c>
      <c r="S19">
        <v>1006</v>
      </c>
      <c r="T19">
        <v>0</v>
      </c>
      <c r="U19">
        <v>1041</v>
      </c>
      <c r="V19">
        <v>1056</v>
      </c>
      <c r="W19">
        <v>1063</v>
      </c>
      <c r="X19">
        <v>1062</v>
      </c>
      <c r="Y19">
        <v>1086</v>
      </c>
      <c r="Z19">
        <v>1081</v>
      </c>
      <c r="AA19">
        <v>0</v>
      </c>
      <c r="AB19">
        <v>1069</v>
      </c>
      <c r="AC19">
        <v>1076</v>
      </c>
      <c r="AD19">
        <v>1064</v>
      </c>
      <c r="AE19">
        <v>1069</v>
      </c>
      <c r="AF19">
        <v>1062</v>
      </c>
      <c r="AG19">
        <v>1047</v>
      </c>
      <c r="AH19" s="1">
        <f>AVERAGE(AB19:AG19,U19:Z19,N19:S19,J19:L19,G19:H19,D19:E19)</f>
        <v>1006.6</v>
      </c>
      <c r="AI19">
        <v>0</v>
      </c>
      <c r="AJ19">
        <v>1049</v>
      </c>
      <c r="AK19">
        <v>0</v>
      </c>
      <c r="AL19">
        <v>1082</v>
      </c>
      <c r="AM19">
        <v>1093</v>
      </c>
      <c r="AN19">
        <v>1053</v>
      </c>
      <c r="AO19">
        <v>1030</v>
      </c>
      <c r="AP19">
        <v>0</v>
      </c>
      <c r="AQ19">
        <v>1040</v>
      </c>
      <c r="AR19">
        <v>1053</v>
      </c>
      <c r="AS19">
        <v>1062</v>
      </c>
      <c r="AT19">
        <v>1038</v>
      </c>
      <c r="AU19">
        <v>1037</v>
      </c>
      <c r="AV19">
        <v>1033</v>
      </c>
      <c r="AW19">
        <v>0</v>
      </c>
      <c r="AX19">
        <v>1037</v>
      </c>
      <c r="AY19">
        <v>1041</v>
      </c>
      <c r="AZ19">
        <v>1024</v>
      </c>
      <c r="BA19">
        <v>1041</v>
      </c>
      <c r="BB19">
        <v>1045</v>
      </c>
      <c r="BC19">
        <v>1044</v>
      </c>
      <c r="BD19">
        <v>0</v>
      </c>
      <c r="BE19">
        <v>1048</v>
      </c>
      <c r="BF19">
        <v>1062</v>
      </c>
      <c r="BG19">
        <v>1065</v>
      </c>
      <c r="BH19">
        <v>1050</v>
      </c>
      <c r="BI19">
        <v>1045</v>
      </c>
      <c r="BJ19">
        <v>1039</v>
      </c>
      <c r="BK19" s="93">
        <f>AVERAGE(BE19:BJ19,AX19:BC19,AQ19:AV19,AL19:AO19,AJ19)</f>
        <v>1048.304347826087</v>
      </c>
      <c r="BL19">
        <v>0</v>
      </c>
      <c r="BM19">
        <v>1038</v>
      </c>
      <c r="BN19">
        <v>1055</v>
      </c>
      <c r="BO19">
        <v>1081</v>
      </c>
      <c r="BP19">
        <v>1088</v>
      </c>
      <c r="BQ19">
        <v>1055</v>
      </c>
      <c r="BR19">
        <v>1021</v>
      </c>
      <c r="BS19">
        <v>0</v>
      </c>
      <c r="BT19">
        <v>0</v>
      </c>
      <c r="BU19">
        <v>1042</v>
      </c>
      <c r="BV19">
        <v>1059</v>
      </c>
      <c r="BW19">
        <v>1070</v>
      </c>
      <c r="BX19">
        <v>1077</v>
      </c>
      <c r="BY19">
        <v>1058</v>
      </c>
      <c r="BZ19">
        <v>0</v>
      </c>
      <c r="CA19">
        <v>1064</v>
      </c>
      <c r="CB19">
        <v>1081</v>
      </c>
      <c r="CC19">
        <v>1081</v>
      </c>
      <c r="CD19">
        <v>1078</v>
      </c>
      <c r="CE19">
        <v>1087</v>
      </c>
      <c r="CF19">
        <v>1083</v>
      </c>
      <c r="CG19">
        <v>0</v>
      </c>
      <c r="CH19">
        <v>1073</v>
      </c>
      <c r="CI19">
        <v>1089</v>
      </c>
      <c r="CJ19">
        <v>1072</v>
      </c>
      <c r="CK19">
        <v>1075</v>
      </c>
      <c r="CL19">
        <v>1087</v>
      </c>
      <c r="CM19">
        <v>1072</v>
      </c>
      <c r="CN19">
        <v>0</v>
      </c>
      <c r="CO19">
        <v>1083</v>
      </c>
      <c r="CP19">
        <v>1087</v>
      </c>
      <c r="CQ19" s="1">
        <f>AVERAGE(CO19:CP19,CH19:CM19,CA19:CF19,BU19:BY19,BM19:BR19)</f>
        <v>1070.24</v>
      </c>
      <c r="CR19">
        <v>1068</v>
      </c>
      <c r="CS19">
        <v>1069</v>
      </c>
      <c r="CT19">
        <v>1070</v>
      </c>
      <c r="CU19">
        <v>1065</v>
      </c>
      <c r="CV19">
        <v>0</v>
      </c>
      <c r="CW19">
        <v>1049</v>
      </c>
      <c r="CX19">
        <v>1056</v>
      </c>
      <c r="CY19">
        <v>1061</v>
      </c>
      <c r="CZ19">
        <v>1061</v>
      </c>
      <c r="DA19">
        <v>1068</v>
      </c>
      <c r="DB19">
        <v>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1014</v>
      </c>
      <c r="DL19">
        <v>1044</v>
      </c>
      <c r="DM19">
        <v>1061</v>
      </c>
      <c r="DN19">
        <v>1060</v>
      </c>
      <c r="DO19">
        <v>1100</v>
      </c>
      <c r="DP19">
        <v>1102</v>
      </c>
      <c r="DQ19">
        <v>0</v>
      </c>
      <c r="DR19">
        <v>1089</v>
      </c>
      <c r="DS19">
        <v>1113</v>
      </c>
      <c r="DT19">
        <v>1112</v>
      </c>
      <c r="DU19">
        <v>1113</v>
      </c>
      <c r="DV19" s="1">
        <f>AVERAGE(DR19:DU19,DK19:DP19,CW19:DB19,CR19:CU19)</f>
        <v>1018.85</v>
      </c>
      <c r="DW19">
        <v>1085</v>
      </c>
      <c r="DX19">
        <v>1075</v>
      </c>
      <c r="DY19">
        <v>872</v>
      </c>
      <c r="DZ19">
        <v>1143</v>
      </c>
      <c r="EA19">
        <v>1153</v>
      </c>
      <c r="EB19">
        <v>1117</v>
      </c>
      <c r="EC19">
        <v>1200</v>
      </c>
      <c r="ED19">
        <v>1202</v>
      </c>
      <c r="EE19">
        <v>1206</v>
      </c>
      <c r="EF19">
        <v>955</v>
      </c>
      <c r="EG19">
        <v>1208</v>
      </c>
      <c r="EH19">
        <v>1204</v>
      </c>
      <c r="EI19">
        <v>1178</v>
      </c>
      <c r="EJ19">
        <v>266</v>
      </c>
      <c r="EK19">
        <v>183</v>
      </c>
      <c r="EL19">
        <v>182</v>
      </c>
      <c r="EM19">
        <v>507</v>
      </c>
      <c r="EN19">
        <v>1214</v>
      </c>
      <c r="EO19">
        <v>1217</v>
      </c>
      <c r="EP19">
        <v>1286</v>
      </c>
      <c r="EQ19">
        <v>1277</v>
      </c>
      <c r="ER19">
        <v>1277</v>
      </c>
      <c r="ES19">
        <v>1272</v>
      </c>
      <c r="ET19">
        <v>977</v>
      </c>
      <c r="EU19">
        <v>1291</v>
      </c>
      <c r="EV19">
        <v>1285</v>
      </c>
      <c r="EW19">
        <v>1281</v>
      </c>
      <c r="EX19">
        <v>1281</v>
      </c>
      <c r="EY19">
        <v>1281</v>
      </c>
      <c r="EZ19">
        <v>1280</v>
      </c>
      <c r="FA19">
        <v>953</v>
      </c>
      <c r="FB19" s="41">
        <f>AVERAGE(EU19:EZ19,EN19:ES19,EG19:EI19,ED19,EE19,DZ19:EC19,DW19:DX19)</f>
        <v>1217.9565217391305</v>
      </c>
      <c r="FC19">
        <v>0</v>
      </c>
      <c r="FD19">
        <v>1283</v>
      </c>
      <c r="FE19">
        <v>1289</v>
      </c>
      <c r="FF19">
        <v>1301</v>
      </c>
      <c r="FG19">
        <v>1363</v>
      </c>
      <c r="FH19">
        <v>1281</v>
      </c>
      <c r="FI19">
        <v>34</v>
      </c>
      <c r="FJ19">
        <v>1280</v>
      </c>
      <c r="FK19">
        <v>1303</v>
      </c>
      <c r="FL19">
        <v>1337</v>
      </c>
      <c r="FM19">
        <v>1335</v>
      </c>
      <c r="FN19">
        <v>1368</v>
      </c>
      <c r="FO19">
        <v>1362</v>
      </c>
      <c r="FP19">
        <v>945</v>
      </c>
      <c r="FQ19">
        <v>1431</v>
      </c>
      <c r="FR19">
        <v>1422</v>
      </c>
      <c r="FS19">
        <v>1437</v>
      </c>
      <c r="FT19">
        <v>66</v>
      </c>
      <c r="FU19">
        <v>1410</v>
      </c>
      <c r="FV19">
        <v>1419</v>
      </c>
      <c r="FW19">
        <v>1058</v>
      </c>
      <c r="FX19">
        <v>1411</v>
      </c>
      <c r="FY19">
        <v>1428</v>
      </c>
      <c r="FZ19">
        <v>1421</v>
      </c>
      <c r="GA19">
        <v>1420</v>
      </c>
      <c r="GB19">
        <v>1410</v>
      </c>
      <c r="GC19">
        <v>1383</v>
      </c>
      <c r="GD19">
        <v>189</v>
      </c>
      <c r="GE19">
        <v>1392</v>
      </c>
      <c r="GF19">
        <v>1404</v>
      </c>
      <c r="GG19" s="103">
        <f>AVERAGE(GE19:GF19,FX19:GC19,FU19:FV19,FQ19:FS19,FJ19:FO19,FD19:FH19)</f>
        <v>1370.4166666666667</v>
      </c>
      <c r="GH19" s="103">
        <v>1386</v>
      </c>
      <c r="GI19" s="103">
        <v>1387</v>
      </c>
      <c r="GJ19" s="103">
        <v>1381</v>
      </c>
      <c r="GK19" s="103">
        <v>1370</v>
      </c>
      <c r="GL19" s="103">
        <v>906</v>
      </c>
      <c r="GM19" s="103">
        <v>1392</v>
      </c>
      <c r="GN19" s="103">
        <v>1353</v>
      </c>
      <c r="GO19" s="103">
        <v>1366</v>
      </c>
      <c r="GP19" s="103">
        <v>1347</v>
      </c>
      <c r="GQ19" s="103">
        <v>1344</v>
      </c>
      <c r="GR19" s="103">
        <v>1318</v>
      </c>
      <c r="GS19" s="103">
        <v>731</v>
      </c>
      <c r="GT19" s="103">
        <v>1334</v>
      </c>
      <c r="GU19" s="103">
        <v>1351</v>
      </c>
      <c r="GV19" s="103">
        <v>1376</v>
      </c>
      <c r="GW19" s="103">
        <v>1379</v>
      </c>
      <c r="GX19" s="103">
        <v>1398</v>
      </c>
      <c r="GY19" s="103">
        <v>1389</v>
      </c>
      <c r="GZ19" s="103">
        <v>500</v>
      </c>
      <c r="HA19" s="103">
        <v>1390</v>
      </c>
      <c r="HB19" s="103">
        <v>1399</v>
      </c>
      <c r="HC19" s="103">
        <v>1399</v>
      </c>
      <c r="HD19" s="103">
        <v>1399</v>
      </c>
      <c r="HE19" s="103">
        <v>1410</v>
      </c>
      <c r="HF19" s="103">
        <v>1386</v>
      </c>
      <c r="HG19" s="103">
        <v>0</v>
      </c>
      <c r="HH19" s="103">
        <v>1372</v>
      </c>
      <c r="HI19" s="103">
        <v>1378</v>
      </c>
      <c r="HJ19" s="103">
        <v>1384</v>
      </c>
      <c r="HK19" s="103">
        <v>1389</v>
      </c>
      <c r="HL19" s="103">
        <v>1393</v>
      </c>
      <c r="HM19" s="103">
        <f>AVERAGE(HH19:HL19,HA19:HF19,GT19:GY19,GM19:GR19,GH19:GK19)</f>
        <v>1376.6666666666667</v>
      </c>
      <c r="HN19" s="103">
        <v>1284</v>
      </c>
      <c r="HO19" s="103">
        <v>0</v>
      </c>
      <c r="HP19" s="103">
        <v>1345</v>
      </c>
      <c r="HQ19" s="103">
        <v>1361</v>
      </c>
      <c r="HR19" s="103">
        <v>1377</v>
      </c>
      <c r="HS19" s="103">
        <v>1340</v>
      </c>
      <c r="HT19" s="103">
        <v>1333</v>
      </c>
      <c r="HU19" s="103">
        <v>1294</v>
      </c>
      <c r="HV19" s="103">
        <v>0</v>
      </c>
      <c r="HW19" s="103">
        <v>1306</v>
      </c>
      <c r="HX19" s="103">
        <v>1321</v>
      </c>
      <c r="HY19" s="103">
        <v>1329</v>
      </c>
      <c r="HZ19" s="103">
        <v>1319</v>
      </c>
      <c r="IA19" s="103">
        <v>1333</v>
      </c>
      <c r="IB19" s="103">
        <v>1332</v>
      </c>
      <c r="IC19" s="103">
        <v>0</v>
      </c>
      <c r="ID19" s="103">
        <v>1311</v>
      </c>
      <c r="IE19" s="103">
        <v>1323</v>
      </c>
      <c r="IF19" s="103">
        <v>1322</v>
      </c>
      <c r="IG19" s="103">
        <v>1322</v>
      </c>
      <c r="IH19" s="103">
        <v>1317</v>
      </c>
      <c r="II19" s="103">
        <v>1307</v>
      </c>
      <c r="IJ19" s="103">
        <v>0</v>
      </c>
      <c r="IK19" s="103">
        <v>1299</v>
      </c>
      <c r="IL19" s="103">
        <v>1305</v>
      </c>
      <c r="IM19" s="103">
        <v>1308</v>
      </c>
      <c r="IN19" s="103">
        <v>1297</v>
      </c>
      <c r="IO19" s="103">
        <v>1288</v>
      </c>
      <c r="IP19" s="103">
        <v>1293</v>
      </c>
      <c r="IQ19" s="103">
        <v>0</v>
      </c>
      <c r="IR19" s="103">
        <v>1296</v>
      </c>
      <c r="IS19" s="103">
        <f>AVERAGE(IR19,IK19:IP19,ID19:II19,HW19:IB19,HP19:HU19,HN19)</f>
        <v>1317.7692307692307</v>
      </c>
      <c r="IT19" s="1"/>
      <c r="IU19" s="1"/>
      <c r="IV19" s="1"/>
      <c r="IW19" s="1"/>
      <c r="IX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1067.6541353383459</v>
      </c>
    </row>
    <row r="20" spans="2:258">
      <c r="B20" s="5" t="s">
        <v>1</v>
      </c>
      <c r="C20">
        <v>983</v>
      </c>
      <c r="D20">
        <v>84</v>
      </c>
      <c r="E20">
        <v>66</v>
      </c>
      <c r="F20">
        <v>983</v>
      </c>
      <c r="G20">
        <v>35</v>
      </c>
      <c r="H20">
        <v>46</v>
      </c>
      <c r="I20">
        <v>980</v>
      </c>
      <c r="J20">
        <v>83</v>
      </c>
      <c r="K20">
        <v>65</v>
      </c>
      <c r="L20">
        <v>79</v>
      </c>
      <c r="M20">
        <v>989</v>
      </c>
      <c r="N20">
        <v>78</v>
      </c>
      <c r="O20">
        <v>72</v>
      </c>
      <c r="P20">
        <v>54</v>
      </c>
      <c r="Q20">
        <v>51</v>
      </c>
      <c r="R20">
        <v>52</v>
      </c>
      <c r="S20">
        <v>66</v>
      </c>
      <c r="T20">
        <v>1066</v>
      </c>
      <c r="U20">
        <v>67</v>
      </c>
      <c r="V20">
        <v>50</v>
      </c>
      <c r="W20">
        <v>56</v>
      </c>
      <c r="X20">
        <v>54</v>
      </c>
      <c r="Y20">
        <v>48</v>
      </c>
      <c r="Z20">
        <v>53</v>
      </c>
      <c r="AA20">
        <v>1131</v>
      </c>
      <c r="AB20">
        <v>62</v>
      </c>
      <c r="AC20">
        <v>52</v>
      </c>
      <c r="AD20">
        <v>61</v>
      </c>
      <c r="AE20">
        <v>56</v>
      </c>
      <c r="AF20">
        <v>62</v>
      </c>
      <c r="AG20">
        <v>76</v>
      </c>
      <c r="AH20" s="1">
        <f>AVERAGE(AB20:AG20,U20:Z20,N20:S20,J20:L20,G20:H20,D20:E20)</f>
        <v>61.12</v>
      </c>
      <c r="AI20">
        <v>1114</v>
      </c>
      <c r="AJ20">
        <v>74</v>
      </c>
      <c r="AK20">
        <v>1122</v>
      </c>
      <c r="AL20">
        <v>57</v>
      </c>
      <c r="AM20">
        <v>44</v>
      </c>
      <c r="AN20">
        <v>71</v>
      </c>
      <c r="AO20">
        <v>92</v>
      </c>
      <c r="AP20">
        <v>1121</v>
      </c>
      <c r="AQ20">
        <v>80</v>
      </c>
      <c r="AR20">
        <v>61</v>
      </c>
      <c r="AS20">
        <v>49</v>
      </c>
      <c r="AT20">
        <v>69</v>
      </c>
      <c r="AU20">
        <v>67</v>
      </c>
      <c r="AV20">
        <v>70</v>
      </c>
      <c r="AW20">
        <v>1099</v>
      </c>
      <c r="AX20">
        <v>62</v>
      </c>
      <c r="AY20">
        <v>56</v>
      </c>
      <c r="AZ20">
        <v>73</v>
      </c>
      <c r="BA20">
        <v>56</v>
      </c>
      <c r="BB20">
        <v>50</v>
      </c>
      <c r="BC20">
        <v>48</v>
      </c>
      <c r="BD20">
        <v>1088</v>
      </c>
      <c r="BE20">
        <v>65</v>
      </c>
      <c r="BF20">
        <v>51</v>
      </c>
      <c r="BG20">
        <v>47</v>
      </c>
      <c r="BH20">
        <v>61</v>
      </c>
      <c r="BI20">
        <v>65</v>
      </c>
      <c r="BJ20">
        <v>68</v>
      </c>
      <c r="BK20" s="93">
        <f>AVERAGE(BE20:BJ20,AX20:BC20,AQ20:AV20,AL20:AO20,AJ20)</f>
        <v>62.434782608695649</v>
      </c>
      <c r="BL20">
        <v>1096</v>
      </c>
      <c r="BM20">
        <v>76</v>
      </c>
      <c r="BN20">
        <v>56</v>
      </c>
      <c r="BO20">
        <v>38</v>
      </c>
      <c r="BP20">
        <v>30</v>
      </c>
      <c r="BQ20">
        <v>57</v>
      </c>
      <c r="BR20">
        <v>90</v>
      </c>
      <c r="BS20">
        <v>1108</v>
      </c>
      <c r="BT20">
        <v>1108</v>
      </c>
      <c r="BU20">
        <v>70</v>
      </c>
      <c r="BV20">
        <v>52</v>
      </c>
      <c r="BW20">
        <v>41</v>
      </c>
      <c r="BX20">
        <v>52</v>
      </c>
      <c r="BY20">
        <v>71</v>
      </c>
      <c r="BZ20">
        <v>1127</v>
      </c>
      <c r="CA20">
        <v>69</v>
      </c>
      <c r="CB20">
        <v>51</v>
      </c>
      <c r="CC20">
        <v>56</v>
      </c>
      <c r="CD20">
        <v>57</v>
      </c>
      <c r="CE20">
        <v>48</v>
      </c>
      <c r="CF20">
        <v>52</v>
      </c>
      <c r="CG20">
        <v>1131</v>
      </c>
      <c r="CH20">
        <v>58</v>
      </c>
      <c r="CI20">
        <v>41</v>
      </c>
      <c r="CJ20">
        <v>58</v>
      </c>
      <c r="CK20">
        <v>54</v>
      </c>
      <c r="CL20">
        <v>42</v>
      </c>
      <c r="CM20">
        <v>56</v>
      </c>
      <c r="CN20">
        <v>1127</v>
      </c>
      <c r="CO20">
        <v>44</v>
      </c>
      <c r="CP20">
        <v>40</v>
      </c>
      <c r="CQ20" s="1">
        <f>AVERAGE(CO20:CP20,CH20:CM20,CA20:CF20,BU20:BY20,BM20:BR20)</f>
        <v>54.36</v>
      </c>
      <c r="CR20">
        <v>47</v>
      </c>
      <c r="CS20">
        <v>41</v>
      </c>
      <c r="CT20">
        <v>40</v>
      </c>
      <c r="CU20">
        <v>45</v>
      </c>
      <c r="CV20">
        <v>1107</v>
      </c>
      <c r="CW20">
        <v>58</v>
      </c>
      <c r="CX20">
        <v>50</v>
      </c>
      <c r="CY20">
        <v>45</v>
      </c>
      <c r="CZ20">
        <v>45</v>
      </c>
      <c r="DA20">
        <v>38</v>
      </c>
      <c r="DB20">
        <v>1097</v>
      </c>
      <c r="DC20">
        <v>1098</v>
      </c>
      <c r="DD20">
        <v>1098</v>
      </c>
      <c r="DE20">
        <v>1098</v>
      </c>
      <c r="DF20">
        <v>1098</v>
      </c>
      <c r="DG20">
        <v>1098</v>
      </c>
      <c r="DH20">
        <v>1098</v>
      </c>
      <c r="DI20">
        <v>1098</v>
      </c>
      <c r="DJ20">
        <v>1098</v>
      </c>
      <c r="DK20">
        <v>84</v>
      </c>
      <c r="DL20">
        <v>53</v>
      </c>
      <c r="DM20">
        <v>52</v>
      </c>
      <c r="DN20">
        <v>52</v>
      </c>
      <c r="DO20">
        <v>57</v>
      </c>
      <c r="DP20">
        <v>54</v>
      </c>
      <c r="DQ20">
        <v>1156</v>
      </c>
      <c r="DR20">
        <v>67</v>
      </c>
      <c r="DS20">
        <v>50</v>
      </c>
      <c r="DT20">
        <v>51</v>
      </c>
      <c r="DU20">
        <v>50</v>
      </c>
      <c r="DV20" s="1">
        <f>AVERAGE(DR20:DU20,DK20:DP20,CW20:DB20,CR20:CU20)</f>
        <v>103.8</v>
      </c>
      <c r="DW20">
        <v>68</v>
      </c>
      <c r="DX20">
        <v>72</v>
      </c>
      <c r="DY20">
        <v>274</v>
      </c>
      <c r="DZ20">
        <v>58</v>
      </c>
      <c r="EA20">
        <v>31</v>
      </c>
      <c r="EB20">
        <v>63</v>
      </c>
      <c r="EC20">
        <v>65</v>
      </c>
      <c r="ED20">
        <v>62</v>
      </c>
      <c r="EE20">
        <v>42</v>
      </c>
      <c r="EF20">
        <v>290</v>
      </c>
      <c r="EG20">
        <v>60</v>
      </c>
      <c r="EH20">
        <v>63</v>
      </c>
      <c r="EI20">
        <v>87</v>
      </c>
      <c r="EJ20">
        <v>993</v>
      </c>
      <c r="EK20">
        <v>1076</v>
      </c>
      <c r="EL20">
        <v>1077</v>
      </c>
      <c r="EM20">
        <v>752</v>
      </c>
      <c r="EN20">
        <v>74</v>
      </c>
      <c r="EO20">
        <v>67</v>
      </c>
      <c r="EP20">
        <v>41</v>
      </c>
      <c r="EQ20">
        <v>46</v>
      </c>
      <c r="ER20">
        <v>45</v>
      </c>
      <c r="ES20">
        <v>49</v>
      </c>
      <c r="ET20">
        <v>310</v>
      </c>
      <c r="EU20">
        <v>53</v>
      </c>
      <c r="EV20">
        <v>54</v>
      </c>
      <c r="EW20">
        <v>56</v>
      </c>
      <c r="EX20">
        <v>52</v>
      </c>
      <c r="EY20">
        <v>52</v>
      </c>
      <c r="EZ20">
        <v>53</v>
      </c>
      <c r="FA20">
        <v>380</v>
      </c>
      <c r="FB20" s="41">
        <f>AVERAGE(EU20:EZ20,EN20:ES20,EG20:EI20,ED20,EE20,DZ20:EC20,DW20:DX20)</f>
        <v>57.086956521739133</v>
      </c>
      <c r="FC20">
        <v>1324</v>
      </c>
      <c r="FD20">
        <v>68</v>
      </c>
      <c r="FE20">
        <v>59</v>
      </c>
      <c r="FF20">
        <v>44</v>
      </c>
      <c r="FG20">
        <v>32</v>
      </c>
      <c r="FH20">
        <v>105</v>
      </c>
      <c r="FI20">
        <v>1345</v>
      </c>
      <c r="FJ20">
        <v>120</v>
      </c>
      <c r="FK20">
        <v>94</v>
      </c>
      <c r="FL20">
        <v>92</v>
      </c>
      <c r="FM20">
        <v>88</v>
      </c>
      <c r="FN20">
        <v>84</v>
      </c>
      <c r="FO20">
        <v>88</v>
      </c>
      <c r="FP20">
        <v>499</v>
      </c>
      <c r="FQ20">
        <v>75</v>
      </c>
      <c r="FR20">
        <v>80</v>
      </c>
      <c r="FS20">
        <v>64</v>
      </c>
      <c r="FT20">
        <v>1428</v>
      </c>
      <c r="FU20">
        <v>84</v>
      </c>
      <c r="FV20">
        <v>71</v>
      </c>
      <c r="FW20">
        <v>423</v>
      </c>
      <c r="FX20">
        <v>71</v>
      </c>
      <c r="FY20">
        <v>51</v>
      </c>
      <c r="FZ20">
        <v>53</v>
      </c>
      <c r="GA20">
        <v>51</v>
      </c>
      <c r="GB20">
        <v>57</v>
      </c>
      <c r="GC20">
        <v>83</v>
      </c>
      <c r="GD20">
        <v>1276</v>
      </c>
      <c r="GE20">
        <v>72</v>
      </c>
      <c r="GF20">
        <v>60</v>
      </c>
      <c r="GG20" s="103">
        <f>AVERAGE(GE20:GF20,FX20:GC20,FU20:FV20,FQ20:FS20,FJ20:FO20,FD20:FH20)</f>
        <v>72.75</v>
      </c>
      <c r="GH20" s="103">
        <v>60</v>
      </c>
      <c r="GI20" s="103">
        <v>47</v>
      </c>
      <c r="GJ20" s="103">
        <v>52</v>
      </c>
      <c r="GK20" s="103">
        <v>61</v>
      </c>
      <c r="GL20" s="103">
        <v>522</v>
      </c>
      <c r="GM20" s="103">
        <v>36</v>
      </c>
      <c r="GN20" s="103">
        <v>68</v>
      </c>
      <c r="GO20" s="103">
        <v>52</v>
      </c>
      <c r="GP20" s="103">
        <v>67</v>
      </c>
      <c r="GQ20" s="103">
        <v>68</v>
      </c>
      <c r="GR20" s="103">
        <v>91</v>
      </c>
      <c r="GS20" s="103">
        <v>672</v>
      </c>
      <c r="GT20" s="103">
        <v>93</v>
      </c>
      <c r="GU20" s="103">
        <v>74</v>
      </c>
      <c r="GV20" s="103">
        <v>74</v>
      </c>
      <c r="GW20" s="103">
        <v>67</v>
      </c>
      <c r="GX20" s="103">
        <v>62</v>
      </c>
      <c r="GY20" s="103">
        <v>68</v>
      </c>
      <c r="GZ20" s="103">
        <v>955</v>
      </c>
      <c r="HA20" s="103">
        <v>69</v>
      </c>
      <c r="HB20" s="103">
        <v>56</v>
      </c>
      <c r="HC20" s="103">
        <v>55</v>
      </c>
      <c r="HD20" s="103">
        <v>53</v>
      </c>
      <c r="HE20" s="103">
        <v>44</v>
      </c>
      <c r="HF20" s="103">
        <v>64</v>
      </c>
      <c r="HG20" s="103">
        <v>1446</v>
      </c>
      <c r="HH20" s="103">
        <v>74</v>
      </c>
      <c r="HI20" s="103">
        <v>63</v>
      </c>
      <c r="HJ20" s="103">
        <v>55</v>
      </c>
      <c r="HK20" s="103">
        <v>50</v>
      </c>
      <c r="HL20" s="103">
        <v>45</v>
      </c>
      <c r="HM20" s="103">
        <f>AVERAGE(HH20:HL20,HA20:HF20,GT20:GY20,GM20:GR20,GH20:GK20)</f>
        <v>61.777777777777779</v>
      </c>
      <c r="HN20" s="103">
        <v>145</v>
      </c>
      <c r="HO20" s="103">
        <v>1417</v>
      </c>
      <c r="HP20" s="103">
        <v>72</v>
      </c>
      <c r="HQ20" s="103">
        <v>54</v>
      </c>
      <c r="HR20" s="103">
        <v>32</v>
      </c>
      <c r="HS20" s="103">
        <v>61</v>
      </c>
      <c r="HT20" s="103">
        <v>68</v>
      </c>
      <c r="HU20" s="103">
        <v>101</v>
      </c>
      <c r="HV20" s="103">
        <v>1388</v>
      </c>
      <c r="HW20" s="103">
        <v>81</v>
      </c>
      <c r="HX20" s="103">
        <v>65</v>
      </c>
      <c r="HY20" s="103">
        <v>54</v>
      </c>
      <c r="HZ20" s="103">
        <v>59</v>
      </c>
      <c r="IA20" s="103">
        <v>43</v>
      </c>
      <c r="IB20" s="103">
        <v>42</v>
      </c>
      <c r="IC20" s="103">
        <v>1368</v>
      </c>
      <c r="ID20" s="103">
        <v>57</v>
      </c>
      <c r="IE20" s="103">
        <v>45</v>
      </c>
      <c r="IF20" s="103">
        <v>41</v>
      </c>
      <c r="IG20" s="103">
        <v>39</v>
      </c>
      <c r="IH20" s="103">
        <v>40</v>
      </c>
      <c r="II20" s="103">
        <v>48</v>
      </c>
      <c r="IJ20" s="103">
        <v>1352</v>
      </c>
      <c r="IK20" s="103">
        <v>53</v>
      </c>
      <c r="IL20" s="103">
        <v>42</v>
      </c>
      <c r="IM20" s="103">
        <v>38</v>
      </c>
      <c r="IN20" s="103">
        <v>40</v>
      </c>
      <c r="IO20" s="103">
        <v>49</v>
      </c>
      <c r="IP20" s="103">
        <v>42</v>
      </c>
      <c r="IQ20" s="103">
        <v>1328</v>
      </c>
      <c r="IR20" s="103">
        <v>36</v>
      </c>
      <c r="IS20" s="103">
        <f>AVERAGE(IR20,IK20:IP20,ID20:II20,HW20:IB20,HP20:HU20,HN20)</f>
        <v>55.653846153846153</v>
      </c>
      <c r="IT20" s="1"/>
      <c r="IU20" s="1"/>
      <c r="IV20" s="1"/>
      <c r="IW20" s="1"/>
      <c r="IX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108.24812030075188</v>
      </c>
    </row>
    <row r="21" spans="2:258">
      <c r="B21" s="5" t="s">
        <v>7</v>
      </c>
      <c r="C21" s="2">
        <f t="shared" ref="C21:BN21" si="25">SUM(C19)/C26</f>
        <v>0</v>
      </c>
      <c r="D21" s="2">
        <f t="shared" si="25"/>
        <v>0.45445395067941619</v>
      </c>
      <c r="E21" s="2">
        <f t="shared" si="25"/>
        <v>0.45132743362831856</v>
      </c>
      <c r="F21" s="2">
        <f t="shared" si="25"/>
        <v>0</v>
      </c>
      <c r="G21" s="2">
        <f t="shared" si="25"/>
        <v>0.44887429643527205</v>
      </c>
      <c r="H21" s="2">
        <f t="shared" si="25"/>
        <v>0.44935189630340855</v>
      </c>
      <c r="I21" s="2">
        <f t="shared" si="25"/>
        <v>0</v>
      </c>
      <c r="J21" s="2">
        <f t="shared" si="25"/>
        <v>0.45363908275174475</v>
      </c>
      <c r="K21" s="2">
        <f t="shared" si="25"/>
        <v>0.44869312681510165</v>
      </c>
      <c r="L21" s="2">
        <f t="shared" si="25"/>
        <v>0.44815724815724817</v>
      </c>
      <c r="M21" s="2">
        <f t="shared" si="25"/>
        <v>0</v>
      </c>
      <c r="N21" s="2">
        <f t="shared" si="25"/>
        <v>0.45533558667310475</v>
      </c>
      <c r="O21" s="2">
        <f t="shared" si="25"/>
        <v>0.44465290806754221</v>
      </c>
      <c r="P21" s="2">
        <f t="shared" si="25"/>
        <v>0.45820009136592049</v>
      </c>
      <c r="Q21" s="2">
        <f t="shared" si="25"/>
        <v>0.45475113122171945</v>
      </c>
      <c r="R21" s="2">
        <f t="shared" si="25"/>
        <v>0.45949594959495949</v>
      </c>
      <c r="S21" s="2">
        <f t="shared" si="25"/>
        <v>0.46316758747697973</v>
      </c>
      <c r="T21" s="2">
        <f t="shared" si="25"/>
        <v>0</v>
      </c>
      <c r="U21" s="2">
        <f t="shared" si="25"/>
        <v>0.46976534296028882</v>
      </c>
      <c r="V21" s="2">
        <f t="shared" si="25"/>
        <v>0.46933333333333332</v>
      </c>
      <c r="W21" s="2">
        <f t="shared" si="25"/>
        <v>0.47118794326241137</v>
      </c>
      <c r="X21" s="2">
        <f t="shared" si="25"/>
        <v>0.47199999999999998</v>
      </c>
      <c r="Y21" s="2">
        <f t="shared" si="25"/>
        <v>0.47485789243550502</v>
      </c>
      <c r="Z21" s="2">
        <f t="shared" si="25"/>
        <v>0.48087188612099646</v>
      </c>
      <c r="AA21" s="2">
        <f t="shared" si="25"/>
        <v>0</v>
      </c>
      <c r="AB21" s="2">
        <f t="shared" si="25"/>
        <v>0.4774452880750335</v>
      </c>
      <c r="AC21" s="2">
        <f t="shared" si="25"/>
        <v>0.47526501766784451</v>
      </c>
      <c r="AD21" s="2">
        <f t="shared" si="25"/>
        <v>0.47309915518008006</v>
      </c>
      <c r="AE21" s="2">
        <f t="shared" si="25"/>
        <v>0.47532236549577589</v>
      </c>
      <c r="AF21" s="2">
        <f t="shared" si="25"/>
        <v>0.47179031541537092</v>
      </c>
      <c r="AG21" s="2">
        <f t="shared" si="25"/>
        <v>0.47418478260869568</v>
      </c>
      <c r="AH21" s="2">
        <f t="shared" si="25"/>
        <v>0.46339262696571287</v>
      </c>
      <c r="AI21" s="2">
        <f t="shared" si="25"/>
        <v>0</v>
      </c>
      <c r="AJ21" s="2">
        <f t="shared" si="25"/>
        <v>0.47616886064457559</v>
      </c>
      <c r="AK21" s="2">
        <f t="shared" si="25"/>
        <v>0</v>
      </c>
      <c r="AL21" s="2">
        <f t="shared" si="25"/>
        <v>0.47749338040600176</v>
      </c>
      <c r="AM21" s="2">
        <f t="shared" si="25"/>
        <v>0.47542409743366681</v>
      </c>
      <c r="AN21" s="2">
        <f t="shared" si="25"/>
        <v>0.47114093959731546</v>
      </c>
      <c r="AO21" s="2">
        <f t="shared" si="25"/>
        <v>0.48220973782771537</v>
      </c>
      <c r="AP21" s="2">
        <f t="shared" si="25"/>
        <v>0</v>
      </c>
      <c r="AQ21" s="2">
        <f t="shared" si="25"/>
        <v>0.48215113583681041</v>
      </c>
      <c r="AR21" s="2">
        <f t="shared" si="25"/>
        <v>0.47820163487738421</v>
      </c>
      <c r="AS21" s="2">
        <f t="shared" si="25"/>
        <v>0.47708894878706198</v>
      </c>
      <c r="AT21" s="2">
        <f t="shared" si="25"/>
        <v>0.47010869565217389</v>
      </c>
      <c r="AU21" s="2">
        <f t="shared" si="25"/>
        <v>0.47222222222222221</v>
      </c>
      <c r="AV21" s="2">
        <f t="shared" si="25"/>
        <v>0.47979563399907105</v>
      </c>
      <c r="AW21" s="2">
        <f t="shared" si="25"/>
        <v>0</v>
      </c>
      <c r="AX21" s="2">
        <f t="shared" si="25"/>
        <v>0.4741655235482396</v>
      </c>
      <c r="AY21" s="2">
        <f t="shared" si="25"/>
        <v>0.47708524289642529</v>
      </c>
      <c r="AZ21" s="2">
        <f t="shared" si="25"/>
        <v>0.49781234807972774</v>
      </c>
      <c r="BA21" s="2">
        <f t="shared" si="25"/>
        <v>0.48463687150837986</v>
      </c>
      <c r="BB21" s="2">
        <f t="shared" si="25"/>
        <v>0.47651618787049704</v>
      </c>
      <c r="BC21" s="2">
        <f t="shared" si="25"/>
        <v>0.47671232876712327</v>
      </c>
      <c r="BD21" s="2">
        <f t="shared" si="25"/>
        <v>0</v>
      </c>
      <c r="BE21" s="2">
        <f t="shared" si="25"/>
        <v>0.47853881278538812</v>
      </c>
      <c r="BF21" s="2">
        <f t="shared" si="25"/>
        <v>0.47453083109919569</v>
      </c>
      <c r="BG21" s="2">
        <f t="shared" si="25"/>
        <v>0.47207446808510639</v>
      </c>
      <c r="BH21" s="2">
        <f t="shared" si="25"/>
        <v>0.47043010752688175</v>
      </c>
      <c r="BI21" s="2">
        <f t="shared" si="25"/>
        <v>0.46945193171608268</v>
      </c>
      <c r="BJ21" s="2">
        <f t="shared" si="25"/>
        <v>0.46822893195132942</v>
      </c>
      <c r="BK21" s="22">
        <f t="shared" si="25"/>
        <v>0.47651139350580052</v>
      </c>
      <c r="BL21" s="2">
        <f t="shared" si="25"/>
        <v>0</v>
      </c>
      <c r="BM21" s="2">
        <f t="shared" si="25"/>
        <v>0.47246244879380972</v>
      </c>
      <c r="BN21" s="2">
        <f t="shared" si="25"/>
        <v>0.47014260249554368</v>
      </c>
      <c r="BO21" s="2">
        <f t="shared" ref="BO21:DU21" si="26">SUM(BO19)/BO26</f>
        <v>0.47287839020122485</v>
      </c>
      <c r="BP21" s="2">
        <f t="shared" si="26"/>
        <v>0.47119965352966653</v>
      </c>
      <c r="BQ21" s="2">
        <f t="shared" si="26"/>
        <v>0.4745838956365272</v>
      </c>
      <c r="BR21" s="2">
        <f t="shared" si="26"/>
        <v>0.48297067171239355</v>
      </c>
      <c r="BS21" s="2">
        <f t="shared" si="26"/>
        <v>0</v>
      </c>
      <c r="BT21" s="2">
        <f t="shared" si="26"/>
        <v>0</v>
      </c>
      <c r="BU21" s="2">
        <f t="shared" si="26"/>
        <v>0.48107109879963067</v>
      </c>
      <c r="BV21" s="2">
        <f t="shared" si="26"/>
        <v>0.47724200090130692</v>
      </c>
      <c r="BW21" s="2">
        <f t="shared" si="26"/>
        <v>0.47703967900133748</v>
      </c>
      <c r="BX21" s="2">
        <f t="shared" si="26"/>
        <v>0.47973273942093542</v>
      </c>
      <c r="BY21" s="2">
        <f t="shared" si="26"/>
        <v>0.4850985786336543</v>
      </c>
      <c r="BZ21" s="2">
        <f t="shared" si="26"/>
        <v>0</v>
      </c>
      <c r="CA21" s="2">
        <f t="shared" si="26"/>
        <v>0.48762603116406966</v>
      </c>
      <c r="CB21" s="2">
        <f t="shared" si="26"/>
        <v>0.48087188612099646</v>
      </c>
      <c r="CC21" s="2">
        <f t="shared" si="26"/>
        <v>0.47959183673469385</v>
      </c>
      <c r="CD21" s="2">
        <f t="shared" si="26"/>
        <v>0.47699115044247786</v>
      </c>
      <c r="CE21" s="2">
        <f t="shared" si="26"/>
        <v>0.47906566769501985</v>
      </c>
      <c r="CF21" s="2">
        <f t="shared" si="26"/>
        <v>0.48456375838926175</v>
      </c>
      <c r="CG21" s="2" t="e">
        <f t="shared" si="26"/>
        <v>#DIV/0!</v>
      </c>
      <c r="CH21" s="2">
        <f t="shared" si="26"/>
        <v>0.47773820124666072</v>
      </c>
      <c r="CI21" s="2">
        <f t="shared" si="26"/>
        <v>0.47679509632224171</v>
      </c>
      <c r="CJ21" s="2">
        <f t="shared" si="26"/>
        <v>0.47454625940681716</v>
      </c>
      <c r="CK21" s="2">
        <f t="shared" si="26"/>
        <v>0.47377699427060377</v>
      </c>
      <c r="CL21" s="2">
        <f t="shared" si="26"/>
        <v>0.47759226713532515</v>
      </c>
      <c r="CM21" s="2">
        <f t="shared" si="26"/>
        <v>0.47793134195274184</v>
      </c>
      <c r="CN21" s="2" t="e">
        <f t="shared" si="26"/>
        <v>#DIV/0!</v>
      </c>
      <c r="CO21" s="2">
        <f t="shared" si="26"/>
        <v>0.48176156583629892</v>
      </c>
      <c r="CP21" s="2">
        <f t="shared" si="26"/>
        <v>0.47633654688869415</v>
      </c>
      <c r="CQ21" s="2">
        <f t="shared" si="26"/>
        <v>0.47793933764424273</v>
      </c>
      <c r="CR21" s="2">
        <f t="shared" si="26"/>
        <v>0.47382431233362909</v>
      </c>
      <c r="CS21" s="2">
        <f t="shared" si="26"/>
        <v>0.47490004442470013</v>
      </c>
      <c r="CT21" s="2">
        <f t="shared" si="26"/>
        <v>0.47555555555555556</v>
      </c>
      <c r="CU21" s="2">
        <f t="shared" si="26"/>
        <v>0.47587131367292224</v>
      </c>
      <c r="CV21" s="2">
        <f t="shared" si="26"/>
        <v>0</v>
      </c>
      <c r="CW21" s="2">
        <f t="shared" si="26"/>
        <v>0.4750905797101449</v>
      </c>
      <c r="CX21" s="2">
        <f t="shared" si="26"/>
        <v>0.47227191413237923</v>
      </c>
      <c r="CY21" s="2">
        <f t="shared" si="26"/>
        <v>0.47366071428571427</v>
      </c>
      <c r="CZ21" s="2">
        <f t="shared" si="26"/>
        <v>0.47260579064587971</v>
      </c>
      <c r="DA21" s="2">
        <f t="shared" si="26"/>
        <v>0.47027741083223251</v>
      </c>
      <c r="DB21" s="2">
        <f t="shared" si="26"/>
        <v>6.25E-2</v>
      </c>
      <c r="DC21" s="2">
        <f t="shared" si="26"/>
        <v>0</v>
      </c>
      <c r="DD21" s="2" t="e">
        <f t="shared" si="26"/>
        <v>#DIV/0!</v>
      </c>
      <c r="DE21" s="2" t="e">
        <f t="shared" si="26"/>
        <v>#DIV/0!</v>
      </c>
      <c r="DF21" s="2" t="e">
        <f t="shared" si="26"/>
        <v>#DIV/0!</v>
      </c>
      <c r="DG21" s="2" t="e">
        <f t="shared" si="26"/>
        <v>#DIV/0!</v>
      </c>
      <c r="DH21" s="2" t="e">
        <f t="shared" si="26"/>
        <v>#DIV/0!</v>
      </c>
      <c r="DI21" s="2">
        <f t="shared" si="26"/>
        <v>0</v>
      </c>
      <c r="DJ21" s="2">
        <f t="shared" si="26"/>
        <v>0</v>
      </c>
      <c r="DK21" s="2">
        <f t="shared" si="26"/>
        <v>0.48171021377672207</v>
      </c>
      <c r="DL21" s="2">
        <f t="shared" si="26"/>
        <v>0.47540983606557374</v>
      </c>
      <c r="DM21" s="2">
        <f t="shared" si="26"/>
        <v>0.47071872227151729</v>
      </c>
      <c r="DN21" s="2">
        <f t="shared" si="26"/>
        <v>0.47111111111111109</v>
      </c>
      <c r="DO21" s="2">
        <f t="shared" si="26"/>
        <v>0.47372954349698537</v>
      </c>
      <c r="DP21" s="2">
        <f t="shared" si="26"/>
        <v>0.47788378143972249</v>
      </c>
      <c r="DQ21" s="2">
        <f t="shared" si="26"/>
        <v>0</v>
      </c>
      <c r="DR21" s="2">
        <f t="shared" si="26"/>
        <v>0.47616965456930477</v>
      </c>
      <c r="DS21" s="2">
        <f t="shared" si="26"/>
        <v>0.47747747747747749</v>
      </c>
      <c r="DT21" s="2">
        <f t="shared" si="26"/>
        <v>0.47869134739560915</v>
      </c>
      <c r="DU21" s="2">
        <f t="shared" si="26"/>
        <v>0.48036253776435045</v>
      </c>
      <c r="DV21" s="2">
        <f t="shared" ref="DV21:GF21" si="27">SUM(DV19)/DV26</f>
        <v>0.47481125920402645</v>
      </c>
      <c r="DW21" s="2">
        <f t="shared" si="27"/>
        <v>0.47566856641823763</v>
      </c>
      <c r="DX21" s="2">
        <f t="shared" si="27"/>
        <v>0.47294324681038274</v>
      </c>
      <c r="DY21" s="2">
        <f t="shared" si="27"/>
        <v>0.45064599483204132</v>
      </c>
      <c r="DZ21" s="2">
        <f t="shared" si="27"/>
        <v>0.46940451745379874</v>
      </c>
      <c r="EA21" s="2">
        <f t="shared" si="27"/>
        <v>0.4685087362860626</v>
      </c>
      <c r="EB21" s="2">
        <f t="shared" si="27"/>
        <v>0.47150696496411987</v>
      </c>
      <c r="EC21" s="2">
        <f t="shared" si="27"/>
        <v>0.47751691205730201</v>
      </c>
      <c r="ED21" s="2">
        <f t="shared" si="27"/>
        <v>0.47964884277733438</v>
      </c>
      <c r="EE21" s="2">
        <f t="shared" si="27"/>
        <v>0.481437125748503</v>
      </c>
      <c r="EF21" s="2">
        <f t="shared" si="27"/>
        <v>0.46157564040599325</v>
      </c>
      <c r="EG21" s="2">
        <f t="shared" si="27"/>
        <v>0.48204309656823624</v>
      </c>
      <c r="EH21" s="2">
        <f t="shared" si="27"/>
        <v>0.4814074370251899</v>
      </c>
      <c r="EI21" s="2">
        <f t="shared" si="27"/>
        <v>0.49022055763628797</v>
      </c>
      <c r="EJ21" s="2">
        <f t="shared" si="27"/>
        <v>0.37464788732394366</v>
      </c>
      <c r="EK21" s="2">
        <f t="shared" si="27"/>
        <v>0.31551724137931036</v>
      </c>
      <c r="EL21" s="2">
        <f t="shared" si="27"/>
        <v>0.386411889596603</v>
      </c>
      <c r="EM21" s="2">
        <f t="shared" si="27"/>
        <v>0.35183900069396251</v>
      </c>
      <c r="EN21" s="2">
        <f t="shared" si="27"/>
        <v>0.47889546351084811</v>
      </c>
      <c r="EO21" s="2">
        <f t="shared" si="27"/>
        <v>0.47520499804763766</v>
      </c>
      <c r="EP21" s="2">
        <f t="shared" si="27"/>
        <v>0.48675246025738078</v>
      </c>
      <c r="EQ21" s="2">
        <f t="shared" si="27"/>
        <v>0.48426241941600301</v>
      </c>
      <c r="ER21" s="2">
        <f t="shared" si="27"/>
        <v>0.48407884761182712</v>
      </c>
      <c r="ES21" s="2">
        <f t="shared" si="27"/>
        <v>0.48605273213603362</v>
      </c>
      <c r="ET21" s="2">
        <f t="shared" si="27"/>
        <v>0.46634844868735081</v>
      </c>
      <c r="EU21" s="2">
        <f t="shared" si="27"/>
        <v>0.49331295376385176</v>
      </c>
      <c r="EV21" s="2">
        <f t="shared" si="27"/>
        <v>0.48637395912187736</v>
      </c>
      <c r="EW21" s="2">
        <f t="shared" si="27"/>
        <v>0.48467650397275824</v>
      </c>
      <c r="EX21" s="2">
        <f t="shared" si="27"/>
        <v>0.48412698412698413</v>
      </c>
      <c r="EY21" s="2">
        <f t="shared" si="27"/>
        <v>0.48485995457986375</v>
      </c>
      <c r="EZ21" s="2">
        <f t="shared" si="27"/>
        <v>0.48613748575769083</v>
      </c>
      <c r="FA21" s="2">
        <f t="shared" si="27"/>
        <v>0.50449973530968761</v>
      </c>
      <c r="FB21" s="2">
        <f t="shared" si="27"/>
        <v>0.48127340823970038</v>
      </c>
      <c r="FC21" s="2">
        <f t="shared" si="27"/>
        <v>0</v>
      </c>
      <c r="FD21" s="2">
        <f t="shared" si="27"/>
        <v>0.49194785276073622</v>
      </c>
      <c r="FE21" s="2">
        <f t="shared" si="27"/>
        <v>0.4877033673855467</v>
      </c>
      <c r="FF21" s="2">
        <f t="shared" si="27"/>
        <v>0.48763118440779613</v>
      </c>
      <c r="FG21" s="2">
        <f t="shared" si="27"/>
        <v>0.49491648511256353</v>
      </c>
      <c r="FH21" s="2">
        <f t="shared" si="27"/>
        <v>0.49960998439937598</v>
      </c>
      <c r="FI21" s="2">
        <f t="shared" si="27"/>
        <v>0.44155844155844154</v>
      </c>
      <c r="FJ21" s="2">
        <f t="shared" si="27"/>
        <v>0.50693069306930694</v>
      </c>
      <c r="FK21" s="2">
        <f t="shared" si="27"/>
        <v>0.49675943576057952</v>
      </c>
      <c r="FL21" s="2">
        <f t="shared" si="27"/>
        <v>0.49888059701492538</v>
      </c>
      <c r="FM21" s="2">
        <f t="shared" si="27"/>
        <v>0.4966517857142857</v>
      </c>
      <c r="FN21" s="2">
        <f t="shared" si="27"/>
        <v>0.50220264317180618</v>
      </c>
      <c r="FO21" s="2">
        <f t="shared" si="27"/>
        <v>0.50463134494257134</v>
      </c>
      <c r="FP21" s="2">
        <f t="shared" si="27"/>
        <v>0.45367258761401824</v>
      </c>
      <c r="FQ21" s="2">
        <f t="shared" si="27"/>
        <v>0.51548991354466855</v>
      </c>
      <c r="FR21" s="2">
        <f t="shared" si="27"/>
        <v>0.50677120456165359</v>
      </c>
      <c r="FS21" s="2">
        <f t="shared" si="27"/>
        <v>0.51284796573875802</v>
      </c>
      <c r="FT21" s="2">
        <f t="shared" si="27"/>
        <v>0.17694369973190349</v>
      </c>
      <c r="FU21" s="2">
        <f t="shared" si="27"/>
        <v>0.51328722242446301</v>
      </c>
      <c r="FV21" s="2">
        <f t="shared" si="27"/>
        <v>0.51245937161430122</v>
      </c>
      <c r="FW21" s="2">
        <f t="shared" si="27"/>
        <v>0.47593342330184435</v>
      </c>
      <c r="FX21" s="2">
        <f t="shared" si="27"/>
        <v>0.50682471264367812</v>
      </c>
      <c r="FY21" s="2">
        <f t="shared" si="27"/>
        <v>0.50548672566371677</v>
      </c>
      <c r="FZ21" s="2">
        <f t="shared" si="27"/>
        <v>0.50623441396508728</v>
      </c>
      <c r="GA21" s="2">
        <f t="shared" si="27"/>
        <v>0.50301098122564647</v>
      </c>
      <c r="GB21" s="2">
        <f t="shared" si="27"/>
        <v>0.49929178470254959</v>
      </c>
      <c r="GC21" s="2">
        <f t="shared" si="27"/>
        <v>0.49945828819068255</v>
      </c>
      <c r="GD21" s="2">
        <f t="shared" si="27"/>
        <v>0.34806629834254144</v>
      </c>
      <c r="GE21" s="2">
        <f t="shared" si="27"/>
        <v>0.50035945363048162</v>
      </c>
      <c r="GF21" s="2">
        <f t="shared" si="27"/>
        <v>0.49804895352962042</v>
      </c>
      <c r="GG21" s="22">
        <f>SUM(GG19)/GG26</f>
        <v>0.5020684180799585</v>
      </c>
      <c r="GH21" s="22">
        <f>SUM(GH19)/GH26</f>
        <v>0.49376558603491272</v>
      </c>
      <c r="GI21" s="22">
        <f t="shared" ref="GI21:IS21" si="28">SUM(GI19)/GI26</f>
        <v>0.49412183826148914</v>
      </c>
      <c r="GJ21" s="22">
        <f t="shared" si="28"/>
        <v>0.49215965787598004</v>
      </c>
      <c r="GK21" s="22">
        <f t="shared" si="28"/>
        <v>0.49033643521832498</v>
      </c>
      <c r="GL21" s="22">
        <f t="shared" si="28"/>
        <v>0.43307839388145314</v>
      </c>
      <c r="GM21" s="22">
        <f t="shared" si="28"/>
        <v>0.49344204182913859</v>
      </c>
      <c r="GN21" s="22">
        <f t="shared" si="28"/>
        <v>0.49852616064848931</v>
      </c>
      <c r="GO21" s="22">
        <f t="shared" si="28"/>
        <v>0.49546608632571637</v>
      </c>
      <c r="GP21" s="22">
        <f t="shared" si="28"/>
        <v>0.49106817353262849</v>
      </c>
      <c r="GQ21" s="22">
        <f t="shared" si="28"/>
        <v>0.48784029038112525</v>
      </c>
      <c r="GR21" s="22">
        <f t="shared" si="28"/>
        <v>0.4936329588014981</v>
      </c>
      <c r="GS21" s="22">
        <f t="shared" si="28"/>
        <v>0.48346560846560849</v>
      </c>
      <c r="GT21" s="22">
        <f t="shared" si="28"/>
        <v>0.50339622641509429</v>
      </c>
      <c r="GU21" s="22">
        <f t="shared" si="28"/>
        <v>0.49324571011317997</v>
      </c>
      <c r="GV21" s="22">
        <f t="shared" si="28"/>
        <v>0.49336679813553247</v>
      </c>
      <c r="GW21" s="22">
        <f t="shared" si="28"/>
        <v>0.49533045977011492</v>
      </c>
      <c r="GX21" s="22">
        <f t="shared" si="28"/>
        <v>0.4998212370396854</v>
      </c>
      <c r="GY21" s="22">
        <f t="shared" si="28"/>
        <v>0.4980279670132664</v>
      </c>
      <c r="GZ21" s="22">
        <f t="shared" si="28"/>
        <v>0.35038542396636302</v>
      </c>
      <c r="HA21" s="22">
        <f t="shared" si="28"/>
        <v>0.50126217093400649</v>
      </c>
      <c r="HB21" s="22">
        <f t="shared" si="28"/>
        <v>0.50035765379113017</v>
      </c>
      <c r="HC21" s="22">
        <f t="shared" si="28"/>
        <v>0.49733380732314253</v>
      </c>
      <c r="HD21" s="22">
        <f t="shared" si="28"/>
        <v>0.49857448325017817</v>
      </c>
      <c r="HE21" s="22">
        <f t="shared" si="28"/>
        <v>0.50035486160397447</v>
      </c>
      <c r="HF21" s="22">
        <f t="shared" si="28"/>
        <v>0.49695231265686624</v>
      </c>
      <c r="HG21" s="22">
        <f t="shared" si="28"/>
        <v>0</v>
      </c>
      <c r="HH21" s="22">
        <f t="shared" si="28"/>
        <v>0.49818445896877267</v>
      </c>
      <c r="HI21" s="22">
        <f t="shared" si="28"/>
        <v>0.49408390103979921</v>
      </c>
      <c r="HJ21" s="22">
        <f t="shared" si="28"/>
        <v>0.49659131682813062</v>
      </c>
      <c r="HK21" s="22">
        <f t="shared" si="28"/>
        <v>0.49465811965811968</v>
      </c>
      <c r="HL21" s="22">
        <f t="shared" si="28"/>
        <v>0.49397163120567378</v>
      </c>
      <c r="HM21" s="22">
        <f t="shared" si="28"/>
        <v>0.49576525508502839</v>
      </c>
      <c r="HN21" s="22">
        <f t="shared" si="28"/>
        <v>0.4553191489361702</v>
      </c>
      <c r="HO21" s="22">
        <f t="shared" si="28"/>
        <v>0</v>
      </c>
      <c r="HP21" s="22">
        <f t="shared" si="28"/>
        <v>0.47695035460992907</v>
      </c>
      <c r="HQ21" s="22">
        <f t="shared" si="28"/>
        <v>0.48262411347517731</v>
      </c>
      <c r="HR21" s="22">
        <f t="shared" si="28"/>
        <v>0.48829787234042554</v>
      </c>
      <c r="HS21" s="22">
        <f t="shared" si="28"/>
        <v>0.47517730496453903</v>
      </c>
      <c r="HT21" s="22">
        <f t="shared" si="28"/>
        <v>0.4726950354609929</v>
      </c>
      <c r="HU21" s="22">
        <f t="shared" si="28"/>
        <v>0.45886524822695035</v>
      </c>
      <c r="HV21" s="22">
        <f t="shared" si="28"/>
        <v>0</v>
      </c>
      <c r="HW21" s="22">
        <f t="shared" si="28"/>
        <v>0.46312056737588653</v>
      </c>
      <c r="HX21" s="22">
        <f t="shared" si="28"/>
        <v>0.46843971631205672</v>
      </c>
      <c r="HY21" s="22">
        <f t="shared" si="28"/>
        <v>0.47127659574468084</v>
      </c>
      <c r="HZ21" s="22">
        <f t="shared" si="28"/>
        <v>0.46773049645390069</v>
      </c>
      <c r="IA21" s="22">
        <f t="shared" si="28"/>
        <v>0.4726950354609929</v>
      </c>
      <c r="IB21" s="22">
        <f t="shared" si="28"/>
        <v>0.47234042553191491</v>
      </c>
      <c r="IC21" s="22">
        <f t="shared" si="28"/>
        <v>0</v>
      </c>
      <c r="ID21" s="22">
        <f t="shared" si="28"/>
        <v>0.46489361702127657</v>
      </c>
      <c r="IE21" s="22">
        <f t="shared" si="28"/>
        <v>0.46914893617021275</v>
      </c>
      <c r="IF21" s="22">
        <f t="shared" si="28"/>
        <v>0.46879432624113476</v>
      </c>
      <c r="IG21" s="22">
        <f t="shared" si="28"/>
        <v>0.46879432624113476</v>
      </c>
      <c r="IH21" s="22">
        <f t="shared" si="28"/>
        <v>0.46702127659574466</v>
      </c>
      <c r="II21" s="22">
        <f t="shared" si="28"/>
        <v>0.46347517730496451</v>
      </c>
      <c r="IJ21" s="22">
        <f t="shared" si="28"/>
        <v>0</v>
      </c>
      <c r="IK21" s="22">
        <f t="shared" si="28"/>
        <v>0.46063829787234045</v>
      </c>
      <c r="IL21" s="22">
        <f t="shared" si="28"/>
        <v>0.46276595744680848</v>
      </c>
      <c r="IM21" s="22">
        <f t="shared" si="28"/>
        <v>0.46382978723404256</v>
      </c>
      <c r="IN21" s="22">
        <f t="shared" si="28"/>
        <v>0.45992907801418442</v>
      </c>
      <c r="IO21" s="22">
        <f t="shared" si="28"/>
        <v>0.45673758865248226</v>
      </c>
      <c r="IP21" s="22">
        <f t="shared" si="28"/>
        <v>0.45851063829787236</v>
      </c>
      <c r="IQ21" s="22">
        <f t="shared" si="28"/>
        <v>0</v>
      </c>
      <c r="IR21" s="22">
        <f t="shared" si="28"/>
        <v>0.45957446808510638</v>
      </c>
      <c r="IS21" s="22">
        <f t="shared" si="28"/>
        <v>0.46729405346426622</v>
      </c>
      <c r="IT21" s="2"/>
      <c r="IU21" s="2"/>
      <c r="IV21" s="2"/>
      <c r="IW21" s="2"/>
      <c r="IX21" s="2">
        <f>SUM(IX19)/IX26</f>
        <v>0.47700437036215892</v>
      </c>
    </row>
    <row r="22" spans="2:258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</row>
    <row r="23" spans="2:258" ht="14.65" customHeight="1">
      <c r="B23" s="9" t="s">
        <v>12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94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1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13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GG23" s="94"/>
      <c r="GH23" s="94"/>
      <c r="GI23" s="94"/>
      <c r="GJ23" s="94"/>
      <c r="GK23" s="94"/>
      <c r="GL23" s="94"/>
      <c r="GM23" s="94"/>
      <c r="GN23" s="94"/>
      <c r="GO23" s="94"/>
      <c r="GP23" s="94"/>
      <c r="GQ23" s="94"/>
      <c r="GR23" s="94"/>
      <c r="GS23" s="94"/>
      <c r="GT23" s="94"/>
      <c r="GU23" s="94"/>
      <c r="GV23" s="94"/>
      <c r="GW23" s="94"/>
      <c r="GX23" s="94"/>
      <c r="GY23" s="94"/>
      <c r="GZ23" s="94"/>
      <c r="HA23" s="94"/>
      <c r="HB23" s="94"/>
      <c r="HC23" s="94"/>
      <c r="HD23" s="94"/>
      <c r="HE23" s="94"/>
      <c r="HF23" s="94"/>
      <c r="HG23" s="94"/>
      <c r="HH23" s="94"/>
      <c r="HI23" s="94"/>
      <c r="HJ23" s="94"/>
      <c r="HK23" s="94"/>
      <c r="HL23" s="94"/>
      <c r="HM23" s="94"/>
      <c r="HN23" s="94"/>
      <c r="HO23" s="94"/>
      <c r="HP23" s="94"/>
      <c r="HQ23" s="94"/>
      <c r="HR23" s="94"/>
      <c r="HS23" s="94"/>
      <c r="HT23" s="94"/>
      <c r="HU23" s="94"/>
      <c r="HV23" s="94"/>
      <c r="HW23" s="94"/>
      <c r="HX23" s="94"/>
      <c r="HY23" s="94"/>
      <c r="HZ23" s="94"/>
      <c r="IA23" s="94"/>
      <c r="IB23" s="94"/>
      <c r="IC23" s="94"/>
      <c r="ID23" s="94"/>
      <c r="IE23" s="94"/>
      <c r="IF23" s="94"/>
      <c r="IG23" s="94"/>
      <c r="IH23" s="94"/>
      <c r="II23" s="94"/>
      <c r="IJ23" s="94"/>
      <c r="IK23" s="94"/>
      <c r="IL23" s="94"/>
      <c r="IM23" s="94"/>
      <c r="IN23" s="94"/>
      <c r="IO23" s="94"/>
      <c r="IP23" s="94"/>
      <c r="IQ23" s="94"/>
      <c r="IR23" s="94"/>
      <c r="IS23" s="13"/>
      <c r="IT23" s="13"/>
      <c r="IU23" s="13"/>
      <c r="IV23" s="13"/>
      <c r="IW23" s="13"/>
    </row>
    <row r="24" spans="2:258">
      <c r="B24" s="5" t="s">
        <v>3</v>
      </c>
      <c r="C24">
        <v>11</v>
      </c>
      <c r="D24">
        <v>1987</v>
      </c>
      <c r="E24">
        <v>2034</v>
      </c>
      <c r="F24">
        <v>26</v>
      </c>
      <c r="G24">
        <v>2132</v>
      </c>
      <c r="H24">
        <v>2083</v>
      </c>
      <c r="I24">
        <v>15</v>
      </c>
      <c r="J24">
        <v>2006</v>
      </c>
      <c r="K24">
        <v>2066</v>
      </c>
      <c r="L24">
        <v>2035</v>
      </c>
      <c r="M24">
        <v>15</v>
      </c>
      <c r="N24">
        <v>2071</v>
      </c>
      <c r="O24">
        <v>2132</v>
      </c>
      <c r="P24">
        <v>2189</v>
      </c>
      <c r="Q24">
        <v>2210</v>
      </c>
      <c r="R24">
        <v>2222</v>
      </c>
      <c r="S24">
        <v>2172</v>
      </c>
      <c r="T24">
        <v>16</v>
      </c>
      <c r="U24">
        <v>2216</v>
      </c>
      <c r="V24">
        <v>2250</v>
      </c>
      <c r="W24">
        <v>2256</v>
      </c>
      <c r="X24">
        <v>2250</v>
      </c>
      <c r="Y24">
        <v>2287</v>
      </c>
      <c r="Z24">
        <v>2248</v>
      </c>
      <c r="AA24">
        <v>20</v>
      </c>
      <c r="AB24">
        <v>2239</v>
      </c>
      <c r="AC24">
        <v>2264</v>
      </c>
      <c r="AD24">
        <v>2249</v>
      </c>
      <c r="AE24">
        <v>2249</v>
      </c>
      <c r="AF24">
        <v>2251</v>
      </c>
      <c r="AG24">
        <v>2208</v>
      </c>
      <c r="AH24" s="1">
        <f>AVERAGE(AB24:AG24,U24:Z24,N24:S24,J24:L24,G24:H24,D24:E24)</f>
        <v>2172.2399999999998</v>
      </c>
      <c r="AI24">
        <v>24</v>
      </c>
      <c r="AJ24">
        <v>2203</v>
      </c>
      <c r="AK24">
        <v>20</v>
      </c>
      <c r="AL24">
        <v>2266</v>
      </c>
      <c r="AM24">
        <v>2299</v>
      </c>
      <c r="AN24">
        <v>2235</v>
      </c>
      <c r="AO24">
        <v>2136</v>
      </c>
      <c r="AP24">
        <v>10</v>
      </c>
      <c r="AQ24">
        <v>2157</v>
      </c>
      <c r="AR24">
        <v>2202</v>
      </c>
      <c r="AS24">
        <v>2226</v>
      </c>
      <c r="AT24">
        <v>2208</v>
      </c>
      <c r="AU24">
        <v>2196</v>
      </c>
      <c r="AV24">
        <v>2153</v>
      </c>
      <c r="AW24">
        <v>7</v>
      </c>
      <c r="AX24">
        <v>2187</v>
      </c>
      <c r="AY24">
        <v>2182</v>
      </c>
      <c r="AZ24">
        <v>2057</v>
      </c>
      <c r="BA24">
        <v>2148</v>
      </c>
      <c r="BB24">
        <v>2193</v>
      </c>
      <c r="BC24">
        <v>2190</v>
      </c>
      <c r="BD24">
        <v>1</v>
      </c>
      <c r="BE24">
        <v>2190</v>
      </c>
      <c r="BF24">
        <v>2238</v>
      </c>
      <c r="BG24">
        <v>2256</v>
      </c>
      <c r="BH24">
        <v>2232</v>
      </c>
      <c r="BI24">
        <v>2226</v>
      </c>
      <c r="BJ24">
        <v>2219</v>
      </c>
      <c r="BK24" s="93">
        <f>AVERAGE(BE24:BJ24,AX24:BC24,AQ24:AV24,AL24:AO24,AJ24)</f>
        <v>2199.9565217391305</v>
      </c>
      <c r="BL24">
        <v>14</v>
      </c>
      <c r="BM24">
        <v>2197</v>
      </c>
      <c r="BN24">
        <v>2244</v>
      </c>
      <c r="BO24">
        <v>2286</v>
      </c>
      <c r="BP24">
        <v>2309</v>
      </c>
      <c r="BQ24">
        <v>2223</v>
      </c>
      <c r="BR24">
        <v>2114</v>
      </c>
      <c r="BS24">
        <v>6</v>
      </c>
      <c r="BT24">
        <v>12</v>
      </c>
      <c r="BU24">
        <v>2166</v>
      </c>
      <c r="BV24">
        <v>2219</v>
      </c>
      <c r="BW24">
        <v>2243</v>
      </c>
      <c r="BX24">
        <v>2245</v>
      </c>
      <c r="BY24">
        <v>2181</v>
      </c>
      <c r="BZ24">
        <v>5</v>
      </c>
      <c r="CA24">
        <v>2182</v>
      </c>
      <c r="CB24">
        <v>2248</v>
      </c>
      <c r="CC24">
        <v>2254</v>
      </c>
      <c r="CD24">
        <v>2260</v>
      </c>
      <c r="CE24">
        <v>2269</v>
      </c>
      <c r="CF24">
        <v>2235</v>
      </c>
      <c r="CH24">
        <v>2246</v>
      </c>
      <c r="CI24">
        <v>2284</v>
      </c>
      <c r="CJ24">
        <v>2259</v>
      </c>
      <c r="CK24">
        <v>2269</v>
      </c>
      <c r="CL24">
        <v>2276</v>
      </c>
      <c r="CM24">
        <v>2243</v>
      </c>
      <c r="CO24">
        <v>2248</v>
      </c>
      <c r="CP24">
        <v>2282</v>
      </c>
      <c r="CQ24" s="1">
        <f>AVERAGE(CO24:CP24,CH24:CM24,CA24:CF24,BU24:BY24,BM24:BR24)</f>
        <v>2239.2800000000002</v>
      </c>
      <c r="CR24">
        <v>2254</v>
      </c>
      <c r="CS24">
        <v>2251</v>
      </c>
      <c r="CT24">
        <v>2250</v>
      </c>
      <c r="CU24">
        <v>2238</v>
      </c>
      <c r="CV24">
        <v>1</v>
      </c>
      <c r="CW24">
        <v>2208</v>
      </c>
      <c r="CX24">
        <v>2236</v>
      </c>
      <c r="CY24">
        <v>2240</v>
      </c>
      <c r="CZ24">
        <v>2245</v>
      </c>
      <c r="DA24">
        <v>2271</v>
      </c>
      <c r="DB24">
        <v>32</v>
      </c>
      <c r="DC24">
        <v>3</v>
      </c>
      <c r="DI24">
        <v>3</v>
      </c>
      <c r="DJ24">
        <v>1</v>
      </c>
      <c r="DK24">
        <v>2105</v>
      </c>
      <c r="DL24">
        <v>2196</v>
      </c>
      <c r="DM24">
        <v>2254</v>
      </c>
      <c r="DN24">
        <v>2250</v>
      </c>
      <c r="DO24">
        <v>2322</v>
      </c>
      <c r="DP24">
        <v>2306</v>
      </c>
      <c r="DQ24">
        <v>6</v>
      </c>
      <c r="DR24">
        <v>2287</v>
      </c>
      <c r="DS24">
        <v>2331</v>
      </c>
      <c r="DT24">
        <v>2323</v>
      </c>
      <c r="DU24">
        <v>2317</v>
      </c>
      <c r="DV24" s="1">
        <f>AVERAGE(DR24:DU24,DK24:DP24,CW24:DB24,CR24:CU24)</f>
        <v>2145.8000000000002</v>
      </c>
      <c r="DW24">
        <v>2281</v>
      </c>
      <c r="DX24">
        <v>2273</v>
      </c>
      <c r="DY24">
        <v>1935</v>
      </c>
      <c r="DZ24">
        <v>2435</v>
      </c>
      <c r="EA24">
        <v>2461</v>
      </c>
      <c r="EB24">
        <v>2369</v>
      </c>
      <c r="EC24">
        <v>2513</v>
      </c>
      <c r="ED24">
        <v>2506</v>
      </c>
      <c r="EE24">
        <v>2505</v>
      </c>
      <c r="EF24">
        <v>2069</v>
      </c>
      <c r="EG24">
        <v>2506</v>
      </c>
      <c r="EH24">
        <v>2501</v>
      </c>
      <c r="EI24">
        <v>2403</v>
      </c>
      <c r="EJ24">
        <v>710</v>
      </c>
      <c r="EK24">
        <v>580</v>
      </c>
      <c r="EL24">
        <v>471</v>
      </c>
      <c r="EM24">
        <v>1441</v>
      </c>
      <c r="EN24">
        <v>2535</v>
      </c>
      <c r="EO24">
        <v>2561</v>
      </c>
      <c r="EP24">
        <v>2642</v>
      </c>
      <c r="EQ24">
        <v>2637</v>
      </c>
      <c r="ER24">
        <v>2638</v>
      </c>
      <c r="ES24">
        <v>2617</v>
      </c>
      <c r="ET24">
        <v>2095</v>
      </c>
      <c r="EU24">
        <v>2617</v>
      </c>
      <c r="EV24">
        <v>2642</v>
      </c>
      <c r="EW24">
        <v>2643</v>
      </c>
      <c r="EX24">
        <v>2646</v>
      </c>
      <c r="EY24">
        <v>2642</v>
      </c>
      <c r="EZ24">
        <v>2633</v>
      </c>
      <c r="FA24">
        <v>1889</v>
      </c>
      <c r="FB24" s="41">
        <f>AVERAGE(EU24:EZ24,EN24:ES24,EG24:EI24,ED24,EE24,DZ24:EC24,DW24:DX24)</f>
        <v>2530.695652173913</v>
      </c>
      <c r="FC24">
        <v>21</v>
      </c>
      <c r="FD24">
        <v>2608</v>
      </c>
      <c r="FE24">
        <v>2643</v>
      </c>
      <c r="FF24">
        <v>2668</v>
      </c>
      <c r="FG24">
        <v>2754</v>
      </c>
      <c r="FH24">
        <v>2564</v>
      </c>
      <c r="FI24">
        <v>77</v>
      </c>
      <c r="FJ24">
        <v>2525</v>
      </c>
      <c r="FK24">
        <v>2623</v>
      </c>
      <c r="FL24">
        <v>2680</v>
      </c>
      <c r="FM24">
        <v>2688</v>
      </c>
      <c r="FN24">
        <v>2724</v>
      </c>
      <c r="FO24">
        <v>2699</v>
      </c>
      <c r="FP24">
        <v>2083</v>
      </c>
      <c r="FQ24">
        <v>2776</v>
      </c>
      <c r="FR24">
        <v>2806</v>
      </c>
      <c r="FS24">
        <v>2802</v>
      </c>
      <c r="FT24">
        <v>373</v>
      </c>
      <c r="FU24">
        <v>2747</v>
      </c>
      <c r="FV24">
        <v>2769</v>
      </c>
      <c r="FW24">
        <v>2223</v>
      </c>
      <c r="FX24">
        <v>2784</v>
      </c>
      <c r="FY24">
        <v>2825</v>
      </c>
      <c r="FZ24">
        <v>2807</v>
      </c>
      <c r="GA24">
        <v>2823</v>
      </c>
      <c r="GB24">
        <v>2824</v>
      </c>
      <c r="GC24">
        <v>2769</v>
      </c>
      <c r="GD24">
        <v>543</v>
      </c>
      <c r="GE24">
        <v>2782</v>
      </c>
      <c r="GF24">
        <v>2819</v>
      </c>
      <c r="GG24" s="103">
        <f>AVERAGE(GE24:GF24,FX24:GC24,FU24:FV24,FQ24:FS24,FJ24:FO24,FD24:FH24)</f>
        <v>2729.5416666666665</v>
      </c>
      <c r="GH24" s="103">
        <v>2807</v>
      </c>
      <c r="GI24" s="103">
        <v>2807</v>
      </c>
      <c r="GJ24" s="103">
        <v>2806</v>
      </c>
      <c r="GK24" s="103">
        <v>2794</v>
      </c>
      <c r="GL24" s="103">
        <v>2092</v>
      </c>
      <c r="GM24" s="103">
        <v>2821</v>
      </c>
      <c r="GN24" s="103">
        <v>2714</v>
      </c>
      <c r="GO24" s="103">
        <v>2757</v>
      </c>
      <c r="GP24" s="103">
        <v>2743</v>
      </c>
      <c r="GQ24" s="103">
        <v>2755</v>
      </c>
      <c r="GR24" s="103">
        <v>2670</v>
      </c>
      <c r="GS24" s="103">
        <v>1512</v>
      </c>
      <c r="GT24" s="103">
        <v>2650</v>
      </c>
      <c r="GU24" s="103">
        <v>2739</v>
      </c>
      <c r="GV24" s="103">
        <v>2789</v>
      </c>
      <c r="GW24" s="103">
        <v>2784</v>
      </c>
      <c r="GX24" s="103">
        <v>2797</v>
      </c>
      <c r="GY24" s="103">
        <v>2789</v>
      </c>
      <c r="GZ24" s="103">
        <v>1427</v>
      </c>
      <c r="HA24" s="103">
        <v>2773</v>
      </c>
      <c r="HB24" s="103">
        <v>2796</v>
      </c>
      <c r="HC24" s="103">
        <v>2813</v>
      </c>
      <c r="HD24" s="103">
        <v>2806</v>
      </c>
      <c r="HE24" s="103">
        <v>2818</v>
      </c>
      <c r="HF24" s="103">
        <v>2789</v>
      </c>
      <c r="HG24" s="103">
        <v>545</v>
      </c>
      <c r="HH24" s="103">
        <v>2754</v>
      </c>
      <c r="HI24" s="103">
        <v>2789</v>
      </c>
      <c r="HJ24" s="103">
        <v>2787</v>
      </c>
      <c r="HK24" s="103">
        <v>2808</v>
      </c>
      <c r="HL24" s="103">
        <v>2820</v>
      </c>
      <c r="HM24" s="103">
        <f>AVERAGE(HH24:HL24,HA24:HF24,GT24:GY24,GM24:GR24,GH24:GK24)</f>
        <v>2776.8518518518517</v>
      </c>
      <c r="HN24" s="103">
        <v>2620</v>
      </c>
      <c r="HO24" s="103">
        <v>492</v>
      </c>
      <c r="HP24" s="103">
        <v>2731</v>
      </c>
      <c r="HQ24" s="103">
        <v>2779</v>
      </c>
      <c r="HR24" s="103">
        <v>2810</v>
      </c>
      <c r="HS24" s="103">
        <v>2719</v>
      </c>
      <c r="HT24" s="103">
        <v>2723</v>
      </c>
      <c r="HU24" s="103">
        <v>2598</v>
      </c>
      <c r="HV24" s="103">
        <v>6</v>
      </c>
      <c r="HW24" s="103">
        <v>2600</v>
      </c>
      <c r="HX24" s="103">
        <v>2700</v>
      </c>
      <c r="HY24" s="103">
        <v>2728</v>
      </c>
      <c r="HZ24" s="103">
        <v>2718</v>
      </c>
      <c r="IA24" s="103">
        <v>2724</v>
      </c>
      <c r="IB24" s="103">
        <v>2710</v>
      </c>
      <c r="IC24" s="103">
        <v>11</v>
      </c>
      <c r="ID24" s="103">
        <v>2672</v>
      </c>
      <c r="IE24" s="103">
        <v>2698</v>
      </c>
      <c r="IF24" s="103">
        <v>2686</v>
      </c>
      <c r="IG24" s="103">
        <v>2676</v>
      </c>
      <c r="IH24" s="103">
        <v>2673</v>
      </c>
      <c r="II24" s="103">
        <v>2648</v>
      </c>
      <c r="IJ24" s="103"/>
      <c r="IK24" s="103">
        <v>2644</v>
      </c>
      <c r="IL24" s="103">
        <v>2652</v>
      </c>
      <c r="IM24" s="103">
        <v>2660</v>
      </c>
      <c r="IN24" s="103">
        <v>2641</v>
      </c>
      <c r="IO24" s="103">
        <v>2594</v>
      </c>
      <c r="IP24" s="103">
        <v>2624</v>
      </c>
      <c r="IQ24" s="103">
        <v>5</v>
      </c>
      <c r="IR24" s="103">
        <v>2634</v>
      </c>
      <c r="IS24" s="103">
        <f>AVERAGE(IR24,IK24:IP24,ID24:II24,HW24:IB24,HP24:HU24,HN24)</f>
        <v>2679.3076923076924</v>
      </c>
      <c r="IT24" s="1"/>
      <c r="IU24" s="1"/>
      <c r="IV24" s="1"/>
      <c r="IW24" s="1"/>
      <c r="IX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2238.2481203007519</v>
      </c>
    </row>
    <row r="25" spans="2:258">
      <c r="B25" s="5" t="s">
        <v>14</v>
      </c>
      <c r="AH25" s="1"/>
      <c r="BK25" s="93"/>
      <c r="CQ25" s="1"/>
      <c r="DV25" s="1"/>
      <c r="FB25" s="41"/>
      <c r="GG25" s="103"/>
      <c r="GH25" s="103"/>
      <c r="GI25" s="103"/>
      <c r="GJ25" s="103"/>
      <c r="GK25" s="103"/>
      <c r="GL25" s="103"/>
      <c r="GM25" s="103"/>
      <c r="GN25" s="103"/>
      <c r="GO25" s="103"/>
      <c r="GP25" s="103"/>
      <c r="GQ25" s="103"/>
      <c r="GR25" s="103"/>
      <c r="GS25" s="103"/>
      <c r="GT25" s="103"/>
      <c r="GU25" s="103"/>
      <c r="GV25" s="103"/>
      <c r="GW25" s="103"/>
      <c r="GX25" s="103"/>
      <c r="GY25" s="103"/>
      <c r="GZ25" s="103"/>
      <c r="HA25" s="103"/>
      <c r="HB25" s="103"/>
      <c r="HC25" s="103"/>
      <c r="HD25" s="103"/>
      <c r="HE25" s="103"/>
      <c r="HF25" s="103"/>
      <c r="HG25" s="103"/>
      <c r="HH25" s="103"/>
      <c r="HI25" s="103"/>
      <c r="HJ25" s="103"/>
      <c r="HK25" s="103"/>
      <c r="HL25" s="103"/>
      <c r="HM25" s="93"/>
      <c r="HN25" s="93"/>
      <c r="HO25" s="93"/>
      <c r="HP25" s="93"/>
      <c r="HQ25" s="93"/>
      <c r="HR25" s="93"/>
      <c r="HS25" s="93"/>
      <c r="HT25" s="93"/>
      <c r="HU25" s="93"/>
      <c r="HV25" s="93"/>
      <c r="HW25" s="93"/>
      <c r="HX25" s="93"/>
      <c r="HY25" s="93"/>
      <c r="HZ25" s="93"/>
      <c r="IA25" s="93"/>
      <c r="IB25" s="93"/>
      <c r="IC25" s="93"/>
      <c r="ID25" s="93"/>
      <c r="IE25" s="93"/>
      <c r="IF25" s="93"/>
      <c r="IG25" s="93"/>
      <c r="IH25" s="93"/>
      <c r="II25" s="93"/>
      <c r="IJ25" s="93"/>
      <c r="IK25" s="93"/>
      <c r="IL25" s="93"/>
      <c r="IM25" s="93"/>
      <c r="IN25" s="93"/>
      <c r="IO25" s="93"/>
      <c r="IP25" s="93"/>
      <c r="IQ25" s="93"/>
      <c r="IR25" s="93"/>
      <c r="IS25" s="93"/>
      <c r="IT25" s="1"/>
      <c r="IU25" s="1"/>
      <c r="IV25" s="1"/>
      <c r="IW25" s="1"/>
      <c r="IX25" s="1" t="e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#DIV/0!</v>
      </c>
    </row>
    <row r="26" spans="2:258">
      <c r="B26" s="5" t="s">
        <v>15</v>
      </c>
      <c r="C26">
        <f t="shared" ref="C26:AG26" si="29">C24-C25</f>
        <v>11</v>
      </c>
      <c r="D26">
        <f t="shared" si="29"/>
        <v>1987</v>
      </c>
      <c r="E26">
        <f t="shared" si="29"/>
        <v>2034</v>
      </c>
      <c r="F26">
        <f t="shared" si="29"/>
        <v>26</v>
      </c>
      <c r="G26">
        <f t="shared" si="29"/>
        <v>2132</v>
      </c>
      <c r="H26">
        <f t="shared" si="29"/>
        <v>2083</v>
      </c>
      <c r="I26">
        <f t="shared" si="29"/>
        <v>15</v>
      </c>
      <c r="J26">
        <f t="shared" si="29"/>
        <v>2006</v>
      </c>
      <c r="K26">
        <f t="shared" si="29"/>
        <v>2066</v>
      </c>
      <c r="L26">
        <f t="shared" si="29"/>
        <v>2035</v>
      </c>
      <c r="M26">
        <f t="shared" si="29"/>
        <v>15</v>
      </c>
      <c r="N26">
        <f t="shared" si="29"/>
        <v>2071</v>
      </c>
      <c r="O26">
        <f t="shared" si="29"/>
        <v>2132</v>
      </c>
      <c r="P26">
        <f t="shared" si="29"/>
        <v>2189</v>
      </c>
      <c r="Q26">
        <f t="shared" si="29"/>
        <v>2210</v>
      </c>
      <c r="R26">
        <f t="shared" si="29"/>
        <v>2222</v>
      </c>
      <c r="S26">
        <f t="shared" si="29"/>
        <v>2172</v>
      </c>
      <c r="T26">
        <f t="shared" si="29"/>
        <v>16</v>
      </c>
      <c r="U26">
        <f t="shared" si="29"/>
        <v>2216</v>
      </c>
      <c r="V26">
        <f t="shared" si="29"/>
        <v>2250</v>
      </c>
      <c r="W26">
        <f t="shared" si="29"/>
        <v>2256</v>
      </c>
      <c r="X26">
        <f t="shared" si="29"/>
        <v>2250</v>
      </c>
      <c r="Y26">
        <f t="shared" si="29"/>
        <v>2287</v>
      </c>
      <c r="Z26">
        <f t="shared" si="29"/>
        <v>2248</v>
      </c>
      <c r="AA26">
        <f t="shared" si="29"/>
        <v>20</v>
      </c>
      <c r="AB26">
        <f t="shared" si="29"/>
        <v>2239</v>
      </c>
      <c r="AC26">
        <f t="shared" si="29"/>
        <v>2264</v>
      </c>
      <c r="AD26">
        <f t="shared" si="29"/>
        <v>2249</v>
      </c>
      <c r="AE26">
        <f t="shared" si="29"/>
        <v>2249</v>
      </c>
      <c r="AF26">
        <f t="shared" si="29"/>
        <v>2251</v>
      </c>
      <c r="AG26">
        <f t="shared" si="29"/>
        <v>2208</v>
      </c>
      <c r="AH26" s="1">
        <f>AVERAGE(AB26:AG26,U26:Z26,N26:S26,J26:L26,G26:H26,D26:E26)</f>
        <v>2172.2399999999998</v>
      </c>
      <c r="AI26">
        <f t="shared" ref="AI26:BJ26" si="30">AI24-AI25</f>
        <v>24</v>
      </c>
      <c r="AJ26">
        <f t="shared" si="30"/>
        <v>2203</v>
      </c>
      <c r="AK26">
        <f t="shared" si="30"/>
        <v>20</v>
      </c>
      <c r="AL26">
        <f t="shared" si="30"/>
        <v>2266</v>
      </c>
      <c r="AM26">
        <f t="shared" si="30"/>
        <v>2299</v>
      </c>
      <c r="AN26">
        <f t="shared" si="30"/>
        <v>2235</v>
      </c>
      <c r="AO26">
        <f t="shared" si="30"/>
        <v>2136</v>
      </c>
      <c r="AP26">
        <f t="shared" si="30"/>
        <v>10</v>
      </c>
      <c r="AQ26">
        <f t="shared" si="30"/>
        <v>2157</v>
      </c>
      <c r="AR26">
        <f t="shared" si="30"/>
        <v>2202</v>
      </c>
      <c r="AS26">
        <f t="shared" si="30"/>
        <v>2226</v>
      </c>
      <c r="AT26">
        <f t="shared" si="30"/>
        <v>2208</v>
      </c>
      <c r="AU26">
        <f t="shared" si="30"/>
        <v>2196</v>
      </c>
      <c r="AV26">
        <f t="shared" si="30"/>
        <v>2153</v>
      </c>
      <c r="AW26">
        <f t="shared" si="30"/>
        <v>7</v>
      </c>
      <c r="AX26">
        <f t="shared" si="30"/>
        <v>2187</v>
      </c>
      <c r="AY26">
        <f t="shared" si="30"/>
        <v>2182</v>
      </c>
      <c r="AZ26">
        <f t="shared" si="30"/>
        <v>2057</v>
      </c>
      <c r="BA26">
        <f t="shared" si="30"/>
        <v>2148</v>
      </c>
      <c r="BB26">
        <f t="shared" si="30"/>
        <v>2193</v>
      </c>
      <c r="BC26">
        <f t="shared" si="30"/>
        <v>2190</v>
      </c>
      <c r="BD26">
        <f t="shared" si="30"/>
        <v>1</v>
      </c>
      <c r="BE26">
        <f t="shared" si="30"/>
        <v>2190</v>
      </c>
      <c r="BF26">
        <f t="shared" si="30"/>
        <v>2238</v>
      </c>
      <c r="BG26">
        <f t="shared" si="30"/>
        <v>2256</v>
      </c>
      <c r="BH26">
        <f t="shared" si="30"/>
        <v>2232</v>
      </c>
      <c r="BI26">
        <f t="shared" si="30"/>
        <v>2226</v>
      </c>
      <c r="BJ26">
        <f t="shared" si="30"/>
        <v>2219</v>
      </c>
      <c r="BK26" s="93">
        <f>AVERAGE(BE26:BJ26,AX26:BC26,AQ26:AV26,AL26:AO26,AJ26)</f>
        <v>2199.9565217391305</v>
      </c>
      <c r="BL26">
        <f t="shared" ref="BL26:CP26" si="31">BL24-BL25</f>
        <v>14</v>
      </c>
      <c r="BM26">
        <f t="shared" si="31"/>
        <v>2197</v>
      </c>
      <c r="BN26">
        <f t="shared" si="31"/>
        <v>2244</v>
      </c>
      <c r="BO26">
        <f t="shared" si="31"/>
        <v>2286</v>
      </c>
      <c r="BP26">
        <f t="shared" si="31"/>
        <v>2309</v>
      </c>
      <c r="BQ26">
        <f t="shared" si="31"/>
        <v>2223</v>
      </c>
      <c r="BR26">
        <f t="shared" si="31"/>
        <v>2114</v>
      </c>
      <c r="BS26">
        <f t="shared" si="31"/>
        <v>6</v>
      </c>
      <c r="BT26">
        <f t="shared" si="31"/>
        <v>12</v>
      </c>
      <c r="BU26">
        <f t="shared" si="31"/>
        <v>2166</v>
      </c>
      <c r="BV26">
        <f t="shared" si="31"/>
        <v>2219</v>
      </c>
      <c r="BW26">
        <f t="shared" si="31"/>
        <v>2243</v>
      </c>
      <c r="BX26">
        <f t="shared" si="31"/>
        <v>2245</v>
      </c>
      <c r="BY26">
        <f t="shared" si="31"/>
        <v>2181</v>
      </c>
      <c r="BZ26">
        <f t="shared" si="31"/>
        <v>5</v>
      </c>
      <c r="CA26">
        <f t="shared" si="31"/>
        <v>2182</v>
      </c>
      <c r="CB26">
        <f t="shared" si="31"/>
        <v>2248</v>
      </c>
      <c r="CC26">
        <f t="shared" si="31"/>
        <v>2254</v>
      </c>
      <c r="CD26">
        <f t="shared" si="31"/>
        <v>2260</v>
      </c>
      <c r="CE26">
        <f t="shared" si="31"/>
        <v>2269</v>
      </c>
      <c r="CF26">
        <f t="shared" si="31"/>
        <v>2235</v>
      </c>
      <c r="CG26">
        <f t="shared" si="31"/>
        <v>0</v>
      </c>
      <c r="CH26">
        <f t="shared" si="31"/>
        <v>2246</v>
      </c>
      <c r="CI26">
        <f t="shared" si="31"/>
        <v>2284</v>
      </c>
      <c r="CJ26">
        <f t="shared" si="31"/>
        <v>2259</v>
      </c>
      <c r="CK26">
        <f t="shared" si="31"/>
        <v>2269</v>
      </c>
      <c r="CL26">
        <f t="shared" si="31"/>
        <v>2276</v>
      </c>
      <c r="CM26">
        <f t="shared" si="31"/>
        <v>2243</v>
      </c>
      <c r="CN26">
        <f t="shared" si="31"/>
        <v>0</v>
      </c>
      <c r="CO26">
        <f t="shared" si="31"/>
        <v>2248</v>
      </c>
      <c r="CP26">
        <f t="shared" si="31"/>
        <v>2282</v>
      </c>
      <c r="CQ26" s="1">
        <f>AVERAGE(CO26:CP26,CH26:CM26,CA26:CF26,BU26:BY26,BM26:BR26)</f>
        <v>2239.2800000000002</v>
      </c>
      <c r="CR26">
        <f t="shared" ref="CR26:DT26" si="32">CR24-CR25</f>
        <v>2254</v>
      </c>
      <c r="CS26">
        <f t="shared" si="32"/>
        <v>2251</v>
      </c>
      <c r="CT26">
        <f t="shared" si="32"/>
        <v>2250</v>
      </c>
      <c r="CU26">
        <f t="shared" si="32"/>
        <v>2238</v>
      </c>
      <c r="CV26">
        <f t="shared" si="32"/>
        <v>1</v>
      </c>
      <c r="CW26">
        <f t="shared" si="32"/>
        <v>2208</v>
      </c>
      <c r="CX26">
        <f t="shared" si="32"/>
        <v>2236</v>
      </c>
      <c r="CY26">
        <f t="shared" si="32"/>
        <v>2240</v>
      </c>
      <c r="CZ26">
        <f t="shared" si="32"/>
        <v>2245</v>
      </c>
      <c r="DA26">
        <f t="shared" si="32"/>
        <v>2271</v>
      </c>
      <c r="DB26">
        <f t="shared" si="32"/>
        <v>32</v>
      </c>
      <c r="DC26">
        <f t="shared" si="32"/>
        <v>3</v>
      </c>
      <c r="DD26">
        <f t="shared" si="32"/>
        <v>0</v>
      </c>
      <c r="DE26">
        <f t="shared" si="32"/>
        <v>0</v>
      </c>
      <c r="DF26">
        <f t="shared" si="32"/>
        <v>0</v>
      </c>
      <c r="DG26">
        <f t="shared" si="32"/>
        <v>0</v>
      </c>
      <c r="DH26">
        <f t="shared" si="32"/>
        <v>0</v>
      </c>
      <c r="DI26">
        <f t="shared" si="32"/>
        <v>3</v>
      </c>
      <c r="DJ26">
        <f t="shared" si="32"/>
        <v>1</v>
      </c>
      <c r="DK26">
        <f t="shared" si="32"/>
        <v>2105</v>
      </c>
      <c r="DL26">
        <f t="shared" si="32"/>
        <v>2196</v>
      </c>
      <c r="DM26">
        <f t="shared" si="32"/>
        <v>2254</v>
      </c>
      <c r="DN26">
        <f t="shared" si="32"/>
        <v>2250</v>
      </c>
      <c r="DO26">
        <f t="shared" si="32"/>
        <v>2322</v>
      </c>
      <c r="DP26">
        <f t="shared" si="32"/>
        <v>2306</v>
      </c>
      <c r="DQ26">
        <f t="shared" si="32"/>
        <v>6</v>
      </c>
      <c r="DR26">
        <f t="shared" si="32"/>
        <v>2287</v>
      </c>
      <c r="DS26">
        <f t="shared" si="32"/>
        <v>2331</v>
      </c>
      <c r="DT26">
        <f t="shared" si="32"/>
        <v>2323</v>
      </c>
      <c r="DU26">
        <f>DU24-DU25</f>
        <v>2317</v>
      </c>
      <c r="DV26" s="1">
        <f>AVERAGE(DR26:DU26,DK26:DP26,CW26:DB26,CR26:CU26)</f>
        <v>2145.8000000000002</v>
      </c>
      <c r="DW26">
        <f>DW24-DW25</f>
        <v>2281</v>
      </c>
      <c r="DX26">
        <f t="shared" ref="DX26:EZ26" si="33">DX24-DX25</f>
        <v>2273</v>
      </c>
      <c r="DY26">
        <f t="shared" si="33"/>
        <v>1935</v>
      </c>
      <c r="DZ26">
        <f t="shared" si="33"/>
        <v>2435</v>
      </c>
      <c r="EA26">
        <f t="shared" si="33"/>
        <v>2461</v>
      </c>
      <c r="EB26">
        <f t="shared" si="33"/>
        <v>2369</v>
      </c>
      <c r="EC26">
        <f t="shared" si="33"/>
        <v>2513</v>
      </c>
      <c r="ED26">
        <f t="shared" si="33"/>
        <v>2506</v>
      </c>
      <c r="EE26">
        <f t="shared" si="33"/>
        <v>2505</v>
      </c>
      <c r="EF26">
        <f t="shared" si="33"/>
        <v>2069</v>
      </c>
      <c r="EG26">
        <f t="shared" si="33"/>
        <v>2506</v>
      </c>
      <c r="EH26">
        <f t="shared" si="33"/>
        <v>2501</v>
      </c>
      <c r="EI26">
        <f t="shared" si="33"/>
        <v>2403</v>
      </c>
      <c r="EJ26">
        <f t="shared" si="33"/>
        <v>710</v>
      </c>
      <c r="EK26">
        <f t="shared" si="33"/>
        <v>580</v>
      </c>
      <c r="EL26">
        <f t="shared" si="33"/>
        <v>471</v>
      </c>
      <c r="EM26">
        <f t="shared" si="33"/>
        <v>1441</v>
      </c>
      <c r="EN26">
        <f t="shared" si="33"/>
        <v>2535</v>
      </c>
      <c r="EO26">
        <f t="shared" si="33"/>
        <v>2561</v>
      </c>
      <c r="EP26">
        <f t="shared" si="33"/>
        <v>2642</v>
      </c>
      <c r="EQ26">
        <f t="shared" si="33"/>
        <v>2637</v>
      </c>
      <c r="ER26">
        <f t="shared" si="33"/>
        <v>2638</v>
      </c>
      <c r="ES26">
        <f t="shared" si="33"/>
        <v>2617</v>
      </c>
      <c r="ET26">
        <f t="shared" si="33"/>
        <v>2095</v>
      </c>
      <c r="EU26">
        <f t="shared" si="33"/>
        <v>2617</v>
      </c>
      <c r="EV26">
        <f t="shared" si="33"/>
        <v>2642</v>
      </c>
      <c r="EW26">
        <f t="shared" si="33"/>
        <v>2643</v>
      </c>
      <c r="EX26">
        <f t="shared" si="33"/>
        <v>2646</v>
      </c>
      <c r="EY26">
        <f t="shared" si="33"/>
        <v>2642</v>
      </c>
      <c r="EZ26">
        <f t="shared" si="33"/>
        <v>2633</v>
      </c>
      <c r="FA26">
        <f>FA24-FA25</f>
        <v>1889</v>
      </c>
      <c r="FB26" s="41">
        <f>AVERAGE(EU26:EZ26,EN26:ES26,EG26:EI26,ED26,EE26,DZ26:EC26,DW26:DX26)</f>
        <v>2530.695652173913</v>
      </c>
      <c r="FC26">
        <f t="shared" ref="FC26:FX26" si="34">FC24-FC25</f>
        <v>21</v>
      </c>
      <c r="FD26">
        <f t="shared" si="34"/>
        <v>2608</v>
      </c>
      <c r="FE26">
        <f t="shared" si="34"/>
        <v>2643</v>
      </c>
      <c r="FF26">
        <f t="shared" si="34"/>
        <v>2668</v>
      </c>
      <c r="FG26">
        <f t="shared" si="34"/>
        <v>2754</v>
      </c>
      <c r="FH26">
        <f t="shared" si="34"/>
        <v>2564</v>
      </c>
      <c r="FI26">
        <f t="shared" si="34"/>
        <v>77</v>
      </c>
      <c r="FJ26">
        <f t="shared" si="34"/>
        <v>2525</v>
      </c>
      <c r="FK26">
        <f t="shared" si="34"/>
        <v>2623</v>
      </c>
      <c r="FL26">
        <f t="shared" si="34"/>
        <v>2680</v>
      </c>
      <c r="FM26">
        <f t="shared" si="34"/>
        <v>2688</v>
      </c>
      <c r="FN26">
        <f t="shared" si="34"/>
        <v>2724</v>
      </c>
      <c r="FO26">
        <f t="shared" si="34"/>
        <v>2699</v>
      </c>
      <c r="FP26">
        <f t="shared" si="34"/>
        <v>2083</v>
      </c>
      <c r="FQ26">
        <f t="shared" si="34"/>
        <v>2776</v>
      </c>
      <c r="FR26">
        <f t="shared" si="34"/>
        <v>2806</v>
      </c>
      <c r="FS26">
        <f t="shared" si="34"/>
        <v>2802</v>
      </c>
      <c r="FT26">
        <f t="shared" si="34"/>
        <v>373</v>
      </c>
      <c r="FU26">
        <f t="shared" si="34"/>
        <v>2747</v>
      </c>
      <c r="FV26">
        <f t="shared" si="34"/>
        <v>2769</v>
      </c>
      <c r="FW26">
        <f t="shared" si="34"/>
        <v>2223</v>
      </c>
      <c r="FX26">
        <f t="shared" si="34"/>
        <v>2784</v>
      </c>
      <c r="FY26">
        <v>2825</v>
      </c>
      <c r="FZ26">
        <v>2807</v>
      </c>
      <c r="GA26">
        <v>2823</v>
      </c>
      <c r="GB26">
        <v>2824</v>
      </c>
      <c r="GC26">
        <v>2769</v>
      </c>
      <c r="GD26">
        <v>543</v>
      </c>
      <c r="GE26">
        <v>2782</v>
      </c>
      <c r="GF26">
        <v>2819</v>
      </c>
      <c r="GG26" s="103">
        <f>AVERAGE(GE26:GF26,FX26:GC26,FU26:FV26,FQ26:FS26,FJ26:FO26,FD26:FH26)</f>
        <v>2729.5416666666665</v>
      </c>
      <c r="GH26" s="103">
        <v>2807</v>
      </c>
      <c r="GI26" s="103">
        <v>2807</v>
      </c>
      <c r="GJ26" s="103">
        <v>2806</v>
      </c>
      <c r="GK26" s="103">
        <v>2794</v>
      </c>
      <c r="GL26" s="103">
        <v>2092</v>
      </c>
      <c r="GM26" s="103">
        <v>2821</v>
      </c>
      <c r="GN26" s="103">
        <v>2714</v>
      </c>
      <c r="GO26" s="103">
        <v>2757</v>
      </c>
      <c r="GP26" s="103">
        <v>2743</v>
      </c>
      <c r="GQ26" s="103">
        <v>2755</v>
      </c>
      <c r="GR26" s="103">
        <v>2670</v>
      </c>
      <c r="GS26" s="103">
        <v>1512</v>
      </c>
      <c r="GT26" s="103">
        <v>2650</v>
      </c>
      <c r="GU26" s="103">
        <v>2739</v>
      </c>
      <c r="GV26" s="103">
        <v>2789</v>
      </c>
      <c r="GW26" s="103">
        <v>2784</v>
      </c>
      <c r="GX26" s="103">
        <v>2797</v>
      </c>
      <c r="GY26" s="103">
        <v>2789</v>
      </c>
      <c r="GZ26" s="103">
        <v>1427</v>
      </c>
      <c r="HA26" s="103">
        <v>2773</v>
      </c>
      <c r="HB26" s="103">
        <v>2796</v>
      </c>
      <c r="HC26" s="103">
        <v>2813</v>
      </c>
      <c r="HD26" s="103">
        <v>2806</v>
      </c>
      <c r="HE26" s="103">
        <v>2818</v>
      </c>
      <c r="HF26" s="103">
        <v>2789</v>
      </c>
      <c r="HG26" s="103">
        <v>545</v>
      </c>
      <c r="HH26" s="103">
        <v>2754</v>
      </c>
      <c r="HI26" s="103">
        <v>2789</v>
      </c>
      <c r="HJ26" s="103">
        <v>2787</v>
      </c>
      <c r="HK26" s="103">
        <v>2808</v>
      </c>
      <c r="HL26" s="103">
        <v>2820</v>
      </c>
      <c r="HM26" s="103">
        <f>AVERAGE(HH26:HL26,HA26:HF26,GT26:GY26,GM26:GR26,GH26:GK26)</f>
        <v>2776.8518518518517</v>
      </c>
      <c r="HN26" s="103">
        <v>2820</v>
      </c>
      <c r="HO26" s="103">
        <v>2820</v>
      </c>
      <c r="HP26" s="103">
        <v>2820</v>
      </c>
      <c r="HQ26" s="103">
        <v>2820</v>
      </c>
      <c r="HR26" s="103">
        <v>2820</v>
      </c>
      <c r="HS26" s="103">
        <v>2820</v>
      </c>
      <c r="HT26" s="103">
        <v>2820</v>
      </c>
      <c r="HU26" s="103">
        <v>2820</v>
      </c>
      <c r="HV26" s="103">
        <v>2820</v>
      </c>
      <c r="HW26" s="103">
        <v>2820</v>
      </c>
      <c r="HX26" s="103">
        <v>2820</v>
      </c>
      <c r="HY26" s="103">
        <v>2820</v>
      </c>
      <c r="HZ26" s="103">
        <v>2820</v>
      </c>
      <c r="IA26" s="103">
        <v>2820</v>
      </c>
      <c r="IB26" s="103">
        <v>2820</v>
      </c>
      <c r="IC26" s="103">
        <v>2820</v>
      </c>
      <c r="ID26" s="103">
        <v>2820</v>
      </c>
      <c r="IE26" s="103">
        <v>2820</v>
      </c>
      <c r="IF26" s="103">
        <v>2820</v>
      </c>
      <c r="IG26" s="103">
        <v>2820</v>
      </c>
      <c r="IH26" s="103">
        <v>2820</v>
      </c>
      <c r="II26" s="103">
        <v>2820</v>
      </c>
      <c r="IJ26" s="103">
        <v>2820</v>
      </c>
      <c r="IK26" s="103">
        <v>2820</v>
      </c>
      <c r="IL26" s="103">
        <v>2820</v>
      </c>
      <c r="IM26" s="103">
        <v>2820</v>
      </c>
      <c r="IN26" s="103">
        <v>2820</v>
      </c>
      <c r="IO26" s="103">
        <v>2820</v>
      </c>
      <c r="IP26" s="103">
        <v>2820</v>
      </c>
      <c r="IQ26" s="103">
        <v>2820</v>
      </c>
      <c r="IR26" s="103">
        <v>2820</v>
      </c>
      <c r="IS26" s="103">
        <f>AVERAGE(IR26,IK26:IP26,ID26:II26,HW26:IB26,HP26:HU26,HN26)</f>
        <v>2820</v>
      </c>
      <c r="IT26" s="1"/>
      <c r="IU26" s="1"/>
      <c r="IV26" s="1"/>
      <c r="IW26" s="1"/>
      <c r="IX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2238.2481203007519</v>
      </c>
    </row>
    <row r="27" spans="2:258">
      <c r="B27" s="5" t="s">
        <v>1</v>
      </c>
      <c r="C27">
        <v>2187</v>
      </c>
      <c r="D27">
        <v>212</v>
      </c>
      <c r="E27">
        <v>161</v>
      </c>
      <c r="F27">
        <v>2167</v>
      </c>
      <c r="G27">
        <v>70</v>
      </c>
      <c r="H27">
        <v>106</v>
      </c>
      <c r="I27">
        <v>2171</v>
      </c>
      <c r="J27">
        <v>195</v>
      </c>
      <c r="K27">
        <v>148</v>
      </c>
      <c r="L27">
        <v>176</v>
      </c>
      <c r="M27">
        <v>2194</v>
      </c>
      <c r="N27">
        <v>178</v>
      </c>
      <c r="O27">
        <v>129</v>
      </c>
      <c r="P27">
        <v>118</v>
      </c>
      <c r="Q27">
        <v>109</v>
      </c>
      <c r="R27">
        <v>112</v>
      </c>
      <c r="S27">
        <v>160</v>
      </c>
      <c r="T27">
        <v>2305</v>
      </c>
      <c r="U27">
        <v>150</v>
      </c>
      <c r="V27">
        <v>115</v>
      </c>
      <c r="W27">
        <v>124</v>
      </c>
      <c r="X27">
        <v>126</v>
      </c>
      <c r="Y27">
        <v>111</v>
      </c>
      <c r="Z27">
        <v>150</v>
      </c>
      <c r="AA27">
        <v>2372</v>
      </c>
      <c r="AB27">
        <v>153</v>
      </c>
      <c r="AC27">
        <v>125</v>
      </c>
      <c r="AD27">
        <v>137</v>
      </c>
      <c r="AE27">
        <v>137</v>
      </c>
      <c r="AF27">
        <v>134</v>
      </c>
      <c r="AG27">
        <v>177</v>
      </c>
      <c r="AH27" s="1">
        <f>AVERAGE(AB27:AG27,U27:Z27,N27:S27,J27:L27,G27:H27,D27:E27)</f>
        <v>140.52000000000001</v>
      </c>
      <c r="AI27">
        <v>2344</v>
      </c>
      <c r="AJ27">
        <v>181</v>
      </c>
      <c r="AK27">
        <v>2361</v>
      </c>
      <c r="AL27">
        <v>132</v>
      </c>
      <c r="AM27">
        <v>97</v>
      </c>
      <c r="AN27">
        <v>147</v>
      </c>
      <c r="AO27">
        <v>237</v>
      </c>
      <c r="AP27">
        <v>2327</v>
      </c>
      <c r="AQ27">
        <v>189</v>
      </c>
      <c r="AR27">
        <v>138</v>
      </c>
      <c r="AS27">
        <v>116</v>
      </c>
      <c r="AT27">
        <v>130</v>
      </c>
      <c r="AU27">
        <v>138</v>
      </c>
      <c r="AV27">
        <v>180</v>
      </c>
      <c r="AW27">
        <v>2321</v>
      </c>
      <c r="AX27">
        <v>141</v>
      </c>
      <c r="AY27">
        <v>144</v>
      </c>
      <c r="AZ27">
        <v>269</v>
      </c>
      <c r="BA27">
        <v>178</v>
      </c>
      <c r="BB27">
        <v>133</v>
      </c>
      <c r="BC27">
        <v>133</v>
      </c>
      <c r="BD27">
        <v>2318</v>
      </c>
      <c r="BE27">
        <v>170</v>
      </c>
      <c r="BF27">
        <v>122</v>
      </c>
      <c r="BG27">
        <v>103</v>
      </c>
      <c r="BH27">
        <v>126</v>
      </c>
      <c r="BI27">
        <v>131</v>
      </c>
      <c r="BJ27">
        <v>135</v>
      </c>
      <c r="BK27" s="93">
        <f>AVERAGE(BE27:BJ27,AX27:BC27,AQ27:AV27,AL27:AO27,AJ27)</f>
        <v>150.86956521739131</v>
      </c>
      <c r="BL27">
        <v>2328</v>
      </c>
      <c r="BM27">
        <v>173</v>
      </c>
      <c r="BN27">
        <v>123</v>
      </c>
      <c r="BO27">
        <v>92</v>
      </c>
      <c r="BP27">
        <v>68</v>
      </c>
      <c r="BQ27">
        <v>141</v>
      </c>
      <c r="BR27">
        <v>248</v>
      </c>
      <c r="BS27">
        <v>2352</v>
      </c>
      <c r="BT27">
        <v>2346</v>
      </c>
      <c r="BU27">
        <v>199</v>
      </c>
      <c r="BV27">
        <v>144</v>
      </c>
      <c r="BW27">
        <v>118</v>
      </c>
      <c r="BX27">
        <v>135</v>
      </c>
      <c r="BY27">
        <v>196</v>
      </c>
      <c r="BZ27">
        <v>2369</v>
      </c>
      <c r="CA27">
        <v>199</v>
      </c>
      <c r="CB27">
        <v>132</v>
      </c>
      <c r="CC27">
        <v>133</v>
      </c>
      <c r="CD27">
        <v>125</v>
      </c>
      <c r="CE27">
        <v>122</v>
      </c>
      <c r="CF27">
        <v>156</v>
      </c>
      <c r="CG27">
        <v>2385</v>
      </c>
      <c r="CH27">
        <v>139</v>
      </c>
      <c r="CI27">
        <v>98</v>
      </c>
      <c r="CJ27">
        <v>125</v>
      </c>
      <c r="CK27">
        <v>114</v>
      </c>
      <c r="CL27">
        <v>106</v>
      </c>
      <c r="CM27">
        <v>138</v>
      </c>
      <c r="CN27">
        <v>2379</v>
      </c>
      <c r="CO27">
        <v>131</v>
      </c>
      <c r="CP27">
        <v>97</v>
      </c>
      <c r="CQ27" s="1">
        <f>AVERAGE(CO27:CP27,CH27:CM27,CA27:CF27,BU27:BY27,BM27:BR27)</f>
        <v>138.08000000000001</v>
      </c>
      <c r="CR27">
        <v>111</v>
      </c>
      <c r="CS27">
        <v>107</v>
      </c>
      <c r="CT27">
        <v>108</v>
      </c>
      <c r="CU27">
        <v>120</v>
      </c>
      <c r="CV27">
        <v>2352</v>
      </c>
      <c r="CW27">
        <v>145</v>
      </c>
      <c r="CX27">
        <v>116</v>
      </c>
      <c r="CY27">
        <v>112</v>
      </c>
      <c r="CZ27">
        <v>107</v>
      </c>
      <c r="DA27">
        <v>81</v>
      </c>
      <c r="DB27">
        <v>2309</v>
      </c>
      <c r="DC27">
        <v>2336</v>
      </c>
      <c r="DD27">
        <v>2339</v>
      </c>
      <c r="DE27">
        <v>2339</v>
      </c>
      <c r="DF27">
        <v>2339</v>
      </c>
      <c r="DG27">
        <v>2339</v>
      </c>
      <c r="DH27">
        <v>2339</v>
      </c>
      <c r="DI27">
        <v>2336</v>
      </c>
      <c r="DJ27">
        <v>2338</v>
      </c>
      <c r="DK27">
        <v>240</v>
      </c>
      <c r="DL27">
        <v>148</v>
      </c>
      <c r="DM27">
        <v>138</v>
      </c>
      <c r="DN27">
        <v>140</v>
      </c>
      <c r="DO27">
        <v>131</v>
      </c>
      <c r="DP27">
        <v>146</v>
      </c>
      <c r="DQ27">
        <v>2445</v>
      </c>
      <c r="DR27">
        <v>164</v>
      </c>
      <c r="DS27">
        <v>127</v>
      </c>
      <c r="DT27">
        <v>134</v>
      </c>
      <c r="DU27">
        <v>140</v>
      </c>
      <c r="DV27" s="1">
        <f>AVERAGE(DR27:DU27,DK27:DP27,CW27:DB27,CR27:CU27)</f>
        <v>241.2</v>
      </c>
      <c r="DW27">
        <v>162</v>
      </c>
      <c r="DX27">
        <v>161</v>
      </c>
      <c r="DY27">
        <v>497</v>
      </c>
      <c r="DZ27">
        <v>126</v>
      </c>
      <c r="EA27">
        <v>72</v>
      </c>
      <c r="EB27">
        <v>158</v>
      </c>
      <c r="EC27">
        <v>139</v>
      </c>
      <c r="ED27">
        <v>146</v>
      </c>
      <c r="EE27">
        <v>125</v>
      </c>
      <c r="EF27">
        <v>558</v>
      </c>
      <c r="EG27">
        <v>152</v>
      </c>
      <c r="EH27">
        <v>154</v>
      </c>
      <c r="EI27">
        <v>250</v>
      </c>
      <c r="EJ27">
        <v>1935</v>
      </c>
      <c r="EK27">
        <v>2065</v>
      </c>
      <c r="EL27">
        <v>2174</v>
      </c>
      <c r="EM27">
        <v>1204</v>
      </c>
      <c r="EN27">
        <v>179</v>
      </c>
      <c r="EO27">
        <v>149</v>
      </c>
      <c r="EP27">
        <v>109</v>
      </c>
      <c r="EQ27">
        <v>111</v>
      </c>
      <c r="ER27">
        <v>109</v>
      </c>
      <c r="ES27">
        <v>128</v>
      </c>
      <c r="ET27">
        <v>604</v>
      </c>
      <c r="EU27">
        <v>151</v>
      </c>
      <c r="EV27">
        <v>119</v>
      </c>
      <c r="EW27">
        <v>116</v>
      </c>
      <c r="EX27">
        <v>109</v>
      </c>
      <c r="EY27">
        <v>113</v>
      </c>
      <c r="EZ27">
        <v>121</v>
      </c>
      <c r="FA27">
        <v>864</v>
      </c>
      <c r="FB27" s="41">
        <f>AVERAGE(EU27:EZ27,EN27:ES27,EG27:EI27,ED27,EE27,DZ27:EC27,DW27:DX27)</f>
        <v>137.34782608695653</v>
      </c>
      <c r="FC27">
        <v>2720</v>
      </c>
      <c r="FD27">
        <v>170</v>
      </c>
      <c r="FE27">
        <v>131</v>
      </c>
      <c r="FF27">
        <v>106</v>
      </c>
      <c r="FG27">
        <v>79</v>
      </c>
      <c r="FH27">
        <v>256</v>
      </c>
      <c r="FI27">
        <v>2736</v>
      </c>
      <c r="FJ27">
        <v>314</v>
      </c>
      <c r="FK27">
        <v>211</v>
      </c>
      <c r="FL27">
        <v>189</v>
      </c>
      <c r="FM27">
        <v>174</v>
      </c>
      <c r="FN27">
        <v>169</v>
      </c>
      <c r="FO27">
        <v>192</v>
      </c>
      <c r="FP27">
        <v>800</v>
      </c>
      <c r="FQ27">
        <v>179</v>
      </c>
      <c r="FR27">
        <v>145</v>
      </c>
      <c r="FS27">
        <v>148</v>
      </c>
      <c r="FT27">
        <v>2570</v>
      </c>
      <c r="FU27">
        <v>197</v>
      </c>
      <c r="FV27">
        <v>168</v>
      </c>
      <c r="FW27">
        <v>705</v>
      </c>
      <c r="FX27">
        <v>156</v>
      </c>
      <c r="FY27">
        <v>112</v>
      </c>
      <c r="FZ27">
        <v>139</v>
      </c>
      <c r="GA27">
        <v>134</v>
      </c>
      <c r="GB27">
        <v>127</v>
      </c>
      <c r="GC27">
        <v>181</v>
      </c>
      <c r="GD27">
        <v>2405</v>
      </c>
      <c r="GE27">
        <v>165</v>
      </c>
      <c r="GF27">
        <v>127</v>
      </c>
      <c r="GG27" s="103">
        <f>AVERAGE(GE27:GF27,FX27:GC27,FU27:FV27,FQ27:FS27,FJ27:FO27,FD27:FH27)</f>
        <v>165.375</v>
      </c>
      <c r="GH27" s="103">
        <v>124</v>
      </c>
      <c r="GI27" s="103">
        <v>110</v>
      </c>
      <c r="GJ27" s="103">
        <v>117</v>
      </c>
      <c r="GK27" s="103">
        <v>127</v>
      </c>
      <c r="GL27" s="103">
        <v>824</v>
      </c>
      <c r="GM27" s="103">
        <v>95</v>
      </c>
      <c r="GN27" s="103">
        <v>191</v>
      </c>
      <c r="GO27" s="103">
        <v>146</v>
      </c>
      <c r="GP27" s="103">
        <v>155</v>
      </c>
      <c r="GQ27" s="103">
        <v>141</v>
      </c>
      <c r="GR27" s="103">
        <v>222</v>
      </c>
      <c r="GS27" s="103">
        <v>1372</v>
      </c>
      <c r="GT27" s="103">
        <v>260</v>
      </c>
      <c r="GU27" s="103">
        <v>169</v>
      </c>
      <c r="GV27" s="103">
        <v>145</v>
      </c>
      <c r="GW27" s="103">
        <v>146</v>
      </c>
      <c r="GX27" s="103">
        <v>146</v>
      </c>
      <c r="GY27" s="103">
        <v>151</v>
      </c>
      <c r="GZ27" s="103">
        <v>1505</v>
      </c>
      <c r="HA27" s="103">
        <v>166</v>
      </c>
      <c r="HB27" s="103">
        <v>136</v>
      </c>
      <c r="HC27" s="103">
        <v>117</v>
      </c>
      <c r="HD27" s="103">
        <v>122</v>
      </c>
      <c r="HE27" s="103">
        <v>113</v>
      </c>
      <c r="HF27" s="103">
        <v>137</v>
      </c>
      <c r="HG27" s="103">
        <v>2374</v>
      </c>
      <c r="HH27" s="103">
        <v>165</v>
      </c>
      <c r="HI27" s="103">
        <v>125</v>
      </c>
      <c r="HJ27" s="103">
        <v>125</v>
      </c>
      <c r="HK27" s="103">
        <v>103</v>
      </c>
      <c r="HL27" s="103">
        <v>90</v>
      </c>
      <c r="HM27" s="103">
        <f>AVERAGE(HH27:HL27,HA27:HF27,GT27:GY27,GM27:GR27,GH27:GK27)</f>
        <v>142.37037037037038</v>
      </c>
      <c r="HN27" s="103">
        <v>277</v>
      </c>
      <c r="HO27" s="103">
        <v>2391</v>
      </c>
      <c r="HP27" s="103">
        <v>158</v>
      </c>
      <c r="HQ27" s="103">
        <v>107</v>
      </c>
      <c r="HR27" s="103">
        <v>69</v>
      </c>
      <c r="HS27" s="103">
        <v>147</v>
      </c>
      <c r="HT27" s="103">
        <v>143</v>
      </c>
      <c r="HU27" s="103">
        <v>262</v>
      </c>
      <c r="HV27" s="103">
        <v>2842</v>
      </c>
      <c r="HW27" s="103">
        <v>247</v>
      </c>
      <c r="HX27" s="103">
        <v>146</v>
      </c>
      <c r="HY27" s="103">
        <v>114</v>
      </c>
      <c r="HZ27" s="103">
        <v>118</v>
      </c>
      <c r="IA27" s="103">
        <v>108</v>
      </c>
      <c r="IB27" s="103">
        <v>115</v>
      </c>
      <c r="IC27" s="103">
        <v>2802</v>
      </c>
      <c r="ID27" s="103">
        <v>141</v>
      </c>
      <c r="IE27" s="103">
        <v>107</v>
      </c>
      <c r="IF27" s="103">
        <v>94</v>
      </c>
      <c r="IG27" s="103">
        <v>95</v>
      </c>
      <c r="IH27" s="103">
        <v>86</v>
      </c>
      <c r="II27" s="103">
        <v>109</v>
      </c>
      <c r="IJ27" s="103">
        <v>2751</v>
      </c>
      <c r="IK27" s="103">
        <v>107</v>
      </c>
      <c r="IL27" s="103">
        <v>93</v>
      </c>
      <c r="IM27" s="103">
        <v>83</v>
      </c>
      <c r="IN27" s="103">
        <v>93</v>
      </c>
      <c r="IO27" s="103">
        <v>140</v>
      </c>
      <c r="IP27" s="103">
        <v>108</v>
      </c>
      <c r="IQ27" s="103">
        <v>2712</v>
      </c>
      <c r="IR27" s="103">
        <v>91</v>
      </c>
      <c r="IS27" s="103">
        <f>AVERAGE(IR27,IK27:IP27,ID27:II27,HW27:IB27,HP27:HU27,HN27)</f>
        <v>129.15384615384616</v>
      </c>
      <c r="IT27" s="1"/>
      <c r="IU27" s="1"/>
      <c r="IV27" s="1"/>
      <c r="IW27" s="1"/>
      <c r="IX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236.69924812030075</v>
      </c>
    </row>
    <row r="28" spans="2:258" s="6" customFormat="1">
      <c r="B28" s="7" t="s">
        <v>4</v>
      </c>
      <c r="C28" s="8">
        <f t="shared" ref="C28:AG28" si="35">C24/(C24+C27)</f>
        <v>5.0045495905368517E-3</v>
      </c>
      <c r="D28" s="8">
        <f t="shared" si="35"/>
        <v>0.90359254206457484</v>
      </c>
      <c r="E28" s="8">
        <f t="shared" si="35"/>
        <v>0.92665148063781322</v>
      </c>
      <c r="F28" s="8">
        <f t="shared" si="35"/>
        <v>1.1855905152758778E-2</v>
      </c>
      <c r="G28" s="8">
        <f t="shared" si="35"/>
        <v>0.96821071752951859</v>
      </c>
      <c r="H28" s="8">
        <f t="shared" si="35"/>
        <v>0.95157606212882595</v>
      </c>
      <c r="I28" s="8">
        <f t="shared" si="35"/>
        <v>6.861848124428179E-3</v>
      </c>
      <c r="J28" s="8">
        <f t="shared" si="35"/>
        <v>0.91140390731485688</v>
      </c>
      <c r="K28" s="8">
        <f t="shared" si="35"/>
        <v>0.93315266485998194</v>
      </c>
      <c r="L28" s="8">
        <f t="shared" si="35"/>
        <v>0.92039800995024879</v>
      </c>
      <c r="M28" s="8">
        <f t="shared" si="35"/>
        <v>6.7904028972385691E-3</v>
      </c>
      <c r="N28" s="8">
        <f t="shared" si="35"/>
        <v>0.92085371276122718</v>
      </c>
      <c r="O28" s="8">
        <f t="shared" si="35"/>
        <v>0.94294559929234856</v>
      </c>
      <c r="P28" s="8">
        <f t="shared" si="35"/>
        <v>0.94885132206328571</v>
      </c>
      <c r="Q28" s="8">
        <f t="shared" si="35"/>
        <v>0.95299698145752476</v>
      </c>
      <c r="R28" s="8">
        <f t="shared" si="35"/>
        <v>0.95201371036846616</v>
      </c>
      <c r="S28" s="8">
        <f t="shared" si="35"/>
        <v>0.93138936535162953</v>
      </c>
      <c r="T28" s="8">
        <f t="shared" si="35"/>
        <v>6.893580353295993E-3</v>
      </c>
      <c r="U28" s="8">
        <f t="shared" si="35"/>
        <v>0.93660185967878273</v>
      </c>
      <c r="V28" s="8">
        <f t="shared" si="35"/>
        <v>0.95137420718816068</v>
      </c>
      <c r="W28" s="8">
        <f t="shared" si="35"/>
        <v>0.94789915966386551</v>
      </c>
      <c r="X28" s="8">
        <f t="shared" si="35"/>
        <v>0.94696969696969702</v>
      </c>
      <c r="Y28" s="8">
        <f t="shared" si="35"/>
        <v>0.95371142618849036</v>
      </c>
      <c r="Z28" s="8">
        <f t="shared" si="35"/>
        <v>0.93744787322768974</v>
      </c>
      <c r="AA28" s="8">
        <f t="shared" si="35"/>
        <v>8.3612040133779261E-3</v>
      </c>
      <c r="AB28" s="8">
        <f t="shared" si="35"/>
        <v>0.93603678929765888</v>
      </c>
      <c r="AC28" s="8">
        <f t="shared" si="35"/>
        <v>0.94767685223943077</v>
      </c>
      <c r="AD28" s="8">
        <f t="shared" si="35"/>
        <v>0.94258172673931262</v>
      </c>
      <c r="AE28" s="8">
        <f t="shared" si="35"/>
        <v>0.94258172673931262</v>
      </c>
      <c r="AF28" s="8">
        <f t="shared" si="35"/>
        <v>0.94381551362683436</v>
      </c>
      <c r="AG28" s="8">
        <f t="shared" si="35"/>
        <v>0.9257861635220126</v>
      </c>
      <c r="AH28" s="8">
        <f>AH24/(AH24+AH27)</f>
        <v>0.93924142582887982</v>
      </c>
      <c r="AI28" s="8">
        <f t="shared" ref="AI28:BJ28" si="36">AI24/(AI24+AI27)</f>
        <v>1.0135135135135136E-2</v>
      </c>
      <c r="AJ28" s="8">
        <f t="shared" si="36"/>
        <v>0.92407718120805371</v>
      </c>
      <c r="AK28" s="8">
        <f t="shared" si="36"/>
        <v>8.3998320033599333E-3</v>
      </c>
      <c r="AL28" s="8">
        <f t="shared" si="36"/>
        <v>0.94495412844036697</v>
      </c>
      <c r="AM28" s="8">
        <f t="shared" si="36"/>
        <v>0.95951585976627718</v>
      </c>
      <c r="AN28" s="8">
        <f t="shared" si="36"/>
        <v>0.9382871536523929</v>
      </c>
      <c r="AO28" s="8">
        <f t="shared" si="36"/>
        <v>0.90012642225031603</v>
      </c>
      <c r="AP28" s="8">
        <f t="shared" si="36"/>
        <v>4.2789901583226361E-3</v>
      </c>
      <c r="AQ28" s="8">
        <f t="shared" si="36"/>
        <v>0.91943734015345269</v>
      </c>
      <c r="AR28" s="8">
        <f t="shared" si="36"/>
        <v>0.94102564102564101</v>
      </c>
      <c r="AS28" s="8">
        <f t="shared" si="36"/>
        <v>0.95046968403074295</v>
      </c>
      <c r="AT28" s="8">
        <f t="shared" si="36"/>
        <v>0.94439692044482459</v>
      </c>
      <c r="AU28" s="8">
        <f t="shared" si="36"/>
        <v>0.94087403598971719</v>
      </c>
      <c r="AV28" s="8">
        <f t="shared" si="36"/>
        <v>0.92284612087441065</v>
      </c>
      <c r="AW28" s="8">
        <f t="shared" si="36"/>
        <v>3.0068728522336771E-3</v>
      </c>
      <c r="AX28" s="8">
        <f t="shared" si="36"/>
        <v>0.93943298969072164</v>
      </c>
      <c r="AY28" s="8">
        <f t="shared" si="36"/>
        <v>0.93809114359415302</v>
      </c>
      <c r="AZ28" s="8">
        <f t="shared" si="36"/>
        <v>0.88435081685296646</v>
      </c>
      <c r="BA28" s="8">
        <f t="shared" si="36"/>
        <v>0.92347377472055026</v>
      </c>
      <c r="BB28" s="8">
        <f t="shared" si="36"/>
        <v>0.94282029234737752</v>
      </c>
      <c r="BC28" s="8">
        <f t="shared" si="36"/>
        <v>0.94274644855789924</v>
      </c>
      <c r="BD28" s="8">
        <f t="shared" si="36"/>
        <v>4.3122035360068997E-4</v>
      </c>
      <c r="BE28" s="8">
        <f t="shared" si="36"/>
        <v>0.92796610169491522</v>
      </c>
      <c r="BF28" s="8">
        <f t="shared" si="36"/>
        <v>0.94830508474576269</v>
      </c>
      <c r="BG28" s="8">
        <f t="shared" si="36"/>
        <v>0.95633743111487923</v>
      </c>
      <c r="BH28" s="8">
        <f t="shared" si="36"/>
        <v>0.94656488549618323</v>
      </c>
      <c r="BI28" s="8">
        <f t="shared" si="36"/>
        <v>0.94442087399236319</v>
      </c>
      <c r="BJ28" s="8">
        <f t="shared" si="36"/>
        <v>0.94265080713678839</v>
      </c>
      <c r="BK28" s="95">
        <f>BK24/(BK24+BK27)</f>
        <v>0.93582274501100438</v>
      </c>
      <c r="BL28" s="8">
        <f t="shared" ref="BL28:CP28" si="37">BL24/(BL24+BL27)</f>
        <v>5.9777967549103327E-3</v>
      </c>
      <c r="BM28" s="8">
        <f t="shared" si="37"/>
        <v>0.92700421940928268</v>
      </c>
      <c r="BN28" s="8">
        <f t="shared" si="37"/>
        <v>0.94803548795944237</v>
      </c>
      <c r="BO28" s="8">
        <f t="shared" si="37"/>
        <v>0.96131202691337259</v>
      </c>
      <c r="BP28" s="8">
        <f t="shared" si="37"/>
        <v>0.97139251156920492</v>
      </c>
      <c r="BQ28" s="8">
        <f t="shared" si="37"/>
        <v>0.94035532994923854</v>
      </c>
      <c r="BR28" s="8">
        <f t="shared" si="37"/>
        <v>0.89500423370025406</v>
      </c>
      <c r="BS28" s="8">
        <f t="shared" si="37"/>
        <v>2.5445292620865142E-3</v>
      </c>
      <c r="BT28" s="8">
        <f t="shared" si="37"/>
        <v>5.0890585241730284E-3</v>
      </c>
      <c r="BU28" s="8">
        <f t="shared" si="37"/>
        <v>0.91585623678646932</v>
      </c>
      <c r="BV28" s="8">
        <f t="shared" si="37"/>
        <v>0.93906051629284804</v>
      </c>
      <c r="BW28" s="8">
        <f t="shared" si="37"/>
        <v>0.95002117746717496</v>
      </c>
      <c r="BX28" s="8">
        <f t="shared" si="37"/>
        <v>0.94327731092436973</v>
      </c>
      <c r="BY28" s="8">
        <f t="shared" si="37"/>
        <v>0.91754312158182583</v>
      </c>
      <c r="BZ28" s="8">
        <f t="shared" si="37"/>
        <v>2.1061499578770007E-3</v>
      </c>
      <c r="CA28" s="8">
        <f t="shared" si="37"/>
        <v>0.91642167156656862</v>
      </c>
      <c r="CB28" s="8">
        <f t="shared" si="37"/>
        <v>0.9445378151260504</v>
      </c>
      <c r="CC28" s="8">
        <f t="shared" si="37"/>
        <v>0.94428152492668627</v>
      </c>
      <c r="CD28" s="8">
        <f t="shared" si="37"/>
        <v>0.94758909853249473</v>
      </c>
      <c r="CE28" s="8">
        <f t="shared" si="37"/>
        <v>0.94897532413216223</v>
      </c>
      <c r="CF28" s="8">
        <f t="shared" si="37"/>
        <v>0.93475533249686327</v>
      </c>
      <c r="CG28" s="8">
        <f t="shared" si="37"/>
        <v>0</v>
      </c>
      <c r="CH28" s="8">
        <f t="shared" si="37"/>
        <v>0.94171907756813422</v>
      </c>
      <c r="CI28" s="8">
        <f t="shared" si="37"/>
        <v>0.95885810243492864</v>
      </c>
      <c r="CJ28" s="8">
        <f t="shared" si="37"/>
        <v>0.94756711409395977</v>
      </c>
      <c r="CK28" s="8">
        <f t="shared" si="37"/>
        <v>0.95216114141838015</v>
      </c>
      <c r="CL28" s="8">
        <f t="shared" si="37"/>
        <v>0.9554995801847187</v>
      </c>
      <c r="CM28" s="8">
        <f t="shared" si="37"/>
        <v>0.94204115917681641</v>
      </c>
      <c r="CN28" s="8">
        <f t="shared" si="37"/>
        <v>0</v>
      </c>
      <c r="CO28" s="8">
        <f t="shared" si="37"/>
        <v>0.9449348465741908</v>
      </c>
      <c r="CP28" s="8">
        <f t="shared" si="37"/>
        <v>0.95922656578394283</v>
      </c>
      <c r="CQ28" s="8">
        <f>CQ24/(CQ24+CQ27)</f>
        <v>0.94191876703570354</v>
      </c>
      <c r="CR28" s="8">
        <f t="shared" ref="CR28:DT28" si="38">CR24/(CR24+CR27)</f>
        <v>0.95306553911205072</v>
      </c>
      <c r="CS28" s="8">
        <f t="shared" si="38"/>
        <v>0.95462256149279046</v>
      </c>
      <c r="CT28" s="8">
        <f t="shared" si="38"/>
        <v>0.95419847328244278</v>
      </c>
      <c r="CU28" s="8">
        <f t="shared" si="38"/>
        <v>0.94910941475826971</v>
      </c>
      <c r="CV28" s="8">
        <f t="shared" si="38"/>
        <v>4.2498937526561835E-4</v>
      </c>
      <c r="CW28" s="8">
        <f t="shared" si="38"/>
        <v>0.93837654058648534</v>
      </c>
      <c r="CX28" s="8">
        <f t="shared" si="38"/>
        <v>0.95068027210884354</v>
      </c>
      <c r="CY28" s="8">
        <f t="shared" si="38"/>
        <v>0.95238095238095233</v>
      </c>
      <c r="CZ28" s="8">
        <f t="shared" si="38"/>
        <v>0.95450680272108845</v>
      </c>
      <c r="DA28" s="8">
        <f t="shared" si="38"/>
        <v>0.96556122448979587</v>
      </c>
      <c r="DB28" s="8">
        <f t="shared" si="38"/>
        <v>1.3669372063220846E-2</v>
      </c>
      <c r="DC28" s="8">
        <f t="shared" si="38"/>
        <v>1.2825994014536127E-3</v>
      </c>
      <c r="DD28" s="8">
        <f t="shared" si="38"/>
        <v>0</v>
      </c>
      <c r="DE28" s="8">
        <f t="shared" si="38"/>
        <v>0</v>
      </c>
      <c r="DF28" s="8">
        <f t="shared" si="38"/>
        <v>0</v>
      </c>
      <c r="DG28" s="8">
        <f t="shared" si="38"/>
        <v>0</v>
      </c>
      <c r="DH28" s="8">
        <f t="shared" si="38"/>
        <v>0</v>
      </c>
      <c r="DI28" s="8">
        <f t="shared" si="38"/>
        <v>1.2825994014536127E-3</v>
      </c>
      <c r="DJ28" s="8">
        <f t="shared" si="38"/>
        <v>4.2753313381787086E-4</v>
      </c>
      <c r="DK28" s="8">
        <f t="shared" si="38"/>
        <v>0.89765458422174838</v>
      </c>
      <c r="DL28" s="8">
        <f t="shared" si="38"/>
        <v>0.93686006825938561</v>
      </c>
      <c r="DM28" s="8">
        <f t="shared" si="38"/>
        <v>0.94230769230769229</v>
      </c>
      <c r="DN28" s="8">
        <f t="shared" si="38"/>
        <v>0.94142259414225937</v>
      </c>
      <c r="DO28" s="8">
        <f t="shared" si="38"/>
        <v>0.94659600489196905</v>
      </c>
      <c r="DP28" s="8">
        <f t="shared" si="38"/>
        <v>0.94045676998368677</v>
      </c>
      <c r="DQ28" s="8">
        <f t="shared" si="38"/>
        <v>2.4479804161566705E-3</v>
      </c>
      <c r="DR28" s="8">
        <f t="shared" si="38"/>
        <v>0.93308853529171765</v>
      </c>
      <c r="DS28" s="8">
        <f t="shared" si="38"/>
        <v>0.94833197721724982</v>
      </c>
      <c r="DT28" s="8">
        <f t="shared" si="38"/>
        <v>0.94546194546194551</v>
      </c>
      <c r="DU28" s="8">
        <f>DU24/(DU24+DU27)</f>
        <v>0.94301994301994307</v>
      </c>
      <c r="DV28" s="8">
        <f>DV24/(DV24+DV27)</f>
        <v>0.89895266024298293</v>
      </c>
      <c r="DW28" s="8">
        <f>DW24/(DW24+DW27)</f>
        <v>0.93368808841588213</v>
      </c>
      <c r="DX28" s="8">
        <f t="shared" ref="DX28:FA28" si="39">DX24/(DX24+DX27)</f>
        <v>0.9338537387017255</v>
      </c>
      <c r="DY28" s="8">
        <f t="shared" si="39"/>
        <v>0.79564144736842102</v>
      </c>
      <c r="DZ28" s="8">
        <f t="shared" si="39"/>
        <v>0.95080046856696598</v>
      </c>
      <c r="EA28" s="8">
        <f t="shared" si="39"/>
        <v>0.97157520726411373</v>
      </c>
      <c r="EB28" s="8">
        <f t="shared" si="39"/>
        <v>0.93747526711515627</v>
      </c>
      <c r="EC28" s="8">
        <f t="shared" si="39"/>
        <v>0.94758672699849167</v>
      </c>
      <c r="ED28" s="8">
        <f t="shared" si="39"/>
        <v>0.94494720965309198</v>
      </c>
      <c r="EE28" s="8">
        <f t="shared" si="39"/>
        <v>0.95247148288973382</v>
      </c>
      <c r="EF28" s="8">
        <f t="shared" si="39"/>
        <v>0.78759040730871721</v>
      </c>
      <c r="EG28" s="8">
        <f t="shared" si="39"/>
        <v>0.94281414597441682</v>
      </c>
      <c r="EH28" s="8">
        <f t="shared" si="39"/>
        <v>0.94199623352165729</v>
      </c>
      <c r="EI28" s="8">
        <f t="shared" si="39"/>
        <v>0.90576705616283448</v>
      </c>
      <c r="EJ28" s="8">
        <f t="shared" si="39"/>
        <v>0.26843100189035918</v>
      </c>
      <c r="EK28" s="8">
        <f t="shared" si="39"/>
        <v>0.21928166351606806</v>
      </c>
      <c r="EL28" s="8">
        <f t="shared" si="39"/>
        <v>0.17807183364839319</v>
      </c>
      <c r="EM28" s="8">
        <f t="shared" si="39"/>
        <v>0.54480151228733464</v>
      </c>
      <c r="EN28" s="8">
        <f t="shared" si="39"/>
        <v>0.93404568901989682</v>
      </c>
      <c r="EO28" s="8">
        <f t="shared" si="39"/>
        <v>0.94501845018450181</v>
      </c>
      <c r="EP28" s="8">
        <f t="shared" si="39"/>
        <v>0.96037804434750995</v>
      </c>
      <c r="EQ28" s="8">
        <f t="shared" si="39"/>
        <v>0.95960698689956336</v>
      </c>
      <c r="ER28" s="8">
        <f t="shared" si="39"/>
        <v>0.96032034947215139</v>
      </c>
      <c r="ES28" s="8">
        <f t="shared" si="39"/>
        <v>0.95336976320582878</v>
      </c>
      <c r="ET28" s="8">
        <f t="shared" si="39"/>
        <v>0.77621341237495367</v>
      </c>
      <c r="EU28" s="8">
        <f t="shared" si="39"/>
        <v>0.94544797687861271</v>
      </c>
      <c r="EV28" s="8">
        <f t="shared" si="39"/>
        <v>0.95689967403114817</v>
      </c>
      <c r="EW28" s="8">
        <f t="shared" si="39"/>
        <v>0.95795578108010149</v>
      </c>
      <c r="EX28" s="8">
        <f t="shared" si="39"/>
        <v>0.96043557168784033</v>
      </c>
      <c r="EY28" s="8">
        <f t="shared" si="39"/>
        <v>0.95898366606170604</v>
      </c>
      <c r="EZ28" s="8">
        <f t="shared" si="39"/>
        <v>0.95606390704429922</v>
      </c>
      <c r="FA28" s="8">
        <f t="shared" si="39"/>
        <v>0.68616055212495464</v>
      </c>
      <c r="FB28" s="8">
        <f>FB24/(FB24+FB27)</f>
        <v>0.94852114397457832</v>
      </c>
      <c r="FC28" s="8">
        <f t="shared" ref="FC28:HO28" si="40">FC24/(FC24+FC27)</f>
        <v>7.661437431594309E-3</v>
      </c>
      <c r="FD28" s="8">
        <f t="shared" si="40"/>
        <v>0.93880489560835134</v>
      </c>
      <c r="FE28" s="8">
        <f t="shared" si="40"/>
        <v>0.95277577505407351</v>
      </c>
      <c r="FF28" s="8">
        <f t="shared" si="40"/>
        <v>0.96178803172314342</v>
      </c>
      <c r="FG28" s="8">
        <f t="shared" si="40"/>
        <v>0.97211436639604665</v>
      </c>
      <c r="FH28" s="8">
        <f t="shared" si="40"/>
        <v>0.90921985815602835</v>
      </c>
      <c r="FI28" s="8">
        <f t="shared" si="40"/>
        <v>2.7372911482403128E-2</v>
      </c>
      <c r="FJ28" s="8">
        <f t="shared" si="40"/>
        <v>0.88939767523775981</v>
      </c>
      <c r="FK28" s="8">
        <f t="shared" si="40"/>
        <v>0.92554693013408607</v>
      </c>
      <c r="FL28" s="8">
        <f t="shared" si="40"/>
        <v>0.93412338794004879</v>
      </c>
      <c r="FM28" s="8">
        <f t="shared" si="40"/>
        <v>0.93920335429769397</v>
      </c>
      <c r="FN28" s="8">
        <f t="shared" si="40"/>
        <v>0.94158313169720009</v>
      </c>
      <c r="FO28" s="8">
        <f t="shared" si="40"/>
        <v>0.93358699411968182</v>
      </c>
      <c r="FP28" s="8">
        <f t="shared" si="40"/>
        <v>0.72251127297953521</v>
      </c>
      <c r="FQ28" s="8">
        <f t="shared" si="40"/>
        <v>0.93942470389170896</v>
      </c>
      <c r="FR28" s="8">
        <f t="shared" si="40"/>
        <v>0.95086411385970859</v>
      </c>
      <c r="FS28" s="8">
        <f t="shared" si="40"/>
        <v>0.94983050847457628</v>
      </c>
      <c r="FT28" s="8">
        <f t="shared" si="40"/>
        <v>0.12674142031940197</v>
      </c>
      <c r="FU28" s="8">
        <f t="shared" si="40"/>
        <v>0.93308423913043481</v>
      </c>
      <c r="FV28" s="8">
        <f t="shared" si="40"/>
        <v>0.94279877425944847</v>
      </c>
      <c r="FW28" s="8">
        <f t="shared" si="40"/>
        <v>0.75922131147540983</v>
      </c>
      <c r="FX28" s="8">
        <f t="shared" si="40"/>
        <v>0.94693877551020411</v>
      </c>
      <c r="FY28" s="8">
        <f t="shared" si="40"/>
        <v>0.96186584950629894</v>
      </c>
      <c r="FZ28" s="8">
        <f t="shared" si="40"/>
        <v>0.95281737949762391</v>
      </c>
      <c r="GA28" s="8">
        <f t="shared" si="40"/>
        <v>0.95468380114981399</v>
      </c>
      <c r="GB28" s="8">
        <f t="shared" si="40"/>
        <v>0.95696374110471027</v>
      </c>
      <c r="GC28" s="8">
        <f t="shared" si="40"/>
        <v>0.93864406779661014</v>
      </c>
      <c r="GD28" s="8">
        <f t="shared" si="40"/>
        <v>0.18419267299864314</v>
      </c>
      <c r="GE28" s="8">
        <f t="shared" si="40"/>
        <v>0.94401085850016964</v>
      </c>
      <c r="GF28" s="8">
        <f t="shared" si="40"/>
        <v>0.95689069925322467</v>
      </c>
      <c r="GG28" s="8">
        <f t="shared" si="40"/>
        <v>0.9428740032816143</v>
      </c>
      <c r="GH28" s="8">
        <f t="shared" si="40"/>
        <v>0.95769361992494029</v>
      </c>
      <c r="GI28" s="8">
        <f t="shared" si="40"/>
        <v>0.96229002399725749</v>
      </c>
      <c r="GJ28" s="8">
        <f t="shared" si="40"/>
        <v>0.95997263085870677</v>
      </c>
      <c r="GK28" s="8">
        <f t="shared" si="40"/>
        <v>0.95652173913043481</v>
      </c>
      <c r="GL28" s="8">
        <f t="shared" si="40"/>
        <v>0.71742112482853226</v>
      </c>
      <c r="GM28" s="8">
        <f t="shared" si="40"/>
        <v>0.96742112482853226</v>
      </c>
      <c r="GN28" s="8">
        <f t="shared" si="40"/>
        <v>0.9342512908777969</v>
      </c>
      <c r="GO28" s="8">
        <f t="shared" si="40"/>
        <v>0.94970719944884607</v>
      </c>
      <c r="GP28" s="8">
        <f t="shared" si="40"/>
        <v>0.94651483781918566</v>
      </c>
      <c r="GQ28" s="8">
        <f t="shared" si="40"/>
        <v>0.95131215469613262</v>
      </c>
      <c r="GR28" s="8">
        <f t="shared" si="40"/>
        <v>0.92323651452282163</v>
      </c>
      <c r="GS28" s="8">
        <f t="shared" si="40"/>
        <v>0.52427184466019416</v>
      </c>
      <c r="GT28" s="8">
        <f t="shared" si="40"/>
        <v>0.9106529209621993</v>
      </c>
      <c r="GU28" s="8">
        <f t="shared" si="40"/>
        <v>0.94188445667125176</v>
      </c>
      <c r="GV28" s="8">
        <f t="shared" si="40"/>
        <v>0.95057941376959787</v>
      </c>
      <c r="GW28" s="8">
        <f t="shared" si="40"/>
        <v>0.95017064846416377</v>
      </c>
      <c r="GX28" s="8">
        <f t="shared" si="40"/>
        <v>0.95039075773020731</v>
      </c>
      <c r="GY28" s="8">
        <f t="shared" si="40"/>
        <v>0.9486394557823129</v>
      </c>
      <c r="GZ28" s="8">
        <f t="shared" si="40"/>
        <v>0.48669849931787174</v>
      </c>
      <c r="HA28" s="8">
        <f t="shared" si="40"/>
        <v>0.94351820347056825</v>
      </c>
      <c r="HB28" s="8">
        <f t="shared" si="40"/>
        <v>0.95361527967257842</v>
      </c>
      <c r="HC28" s="8">
        <f t="shared" si="40"/>
        <v>0.96006825938566553</v>
      </c>
      <c r="HD28" s="8">
        <f t="shared" si="40"/>
        <v>0.95833333333333337</v>
      </c>
      <c r="HE28" s="8">
        <f t="shared" si="40"/>
        <v>0.96144660525417946</v>
      </c>
      <c r="HF28" s="8">
        <f t="shared" si="40"/>
        <v>0.95317840054682157</v>
      </c>
      <c r="HG28" s="8">
        <f t="shared" si="40"/>
        <v>0.18670777663583418</v>
      </c>
      <c r="HH28" s="8">
        <f t="shared" si="40"/>
        <v>0.94347379239465567</v>
      </c>
      <c r="HI28" s="8">
        <f t="shared" si="40"/>
        <v>0.9571036376115305</v>
      </c>
      <c r="HJ28" s="8">
        <f t="shared" si="40"/>
        <v>0.95707417582417587</v>
      </c>
      <c r="HK28" s="8">
        <f t="shared" si="40"/>
        <v>0.96461697011336311</v>
      </c>
      <c r="HL28" s="8">
        <f t="shared" si="40"/>
        <v>0.96907216494845361</v>
      </c>
      <c r="HM28" s="8">
        <f t="shared" si="40"/>
        <v>0.95123003336758905</v>
      </c>
      <c r="HN28" s="8">
        <f t="shared" si="40"/>
        <v>0.90438384535726613</v>
      </c>
      <c r="HO28" s="8">
        <f t="shared" si="40"/>
        <v>0.17065556711758584</v>
      </c>
      <c r="HP28" s="8">
        <f t="shared" ref="HP28:IS28" si="41">HP24/(HP24+HP27)</f>
        <v>0.94530979577708552</v>
      </c>
      <c r="HQ28" s="8">
        <f t="shared" si="41"/>
        <v>0.96292446292446288</v>
      </c>
      <c r="HR28" s="8">
        <f t="shared" si="41"/>
        <v>0.97603334491142757</v>
      </c>
      <c r="HS28" s="8">
        <f t="shared" si="41"/>
        <v>0.94870900209351017</v>
      </c>
      <c r="HT28" s="8">
        <f t="shared" si="41"/>
        <v>0.95010467550593158</v>
      </c>
      <c r="HU28" s="8">
        <f t="shared" si="41"/>
        <v>0.90839160839160837</v>
      </c>
      <c r="HV28" s="8">
        <f t="shared" si="41"/>
        <v>2.1067415730337078E-3</v>
      </c>
      <c r="HW28" s="8">
        <f t="shared" si="41"/>
        <v>0.91324200913242004</v>
      </c>
      <c r="HX28" s="8">
        <f t="shared" si="41"/>
        <v>0.94869992972593109</v>
      </c>
      <c r="HY28" s="8">
        <f t="shared" si="41"/>
        <v>0.95988740323715693</v>
      </c>
      <c r="HZ28" s="8">
        <f t="shared" si="41"/>
        <v>0.95839210155148091</v>
      </c>
      <c r="IA28" s="8">
        <f t="shared" si="41"/>
        <v>0.96186440677966101</v>
      </c>
      <c r="IB28" s="8">
        <f t="shared" si="41"/>
        <v>0.95929203539823005</v>
      </c>
      <c r="IC28" s="8">
        <f t="shared" si="41"/>
        <v>3.9104159260575895E-3</v>
      </c>
      <c r="ID28" s="8">
        <f t="shared" si="41"/>
        <v>0.94987557767508002</v>
      </c>
      <c r="IE28" s="8">
        <f t="shared" si="41"/>
        <v>0.96185383244206779</v>
      </c>
      <c r="IF28" s="8">
        <f t="shared" si="41"/>
        <v>0.9661870503597122</v>
      </c>
      <c r="IG28" s="8">
        <f t="shared" si="41"/>
        <v>0.96571634788884875</v>
      </c>
      <c r="IH28" s="8">
        <f t="shared" si="41"/>
        <v>0.96882928597317863</v>
      </c>
      <c r="II28" s="8">
        <f t="shared" si="41"/>
        <v>0.9604642727602466</v>
      </c>
      <c r="IJ28" s="8">
        <f t="shared" si="41"/>
        <v>0</v>
      </c>
      <c r="IK28" s="8">
        <f t="shared" si="41"/>
        <v>0.96110505270810609</v>
      </c>
      <c r="IL28" s="8">
        <f t="shared" si="41"/>
        <v>0.96612021857923502</v>
      </c>
      <c r="IM28" s="8">
        <f t="shared" si="41"/>
        <v>0.96974115931461902</v>
      </c>
      <c r="IN28" s="8">
        <f t="shared" si="41"/>
        <v>0.96598390636430143</v>
      </c>
      <c r="IO28" s="8">
        <f t="shared" si="41"/>
        <v>0.94879297732260426</v>
      </c>
      <c r="IP28" s="8">
        <f t="shared" si="41"/>
        <v>0.96046852122986826</v>
      </c>
      <c r="IQ28" s="8">
        <f t="shared" si="41"/>
        <v>1.8402649981597351E-3</v>
      </c>
      <c r="IR28" s="8">
        <f t="shared" si="41"/>
        <v>0.96660550458715599</v>
      </c>
      <c r="IS28" s="8">
        <f t="shared" si="41"/>
        <v>0.9540125992878663</v>
      </c>
      <c r="IT28" s="8"/>
      <c r="IU28" s="8"/>
      <c r="IV28" s="8"/>
      <c r="IW28" s="8"/>
      <c r="IX28" s="8">
        <f>IX24/(IX24+IX27)</f>
        <v>0.90436190638215141</v>
      </c>
    </row>
    <row r="30" spans="2:258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</row>
    <row r="31" spans="2:258">
      <c r="B31" s="40" t="s">
        <v>70</v>
      </c>
    </row>
    <row r="32" spans="2:258" ht="14.65" customHeight="1">
      <c r="B32" s="5" t="s">
        <v>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1">
        <v>1086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1">
        <v>1074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1">
        <v>1069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V32" s="1">
        <v>1108</v>
      </c>
      <c r="FB32" s="1">
        <v>1266</v>
      </c>
      <c r="GG32" s="1">
        <v>1394</v>
      </c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>
        <v>1369</v>
      </c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>
        <v>1259</v>
      </c>
      <c r="IT32" s="1">
        <v>1276</v>
      </c>
      <c r="IU32" s="1">
        <v>1209</v>
      </c>
      <c r="IV32" s="1">
        <v>675</v>
      </c>
      <c r="IW32" s="1">
        <v>411</v>
      </c>
      <c r="IX32" s="257">
        <f>IW32</f>
        <v>411</v>
      </c>
    </row>
    <row r="33" spans="2:258">
      <c r="B33" s="26" t="s">
        <v>56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">
        <v>48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>
        <v>47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1">
        <v>47</v>
      </c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V33" s="32">
        <v>45</v>
      </c>
      <c r="FB33">
        <v>58</v>
      </c>
      <c r="GG33" s="32">
        <v>56</v>
      </c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>
        <v>60</v>
      </c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>
        <v>53</v>
      </c>
      <c r="IT33" s="32">
        <v>57</v>
      </c>
      <c r="IU33" s="32">
        <v>52</v>
      </c>
      <c r="IV33" s="32"/>
      <c r="IW33" s="12"/>
      <c r="IX33" s="256"/>
    </row>
    <row r="34" spans="2:258">
      <c r="B34" s="57" t="s">
        <v>55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47">
        <f>SUM(AH33,AH32)</f>
        <v>1134</v>
      </c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  <c r="BJ34" s="236"/>
      <c r="BK34" s="47">
        <f>SUM(BK33,BK32)</f>
        <v>1121</v>
      </c>
      <c r="BL34" s="236"/>
      <c r="BM34" s="236"/>
      <c r="BN34" s="236"/>
      <c r="BO34" s="236"/>
      <c r="BP34" s="236"/>
      <c r="BQ34" s="236"/>
      <c r="BR34" s="236"/>
      <c r="BS34" s="236"/>
      <c r="BT34" s="236"/>
      <c r="BU34" s="236"/>
      <c r="BV34" s="236"/>
      <c r="BW34" s="236"/>
      <c r="BX34" s="236"/>
      <c r="BY34" s="236"/>
      <c r="BZ34" s="236"/>
      <c r="CA34" s="236"/>
      <c r="CB34" s="236"/>
      <c r="CC34" s="236"/>
      <c r="CD34" s="236"/>
      <c r="CE34" s="236"/>
      <c r="CF34" s="236"/>
      <c r="CG34" s="236"/>
      <c r="CH34" s="236"/>
      <c r="CI34" s="236"/>
      <c r="CJ34" s="236"/>
      <c r="CK34" s="236"/>
      <c r="CL34" s="236"/>
      <c r="CM34" s="236"/>
      <c r="CN34" s="236"/>
      <c r="CO34" s="236"/>
      <c r="CP34" s="236"/>
      <c r="CQ34" s="47">
        <f>SUM(CQ33,CQ32)</f>
        <v>1116</v>
      </c>
      <c r="CR34" s="236"/>
      <c r="CS34" s="236"/>
      <c r="CT34" s="236"/>
      <c r="CU34" s="236"/>
      <c r="CV34" s="236"/>
      <c r="CW34" s="236"/>
      <c r="CX34" s="236"/>
      <c r="CY34" s="236"/>
      <c r="CZ34" s="236"/>
      <c r="DA34" s="236"/>
      <c r="DB34" s="236"/>
      <c r="DC34" s="236"/>
      <c r="DD34" s="236"/>
      <c r="DE34" s="236"/>
      <c r="DF34" s="236"/>
      <c r="DG34" s="236"/>
      <c r="DH34" s="236"/>
      <c r="DI34" s="236"/>
      <c r="DJ34" s="236"/>
      <c r="DK34" s="236"/>
      <c r="DL34" s="236"/>
      <c r="DM34" s="236"/>
      <c r="DN34" s="236"/>
      <c r="DO34" s="236"/>
      <c r="DP34" s="236"/>
      <c r="DQ34" s="236"/>
      <c r="DR34" s="236"/>
      <c r="DS34" s="236"/>
      <c r="DT34" s="236"/>
      <c r="DU34" s="45"/>
      <c r="DV34" s="47">
        <f>SUM(DV33,DV32)</f>
        <v>1153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1324</v>
      </c>
      <c r="FC34" s="47">
        <f t="shared" ref="FC34:HM34" si="42">SUM(FC33,FC32)</f>
        <v>0</v>
      </c>
      <c r="FD34" s="47">
        <f t="shared" si="42"/>
        <v>0</v>
      </c>
      <c r="FE34" s="47">
        <f t="shared" si="42"/>
        <v>0</v>
      </c>
      <c r="FF34" s="47">
        <f t="shared" si="42"/>
        <v>0</v>
      </c>
      <c r="FG34" s="47">
        <f t="shared" si="42"/>
        <v>0</v>
      </c>
      <c r="FH34" s="47">
        <f t="shared" si="42"/>
        <v>0</v>
      </c>
      <c r="FI34" s="47">
        <f t="shared" si="42"/>
        <v>0</v>
      </c>
      <c r="FJ34" s="47">
        <f t="shared" si="42"/>
        <v>0</v>
      </c>
      <c r="FK34" s="47">
        <f t="shared" si="42"/>
        <v>0</v>
      </c>
      <c r="FL34" s="47">
        <f t="shared" si="42"/>
        <v>0</v>
      </c>
      <c r="FM34" s="47">
        <f t="shared" si="42"/>
        <v>0</v>
      </c>
      <c r="FN34" s="47">
        <f t="shared" si="42"/>
        <v>0</v>
      </c>
      <c r="FO34" s="47">
        <f t="shared" si="42"/>
        <v>0</v>
      </c>
      <c r="FP34" s="47">
        <f t="shared" si="42"/>
        <v>0</v>
      </c>
      <c r="FQ34" s="47">
        <f t="shared" si="42"/>
        <v>0</v>
      </c>
      <c r="FR34" s="47">
        <f t="shared" si="42"/>
        <v>0</v>
      </c>
      <c r="FS34" s="47">
        <f t="shared" si="42"/>
        <v>0</v>
      </c>
      <c r="FT34" s="47">
        <f t="shared" si="42"/>
        <v>0</v>
      </c>
      <c r="FU34" s="47">
        <f t="shared" si="42"/>
        <v>0</v>
      </c>
      <c r="FV34" s="47">
        <f t="shared" si="42"/>
        <v>0</v>
      </c>
      <c r="FW34" s="47">
        <f t="shared" si="42"/>
        <v>0</v>
      </c>
      <c r="FX34" s="47">
        <f t="shared" si="42"/>
        <v>0</v>
      </c>
      <c r="FY34" s="47">
        <f t="shared" si="42"/>
        <v>0</v>
      </c>
      <c r="FZ34" s="47">
        <f t="shared" si="42"/>
        <v>0</v>
      </c>
      <c r="GA34" s="47">
        <f t="shared" si="42"/>
        <v>0</v>
      </c>
      <c r="GB34" s="47">
        <f t="shared" si="42"/>
        <v>0</v>
      </c>
      <c r="GC34" s="47">
        <f t="shared" si="42"/>
        <v>0</v>
      </c>
      <c r="GD34" s="47">
        <f t="shared" si="42"/>
        <v>0</v>
      </c>
      <c r="GE34" s="47">
        <f t="shared" si="42"/>
        <v>0</v>
      </c>
      <c r="GF34" s="47">
        <f t="shared" si="42"/>
        <v>0</v>
      </c>
      <c r="GG34" s="47">
        <f t="shared" si="42"/>
        <v>1450</v>
      </c>
      <c r="GH34" s="47">
        <f t="shared" si="42"/>
        <v>0</v>
      </c>
      <c r="GI34" s="47">
        <f t="shared" si="42"/>
        <v>0</v>
      </c>
      <c r="GJ34" s="47">
        <f t="shared" si="42"/>
        <v>0</v>
      </c>
      <c r="GK34" s="47">
        <f t="shared" si="42"/>
        <v>0</v>
      </c>
      <c r="GL34" s="47">
        <f t="shared" si="42"/>
        <v>0</v>
      </c>
      <c r="GM34" s="47">
        <f t="shared" si="42"/>
        <v>0</v>
      </c>
      <c r="GN34" s="47">
        <f t="shared" si="42"/>
        <v>0</v>
      </c>
      <c r="GO34" s="47">
        <f t="shared" si="42"/>
        <v>0</v>
      </c>
      <c r="GP34" s="47">
        <f t="shared" si="42"/>
        <v>0</v>
      </c>
      <c r="GQ34" s="47">
        <f t="shared" si="42"/>
        <v>0</v>
      </c>
      <c r="GR34" s="47">
        <f t="shared" si="42"/>
        <v>0</v>
      </c>
      <c r="GS34" s="47">
        <f t="shared" si="42"/>
        <v>0</v>
      </c>
      <c r="GT34" s="47">
        <f t="shared" si="42"/>
        <v>0</v>
      </c>
      <c r="GU34" s="47">
        <f t="shared" si="42"/>
        <v>0</v>
      </c>
      <c r="GV34" s="47">
        <f t="shared" si="42"/>
        <v>0</v>
      </c>
      <c r="GW34" s="47">
        <f t="shared" si="42"/>
        <v>0</v>
      </c>
      <c r="GX34" s="47">
        <f t="shared" si="42"/>
        <v>0</v>
      </c>
      <c r="GY34" s="47">
        <f t="shared" si="42"/>
        <v>0</v>
      </c>
      <c r="GZ34" s="47">
        <f t="shared" si="42"/>
        <v>0</v>
      </c>
      <c r="HA34" s="47">
        <f t="shared" si="42"/>
        <v>0</v>
      </c>
      <c r="HB34" s="47">
        <f t="shared" si="42"/>
        <v>0</v>
      </c>
      <c r="HC34" s="47">
        <f t="shared" si="42"/>
        <v>0</v>
      </c>
      <c r="HD34" s="47">
        <f t="shared" si="42"/>
        <v>0</v>
      </c>
      <c r="HE34" s="47">
        <f t="shared" si="42"/>
        <v>0</v>
      </c>
      <c r="HF34" s="47">
        <f t="shared" si="42"/>
        <v>0</v>
      </c>
      <c r="HG34" s="47">
        <f t="shared" si="42"/>
        <v>0</v>
      </c>
      <c r="HH34" s="47">
        <f t="shared" si="42"/>
        <v>0</v>
      </c>
      <c r="HI34" s="47">
        <f t="shared" si="42"/>
        <v>0</v>
      </c>
      <c r="HJ34" s="47">
        <f t="shared" si="42"/>
        <v>0</v>
      </c>
      <c r="HK34" s="47">
        <f t="shared" si="42"/>
        <v>0</v>
      </c>
      <c r="HL34" s="47">
        <f t="shared" si="42"/>
        <v>0</v>
      </c>
      <c r="HM34" s="47">
        <f t="shared" si="42"/>
        <v>1429</v>
      </c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>
        <f t="shared" ref="IS34:IU34" si="43">SUM(IS33,IS32)</f>
        <v>1312</v>
      </c>
      <c r="IT34" s="47">
        <f t="shared" si="43"/>
        <v>1333</v>
      </c>
      <c r="IU34" s="47">
        <f t="shared" si="43"/>
        <v>1261</v>
      </c>
      <c r="IV34" s="47">
        <f t="shared" ref="IV34:IW34" si="44">SUM(IV33,IV32)</f>
        <v>675</v>
      </c>
      <c r="IW34" s="47">
        <f t="shared" si="44"/>
        <v>411</v>
      </c>
      <c r="IX34" s="290">
        <f>IW34</f>
        <v>411</v>
      </c>
    </row>
    <row r="35" spans="2:258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AH44-AH34-AH36-AH37</f>
        <v>1229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BK44-BK34-BK36-BK37</f>
        <v>1222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CQ44-CQ34-CQ36-CQ37</f>
        <v>1248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DV44-DV34-DV36-DV37</f>
        <v>1290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>FB44-FB34-FB36-FB37</f>
        <v>1417</v>
      </c>
      <c r="FC35" s="47">
        <f t="shared" ref="FC35:HM35" si="45">FC44-FC34-FC36-FC37</f>
        <v>0</v>
      </c>
      <c r="FD35" s="47">
        <f t="shared" si="45"/>
        <v>0</v>
      </c>
      <c r="FE35" s="47">
        <f t="shared" si="45"/>
        <v>0</v>
      </c>
      <c r="FF35" s="47">
        <f t="shared" si="45"/>
        <v>0</v>
      </c>
      <c r="FG35" s="47">
        <f t="shared" si="45"/>
        <v>0</v>
      </c>
      <c r="FH35" s="47">
        <f t="shared" si="45"/>
        <v>0</v>
      </c>
      <c r="FI35" s="47">
        <f t="shared" si="45"/>
        <v>0</v>
      </c>
      <c r="FJ35" s="47">
        <f t="shared" si="45"/>
        <v>0</v>
      </c>
      <c r="FK35" s="47">
        <f t="shared" si="45"/>
        <v>0</v>
      </c>
      <c r="FL35" s="47">
        <f t="shared" si="45"/>
        <v>0</v>
      </c>
      <c r="FM35" s="47">
        <f t="shared" si="45"/>
        <v>0</v>
      </c>
      <c r="FN35" s="47">
        <f t="shared" si="45"/>
        <v>0</v>
      </c>
      <c r="FO35" s="47">
        <f t="shared" si="45"/>
        <v>0</v>
      </c>
      <c r="FP35" s="47">
        <f t="shared" si="45"/>
        <v>0</v>
      </c>
      <c r="FQ35" s="47">
        <f t="shared" si="45"/>
        <v>0</v>
      </c>
      <c r="FR35" s="47">
        <f t="shared" si="45"/>
        <v>0</v>
      </c>
      <c r="FS35" s="47">
        <f t="shared" si="45"/>
        <v>0</v>
      </c>
      <c r="FT35" s="47">
        <f t="shared" si="45"/>
        <v>0</v>
      </c>
      <c r="FU35" s="47">
        <f t="shared" si="45"/>
        <v>0</v>
      </c>
      <c r="FV35" s="47">
        <f t="shared" si="45"/>
        <v>0</v>
      </c>
      <c r="FW35" s="47">
        <f t="shared" si="45"/>
        <v>0</v>
      </c>
      <c r="FX35" s="47">
        <f t="shared" si="45"/>
        <v>0</v>
      </c>
      <c r="FY35" s="47">
        <f t="shared" si="45"/>
        <v>0</v>
      </c>
      <c r="FZ35" s="47">
        <f t="shared" si="45"/>
        <v>0</v>
      </c>
      <c r="GA35" s="47">
        <f t="shared" si="45"/>
        <v>0</v>
      </c>
      <c r="GB35" s="47">
        <f t="shared" si="45"/>
        <v>0</v>
      </c>
      <c r="GC35" s="47">
        <f t="shared" si="45"/>
        <v>0</v>
      </c>
      <c r="GD35" s="47">
        <f t="shared" si="45"/>
        <v>0</v>
      </c>
      <c r="GE35" s="47">
        <f t="shared" si="45"/>
        <v>0</v>
      </c>
      <c r="GF35" s="47">
        <f t="shared" si="45"/>
        <v>0</v>
      </c>
      <c r="GG35" s="47">
        <f t="shared" si="45"/>
        <v>1477</v>
      </c>
      <c r="GH35" s="47">
        <f t="shared" si="45"/>
        <v>0</v>
      </c>
      <c r="GI35" s="47">
        <f t="shared" si="45"/>
        <v>0</v>
      </c>
      <c r="GJ35" s="47">
        <f t="shared" si="45"/>
        <v>0</v>
      </c>
      <c r="GK35" s="47">
        <f t="shared" si="45"/>
        <v>0</v>
      </c>
      <c r="GL35" s="47">
        <f t="shared" si="45"/>
        <v>0</v>
      </c>
      <c r="GM35" s="47">
        <f t="shared" si="45"/>
        <v>0</v>
      </c>
      <c r="GN35" s="47">
        <f t="shared" si="45"/>
        <v>0</v>
      </c>
      <c r="GO35" s="47">
        <f t="shared" si="45"/>
        <v>0</v>
      </c>
      <c r="GP35" s="47">
        <f t="shared" si="45"/>
        <v>0</v>
      </c>
      <c r="GQ35" s="47">
        <f t="shared" si="45"/>
        <v>0</v>
      </c>
      <c r="GR35" s="47">
        <f t="shared" si="45"/>
        <v>0</v>
      </c>
      <c r="GS35" s="47">
        <f t="shared" si="45"/>
        <v>0</v>
      </c>
      <c r="GT35" s="47">
        <f t="shared" si="45"/>
        <v>0</v>
      </c>
      <c r="GU35" s="47">
        <f t="shared" si="45"/>
        <v>0</v>
      </c>
      <c r="GV35" s="47">
        <f t="shared" si="45"/>
        <v>0</v>
      </c>
      <c r="GW35" s="47">
        <f t="shared" si="45"/>
        <v>0</v>
      </c>
      <c r="GX35" s="47">
        <f t="shared" si="45"/>
        <v>0</v>
      </c>
      <c r="GY35" s="47">
        <f t="shared" si="45"/>
        <v>0</v>
      </c>
      <c r="GZ35" s="47">
        <f t="shared" si="45"/>
        <v>0</v>
      </c>
      <c r="HA35" s="47">
        <f t="shared" si="45"/>
        <v>0</v>
      </c>
      <c r="HB35" s="47">
        <f t="shared" si="45"/>
        <v>0</v>
      </c>
      <c r="HC35" s="47">
        <f t="shared" si="45"/>
        <v>0</v>
      </c>
      <c r="HD35" s="47">
        <f t="shared" si="45"/>
        <v>0</v>
      </c>
      <c r="HE35" s="47">
        <f t="shared" si="45"/>
        <v>0</v>
      </c>
      <c r="HF35" s="47">
        <f t="shared" si="45"/>
        <v>0</v>
      </c>
      <c r="HG35" s="47">
        <f t="shared" si="45"/>
        <v>0</v>
      </c>
      <c r="HH35" s="47">
        <f t="shared" si="45"/>
        <v>0</v>
      </c>
      <c r="HI35" s="47">
        <f t="shared" si="45"/>
        <v>0</v>
      </c>
      <c r="HJ35" s="47">
        <f t="shared" si="45"/>
        <v>0</v>
      </c>
      <c r="HK35" s="47">
        <f t="shared" si="45"/>
        <v>0</v>
      </c>
      <c r="HL35" s="47">
        <f t="shared" si="45"/>
        <v>0</v>
      </c>
      <c r="HM35" s="47">
        <f t="shared" si="45"/>
        <v>1470</v>
      </c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>
        <f t="shared" ref="IS35" si="46">IS44-IS34-IS36-IS37</f>
        <v>1381</v>
      </c>
      <c r="IT35" s="47">
        <v>1284</v>
      </c>
      <c r="IU35" s="47">
        <v>1208</v>
      </c>
      <c r="IV35" s="47">
        <v>830</v>
      </c>
      <c r="IW35" s="47">
        <v>575</v>
      </c>
      <c r="IX35" s="290">
        <f>IW35</f>
        <v>575</v>
      </c>
    </row>
    <row r="36" spans="2:258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288"/>
    </row>
    <row r="37" spans="2:258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288"/>
    </row>
    <row r="38" spans="2:25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256"/>
    </row>
    <row r="39" spans="2:258" hidden="1">
      <c r="B39" s="5" t="s">
        <v>59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">
        <v>140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>
        <v>156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1">
        <v>168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V39" s="1">
        <v>174</v>
      </c>
      <c r="FB39" s="1">
        <v>202</v>
      </c>
      <c r="GG39" s="1">
        <v>203</v>
      </c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>
        <v>193</v>
      </c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>
        <v>189</v>
      </c>
      <c r="IT39" s="1">
        <v>113</v>
      </c>
      <c r="IU39" s="1">
        <v>114</v>
      </c>
      <c r="IV39" s="1">
        <v>102</v>
      </c>
      <c r="IW39" s="1"/>
      <c r="IX39" s="256"/>
    </row>
    <row r="40" spans="2:258" hidden="1">
      <c r="B40" s="5" t="s">
        <v>60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>
        <v>280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>
        <v>288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>
        <v>285</v>
      </c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>
        <v>309</v>
      </c>
      <c r="FB40" s="1">
        <v>351</v>
      </c>
      <c r="GG40" s="1">
        <v>373</v>
      </c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>
        <v>368</v>
      </c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>
        <v>336</v>
      </c>
      <c r="IT40" s="1">
        <v>335</v>
      </c>
      <c r="IU40" s="1">
        <v>307</v>
      </c>
      <c r="IV40" s="1">
        <v>230</v>
      </c>
      <c r="IW40" s="1"/>
      <c r="IX40" s="256"/>
    </row>
    <row r="41" spans="2:258" hidden="1">
      <c r="B41" s="5" t="s">
        <v>61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219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228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222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213</v>
      </c>
      <c r="FB41" s="1">
        <v>212</v>
      </c>
      <c r="GG41" s="1">
        <v>209</v>
      </c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>
        <v>206</v>
      </c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>
        <v>200</v>
      </c>
      <c r="IT41" s="1">
        <v>202</v>
      </c>
      <c r="IU41" s="1">
        <v>198</v>
      </c>
      <c r="IV41" s="1">
        <v>115</v>
      </c>
      <c r="IW41" s="1"/>
      <c r="IX41" s="256"/>
    </row>
    <row r="42" spans="2:258">
      <c r="B42" s="43" t="s">
        <v>58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>
        <f>SUM(AH34,AH39:AH41)</f>
        <v>1773</v>
      </c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7">
        <f>SUM(BK34,BK39:BK41)</f>
        <v>1793</v>
      </c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7">
        <f>SUM(CQ34,CQ39:CQ41)</f>
        <v>1791</v>
      </c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5"/>
      <c r="DV42" s="47">
        <f>SUM(DV34,DV39:DV41)</f>
        <v>1849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7">
        <f>SUM(FB34,FB39:FB41)</f>
        <v>2089</v>
      </c>
      <c r="FC42" s="47">
        <f t="shared" ref="FC42:HN42" si="47">SUM(FC34,FC39:FC41)</f>
        <v>0</v>
      </c>
      <c r="FD42" s="47">
        <f t="shared" si="47"/>
        <v>0</v>
      </c>
      <c r="FE42" s="47">
        <f t="shared" si="47"/>
        <v>0</v>
      </c>
      <c r="FF42" s="47">
        <f t="shared" si="47"/>
        <v>0</v>
      </c>
      <c r="FG42" s="47">
        <f t="shared" si="47"/>
        <v>0</v>
      </c>
      <c r="FH42" s="47">
        <f t="shared" si="47"/>
        <v>0</v>
      </c>
      <c r="FI42" s="47">
        <f t="shared" si="47"/>
        <v>0</v>
      </c>
      <c r="FJ42" s="47">
        <f t="shared" si="47"/>
        <v>0</v>
      </c>
      <c r="FK42" s="47">
        <f t="shared" si="47"/>
        <v>0</v>
      </c>
      <c r="FL42" s="47">
        <f t="shared" si="47"/>
        <v>0</v>
      </c>
      <c r="FM42" s="47">
        <f t="shared" si="47"/>
        <v>0</v>
      </c>
      <c r="FN42" s="47">
        <f t="shared" si="47"/>
        <v>0</v>
      </c>
      <c r="FO42" s="47">
        <f t="shared" si="47"/>
        <v>0</v>
      </c>
      <c r="FP42" s="47">
        <f t="shared" si="47"/>
        <v>0</v>
      </c>
      <c r="FQ42" s="47">
        <f t="shared" si="47"/>
        <v>0</v>
      </c>
      <c r="FR42" s="47">
        <f t="shared" si="47"/>
        <v>0</v>
      </c>
      <c r="FS42" s="47">
        <f t="shared" si="47"/>
        <v>0</v>
      </c>
      <c r="FT42" s="47">
        <f t="shared" si="47"/>
        <v>0</v>
      </c>
      <c r="FU42" s="47">
        <f t="shared" si="47"/>
        <v>0</v>
      </c>
      <c r="FV42" s="47">
        <f t="shared" si="47"/>
        <v>0</v>
      </c>
      <c r="FW42" s="47">
        <f t="shared" si="47"/>
        <v>0</v>
      </c>
      <c r="FX42" s="47">
        <f t="shared" si="47"/>
        <v>0</v>
      </c>
      <c r="FY42" s="47">
        <f t="shared" si="47"/>
        <v>0</v>
      </c>
      <c r="FZ42" s="47">
        <f t="shared" si="47"/>
        <v>0</v>
      </c>
      <c r="GA42" s="47">
        <f t="shared" si="47"/>
        <v>0</v>
      </c>
      <c r="GB42" s="47">
        <f t="shared" si="47"/>
        <v>0</v>
      </c>
      <c r="GC42" s="47">
        <f t="shared" si="47"/>
        <v>0</v>
      </c>
      <c r="GD42" s="47">
        <f t="shared" si="47"/>
        <v>0</v>
      </c>
      <c r="GE42" s="47">
        <f t="shared" si="47"/>
        <v>0</v>
      </c>
      <c r="GF42" s="47">
        <f t="shared" si="47"/>
        <v>0</v>
      </c>
      <c r="GG42" s="47">
        <f t="shared" si="47"/>
        <v>2235</v>
      </c>
      <c r="GH42" s="47">
        <f t="shared" si="47"/>
        <v>0</v>
      </c>
      <c r="GI42" s="47">
        <f t="shared" si="47"/>
        <v>0</v>
      </c>
      <c r="GJ42" s="47">
        <f t="shared" si="47"/>
        <v>0</v>
      </c>
      <c r="GK42" s="47">
        <f t="shared" si="47"/>
        <v>0</v>
      </c>
      <c r="GL42" s="47">
        <f t="shared" si="47"/>
        <v>0</v>
      </c>
      <c r="GM42" s="47">
        <f t="shared" si="47"/>
        <v>0</v>
      </c>
      <c r="GN42" s="47">
        <f t="shared" si="47"/>
        <v>0</v>
      </c>
      <c r="GO42" s="47">
        <f t="shared" si="47"/>
        <v>0</v>
      </c>
      <c r="GP42" s="47">
        <f t="shared" si="47"/>
        <v>0</v>
      </c>
      <c r="GQ42" s="47">
        <f t="shared" si="47"/>
        <v>0</v>
      </c>
      <c r="GR42" s="47">
        <f t="shared" si="47"/>
        <v>0</v>
      </c>
      <c r="GS42" s="47">
        <f t="shared" si="47"/>
        <v>0</v>
      </c>
      <c r="GT42" s="47">
        <f t="shared" si="47"/>
        <v>0</v>
      </c>
      <c r="GU42" s="47">
        <f t="shared" si="47"/>
        <v>0</v>
      </c>
      <c r="GV42" s="47">
        <f t="shared" si="47"/>
        <v>0</v>
      </c>
      <c r="GW42" s="47">
        <f t="shared" si="47"/>
        <v>0</v>
      </c>
      <c r="GX42" s="47">
        <f t="shared" si="47"/>
        <v>0</v>
      </c>
      <c r="GY42" s="47">
        <f t="shared" si="47"/>
        <v>0</v>
      </c>
      <c r="GZ42" s="47">
        <f t="shared" si="47"/>
        <v>0</v>
      </c>
      <c r="HA42" s="47">
        <f t="shared" si="47"/>
        <v>0</v>
      </c>
      <c r="HB42" s="47">
        <f t="shared" si="47"/>
        <v>0</v>
      </c>
      <c r="HC42" s="47">
        <f t="shared" si="47"/>
        <v>0</v>
      </c>
      <c r="HD42" s="47">
        <f t="shared" si="47"/>
        <v>0</v>
      </c>
      <c r="HE42" s="47">
        <f t="shared" si="47"/>
        <v>0</v>
      </c>
      <c r="HF42" s="47">
        <f t="shared" si="47"/>
        <v>0</v>
      </c>
      <c r="HG42" s="47">
        <f t="shared" si="47"/>
        <v>0</v>
      </c>
      <c r="HH42" s="47">
        <f t="shared" si="47"/>
        <v>0</v>
      </c>
      <c r="HI42" s="47">
        <f t="shared" si="47"/>
        <v>0</v>
      </c>
      <c r="HJ42" s="47">
        <f t="shared" si="47"/>
        <v>0</v>
      </c>
      <c r="HK42" s="47">
        <f t="shared" si="47"/>
        <v>0</v>
      </c>
      <c r="HL42" s="47">
        <f t="shared" si="47"/>
        <v>0</v>
      </c>
      <c r="HM42" s="47">
        <f t="shared" si="47"/>
        <v>2196</v>
      </c>
      <c r="HN42" s="47">
        <f t="shared" si="47"/>
        <v>0</v>
      </c>
      <c r="HO42" s="47">
        <f t="shared" ref="HO42:IT42" si="48">SUM(HO34,HO39:HO41)</f>
        <v>0</v>
      </c>
      <c r="HP42" s="47">
        <f t="shared" si="48"/>
        <v>0</v>
      </c>
      <c r="HQ42" s="47">
        <f t="shared" si="48"/>
        <v>0</v>
      </c>
      <c r="HR42" s="47">
        <f t="shared" si="48"/>
        <v>0</v>
      </c>
      <c r="HS42" s="47">
        <f t="shared" si="48"/>
        <v>0</v>
      </c>
      <c r="HT42" s="47">
        <f t="shared" si="48"/>
        <v>0</v>
      </c>
      <c r="HU42" s="47">
        <f t="shared" si="48"/>
        <v>0</v>
      </c>
      <c r="HV42" s="47">
        <f t="shared" si="48"/>
        <v>0</v>
      </c>
      <c r="HW42" s="47">
        <f t="shared" si="48"/>
        <v>0</v>
      </c>
      <c r="HX42" s="47">
        <f t="shared" si="48"/>
        <v>0</v>
      </c>
      <c r="HY42" s="47">
        <f t="shared" si="48"/>
        <v>0</v>
      </c>
      <c r="HZ42" s="47">
        <f t="shared" si="48"/>
        <v>0</v>
      </c>
      <c r="IA42" s="47">
        <f t="shared" si="48"/>
        <v>0</v>
      </c>
      <c r="IB42" s="47">
        <f t="shared" si="48"/>
        <v>0</v>
      </c>
      <c r="IC42" s="47">
        <f t="shared" si="48"/>
        <v>0</v>
      </c>
      <c r="ID42" s="47">
        <f t="shared" si="48"/>
        <v>0</v>
      </c>
      <c r="IE42" s="47">
        <f t="shared" si="48"/>
        <v>0</v>
      </c>
      <c r="IF42" s="47">
        <f t="shared" si="48"/>
        <v>0</v>
      </c>
      <c r="IG42" s="47">
        <f t="shared" si="48"/>
        <v>0</v>
      </c>
      <c r="IH42" s="47">
        <f t="shared" si="48"/>
        <v>0</v>
      </c>
      <c r="II42" s="47">
        <f t="shared" si="48"/>
        <v>0</v>
      </c>
      <c r="IJ42" s="47">
        <f t="shared" si="48"/>
        <v>0</v>
      </c>
      <c r="IK42" s="47">
        <f t="shared" si="48"/>
        <v>0</v>
      </c>
      <c r="IL42" s="47">
        <f t="shared" si="48"/>
        <v>0</v>
      </c>
      <c r="IM42" s="47">
        <f t="shared" si="48"/>
        <v>0</v>
      </c>
      <c r="IN42" s="47">
        <f t="shared" si="48"/>
        <v>0</v>
      </c>
      <c r="IO42" s="47">
        <f t="shared" si="48"/>
        <v>0</v>
      </c>
      <c r="IP42" s="47">
        <f t="shared" si="48"/>
        <v>0</v>
      </c>
      <c r="IQ42" s="47">
        <f t="shared" si="48"/>
        <v>0</v>
      </c>
      <c r="IR42" s="47">
        <f t="shared" si="48"/>
        <v>0</v>
      </c>
      <c r="IS42" s="47">
        <f t="shared" si="48"/>
        <v>2037</v>
      </c>
      <c r="IT42" s="47">
        <f t="shared" si="48"/>
        <v>1983</v>
      </c>
      <c r="IU42" s="47">
        <f t="shared" ref="IU42" si="49">SUM(IU34,IU39:IU41)</f>
        <v>1880</v>
      </c>
      <c r="IV42" s="47">
        <v>1146</v>
      </c>
      <c r="IW42" s="47">
        <v>725</v>
      </c>
      <c r="IX42" s="290">
        <f>IW42</f>
        <v>725</v>
      </c>
    </row>
    <row r="43" spans="2:258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/>
      <c r="FB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256"/>
    </row>
    <row r="44" spans="2:258" s="6" customFormat="1">
      <c r="B44" s="57" t="s">
        <v>10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47">
        <v>2363</v>
      </c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47">
        <v>2343</v>
      </c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47">
        <v>2364</v>
      </c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9"/>
      <c r="DV44" s="47">
        <v>2443</v>
      </c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47">
        <v>2741</v>
      </c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47">
        <v>2927</v>
      </c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>
        <v>2899</v>
      </c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>
        <v>2693</v>
      </c>
      <c r="IT44" s="47">
        <v>2617</v>
      </c>
      <c r="IU44" s="47">
        <v>2469</v>
      </c>
      <c r="IV44" s="47">
        <v>1505</v>
      </c>
      <c r="IW44" s="47">
        <v>986</v>
      </c>
      <c r="IX44" s="335">
        <f>IW44</f>
        <v>986</v>
      </c>
    </row>
    <row r="45" spans="2:258" s="6" customFormat="1">
      <c r="B45" s="57" t="s">
        <v>44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47">
        <v>108</v>
      </c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47">
        <v>122</v>
      </c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47">
        <v>69</v>
      </c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9"/>
      <c r="DV45" s="47">
        <v>51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 t="s">
        <v>211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v>144</v>
      </c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v>131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v>210</v>
      </c>
      <c r="IT45" s="47">
        <v>215</v>
      </c>
      <c r="IU45" s="47">
        <v>169</v>
      </c>
      <c r="IV45" s="47">
        <v>501</v>
      </c>
      <c r="IW45" s="47">
        <v>347</v>
      </c>
      <c r="IX45" s="355">
        <f>SUM(AH45,BK45,CQ45,DV45,FB45,GG45,HM45,IS45,IT45,IU45,IV45,IW45)</f>
        <v>2067</v>
      </c>
    </row>
    <row r="46" spans="2:258" hidden="1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256"/>
    </row>
    <row r="47" spans="2:258" ht="21.75" hidden="1" customHeight="1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288"/>
    </row>
    <row r="48" spans="2:258">
      <c r="B48" s="48" t="s">
        <v>98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92">
        <f>AH34/(SUM(AH34,AH35))</f>
        <v>0.47989843419382139</v>
      </c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92">
        <f>BK34/(SUM(BK34,BK35))</f>
        <v>0.47844643619291505</v>
      </c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92">
        <f>CQ34/(SUM(CQ34,CQ35))</f>
        <v>0.4720812182741117</v>
      </c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51"/>
      <c r="DV48" s="92">
        <f>DV34/(SUM(DV34,DV35))</f>
        <v>0.4719607040523946</v>
      </c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92">
        <f>FB34/(SUM(FB34,FB35))</f>
        <v>0.48303538854432687</v>
      </c>
      <c r="FC48" s="92" t="e">
        <f t="shared" ref="FC48:GG48" si="50">FC34/(SUM(FC34,FC35))</f>
        <v>#DIV/0!</v>
      </c>
      <c r="FD48" s="92" t="e">
        <f t="shared" si="50"/>
        <v>#DIV/0!</v>
      </c>
      <c r="FE48" s="92" t="e">
        <f t="shared" si="50"/>
        <v>#DIV/0!</v>
      </c>
      <c r="FF48" s="92" t="e">
        <f t="shared" si="50"/>
        <v>#DIV/0!</v>
      </c>
      <c r="FG48" s="92" t="e">
        <f t="shared" si="50"/>
        <v>#DIV/0!</v>
      </c>
      <c r="FH48" s="92" t="e">
        <f t="shared" si="50"/>
        <v>#DIV/0!</v>
      </c>
      <c r="FI48" s="92" t="e">
        <f t="shared" si="50"/>
        <v>#DIV/0!</v>
      </c>
      <c r="FJ48" s="92" t="e">
        <f t="shared" si="50"/>
        <v>#DIV/0!</v>
      </c>
      <c r="FK48" s="92" t="e">
        <f t="shared" si="50"/>
        <v>#DIV/0!</v>
      </c>
      <c r="FL48" s="92" t="e">
        <f t="shared" si="50"/>
        <v>#DIV/0!</v>
      </c>
      <c r="FM48" s="92" t="e">
        <f t="shared" si="50"/>
        <v>#DIV/0!</v>
      </c>
      <c r="FN48" s="92" t="e">
        <f t="shared" si="50"/>
        <v>#DIV/0!</v>
      </c>
      <c r="FO48" s="92" t="e">
        <f t="shared" si="50"/>
        <v>#DIV/0!</v>
      </c>
      <c r="FP48" s="92" t="e">
        <f t="shared" si="50"/>
        <v>#DIV/0!</v>
      </c>
      <c r="FQ48" s="92" t="e">
        <f t="shared" si="50"/>
        <v>#DIV/0!</v>
      </c>
      <c r="FR48" s="92" t="e">
        <f t="shared" si="50"/>
        <v>#DIV/0!</v>
      </c>
      <c r="FS48" s="92" t="e">
        <f t="shared" si="50"/>
        <v>#DIV/0!</v>
      </c>
      <c r="FT48" s="92" t="e">
        <f t="shared" si="50"/>
        <v>#DIV/0!</v>
      </c>
      <c r="FU48" s="92" t="e">
        <f t="shared" si="50"/>
        <v>#DIV/0!</v>
      </c>
      <c r="FV48" s="92" t="e">
        <f t="shared" si="50"/>
        <v>#DIV/0!</v>
      </c>
      <c r="FW48" s="92" t="e">
        <f t="shared" si="50"/>
        <v>#DIV/0!</v>
      </c>
      <c r="FX48" s="92" t="e">
        <f t="shared" si="50"/>
        <v>#DIV/0!</v>
      </c>
      <c r="FY48" s="92" t="e">
        <f t="shared" si="50"/>
        <v>#DIV/0!</v>
      </c>
      <c r="FZ48" s="92" t="e">
        <f t="shared" si="50"/>
        <v>#DIV/0!</v>
      </c>
      <c r="GA48" s="92" t="e">
        <f t="shared" si="50"/>
        <v>#DIV/0!</v>
      </c>
      <c r="GB48" s="92" t="e">
        <f t="shared" si="50"/>
        <v>#DIV/0!</v>
      </c>
      <c r="GC48" s="92" t="e">
        <f t="shared" si="50"/>
        <v>#DIV/0!</v>
      </c>
      <c r="GD48" s="92" t="e">
        <f t="shared" si="50"/>
        <v>#DIV/0!</v>
      </c>
      <c r="GE48" s="92" t="e">
        <f t="shared" si="50"/>
        <v>#DIV/0!</v>
      </c>
      <c r="GF48" s="92" t="e">
        <f t="shared" si="50"/>
        <v>#DIV/0!</v>
      </c>
      <c r="GG48" s="92">
        <f t="shared" si="50"/>
        <v>0.49538776904680559</v>
      </c>
      <c r="GH48" s="92"/>
      <c r="GI48" s="92"/>
      <c r="GJ48" s="92"/>
      <c r="GK48" s="92"/>
      <c r="GL48" s="92"/>
      <c r="GM48" s="92"/>
      <c r="GN48" s="92"/>
      <c r="GO48" s="92"/>
      <c r="GP48" s="92"/>
      <c r="GQ48" s="92"/>
      <c r="GR48" s="92"/>
      <c r="GS48" s="92"/>
      <c r="GT48" s="92"/>
      <c r="GU48" s="92"/>
      <c r="GV48" s="92"/>
      <c r="GW48" s="92"/>
      <c r="GX48" s="92"/>
      <c r="GY48" s="92"/>
      <c r="GZ48" s="92"/>
      <c r="HA48" s="92"/>
      <c r="HB48" s="92"/>
      <c r="HC48" s="92"/>
      <c r="HD48" s="92"/>
      <c r="HE48" s="92"/>
      <c r="HF48" s="92"/>
      <c r="HG48" s="92"/>
      <c r="HH48" s="92"/>
      <c r="HI48" s="92"/>
      <c r="HJ48" s="92"/>
      <c r="HK48" s="92"/>
      <c r="HL48" s="92"/>
      <c r="HM48" s="92">
        <f t="shared" ref="HM48" si="51">HM34/(SUM(HM34,HM35))</f>
        <v>0.49292859606760953</v>
      </c>
      <c r="HN48" s="92"/>
      <c r="HO48" s="92"/>
      <c r="HP48" s="92"/>
      <c r="HQ48" s="92"/>
      <c r="HR48" s="92"/>
      <c r="HS48" s="92"/>
      <c r="HT48" s="92"/>
      <c r="HU48" s="92"/>
      <c r="HV48" s="92"/>
      <c r="HW48" s="92"/>
      <c r="HX48" s="92"/>
      <c r="HY48" s="92"/>
      <c r="HZ48" s="92"/>
      <c r="IA48" s="92"/>
      <c r="IB48" s="92"/>
      <c r="IC48" s="92"/>
      <c r="ID48" s="92"/>
      <c r="IE48" s="92"/>
      <c r="IF48" s="92"/>
      <c r="IG48" s="92"/>
      <c r="IH48" s="92"/>
      <c r="II48" s="92"/>
      <c r="IJ48" s="92"/>
      <c r="IK48" s="92"/>
      <c r="IL48" s="92"/>
      <c r="IM48" s="92"/>
      <c r="IN48" s="92"/>
      <c r="IO48" s="92"/>
      <c r="IP48" s="92"/>
      <c r="IQ48" s="92"/>
      <c r="IR48" s="92"/>
      <c r="IS48" s="92">
        <f t="shared" ref="IS48:IU48" si="52">IS34/(SUM(IS34,IS35))</f>
        <v>0.48718900854066099</v>
      </c>
      <c r="IT48" s="92">
        <f t="shared" si="52"/>
        <v>0.50936186473060752</v>
      </c>
      <c r="IU48" s="92">
        <f t="shared" si="52"/>
        <v>0.51073309031996761</v>
      </c>
      <c r="IV48" s="92">
        <f t="shared" ref="IV48:IW48" si="53">IV34/(SUM(IV34,IV35))</f>
        <v>0.44850498338870431</v>
      </c>
      <c r="IW48" s="331">
        <f t="shared" si="53"/>
        <v>0.41683569979716023</v>
      </c>
      <c r="IX48" s="352">
        <f>IW48</f>
        <v>0.41683569979716023</v>
      </c>
    </row>
    <row r="49" spans="2:258" hidden="1">
      <c r="B49" s="75" t="s">
        <v>57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6">
        <f>AH34/AH44</f>
        <v>0.47989843419382139</v>
      </c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6">
        <f>BK34/BK44</f>
        <v>0.47844643619291505</v>
      </c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6">
        <f>CQ34/CQ44</f>
        <v>0.4720812182741117</v>
      </c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6">
        <f>DV34/DV44</f>
        <v>0.4719607040523946</v>
      </c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6">
        <f>FB34/FB44</f>
        <v>0.48303538854432687</v>
      </c>
      <c r="FC49" s="76" t="e">
        <f t="shared" ref="FC49:GG49" si="54">FC34/FC44</f>
        <v>#DIV/0!</v>
      </c>
      <c r="FD49" s="76" t="e">
        <f t="shared" si="54"/>
        <v>#DIV/0!</v>
      </c>
      <c r="FE49" s="76" t="e">
        <f t="shared" si="54"/>
        <v>#DIV/0!</v>
      </c>
      <c r="FF49" s="76" t="e">
        <f t="shared" si="54"/>
        <v>#DIV/0!</v>
      </c>
      <c r="FG49" s="76" t="e">
        <f t="shared" si="54"/>
        <v>#DIV/0!</v>
      </c>
      <c r="FH49" s="76" t="e">
        <f t="shared" si="54"/>
        <v>#DIV/0!</v>
      </c>
      <c r="FI49" s="76" t="e">
        <f t="shared" si="54"/>
        <v>#DIV/0!</v>
      </c>
      <c r="FJ49" s="76" t="e">
        <f t="shared" si="54"/>
        <v>#DIV/0!</v>
      </c>
      <c r="FK49" s="76" t="e">
        <f t="shared" si="54"/>
        <v>#DIV/0!</v>
      </c>
      <c r="FL49" s="76" t="e">
        <f t="shared" si="54"/>
        <v>#DIV/0!</v>
      </c>
      <c r="FM49" s="76" t="e">
        <f t="shared" si="54"/>
        <v>#DIV/0!</v>
      </c>
      <c r="FN49" s="76" t="e">
        <f t="shared" si="54"/>
        <v>#DIV/0!</v>
      </c>
      <c r="FO49" s="76" t="e">
        <f t="shared" si="54"/>
        <v>#DIV/0!</v>
      </c>
      <c r="FP49" s="76" t="e">
        <f t="shared" si="54"/>
        <v>#DIV/0!</v>
      </c>
      <c r="FQ49" s="76" t="e">
        <f t="shared" si="54"/>
        <v>#DIV/0!</v>
      </c>
      <c r="FR49" s="76" t="e">
        <f t="shared" si="54"/>
        <v>#DIV/0!</v>
      </c>
      <c r="FS49" s="76" t="e">
        <f t="shared" si="54"/>
        <v>#DIV/0!</v>
      </c>
      <c r="FT49" s="76" t="e">
        <f t="shared" si="54"/>
        <v>#DIV/0!</v>
      </c>
      <c r="FU49" s="76" t="e">
        <f t="shared" si="54"/>
        <v>#DIV/0!</v>
      </c>
      <c r="FV49" s="76" t="e">
        <f t="shared" si="54"/>
        <v>#DIV/0!</v>
      </c>
      <c r="FW49" s="76" t="e">
        <f t="shared" si="54"/>
        <v>#DIV/0!</v>
      </c>
      <c r="FX49" s="76" t="e">
        <f t="shared" si="54"/>
        <v>#DIV/0!</v>
      </c>
      <c r="FY49" s="76" t="e">
        <f t="shared" si="54"/>
        <v>#DIV/0!</v>
      </c>
      <c r="FZ49" s="76" t="e">
        <f t="shared" si="54"/>
        <v>#DIV/0!</v>
      </c>
      <c r="GA49" s="76" t="e">
        <f t="shared" si="54"/>
        <v>#DIV/0!</v>
      </c>
      <c r="GB49" s="76" t="e">
        <f t="shared" si="54"/>
        <v>#DIV/0!</v>
      </c>
      <c r="GC49" s="76" t="e">
        <f t="shared" si="54"/>
        <v>#DIV/0!</v>
      </c>
      <c r="GD49" s="76" t="e">
        <f t="shared" si="54"/>
        <v>#DIV/0!</v>
      </c>
      <c r="GE49" s="76" t="e">
        <f t="shared" si="54"/>
        <v>#DIV/0!</v>
      </c>
      <c r="GF49" s="76" t="e">
        <f t="shared" si="54"/>
        <v>#DIV/0!</v>
      </c>
      <c r="GG49" s="76">
        <f t="shared" si="54"/>
        <v>0.49538776904680559</v>
      </c>
      <c r="GH49" s="76"/>
      <c r="GI49" s="76"/>
      <c r="GJ49" s="76"/>
      <c r="GK49" s="76"/>
      <c r="GL49" s="76"/>
      <c r="GM49" s="76"/>
      <c r="GN49" s="76"/>
      <c r="GO49" s="76"/>
      <c r="GP49" s="76"/>
      <c r="GQ49" s="76"/>
      <c r="GR49" s="76"/>
      <c r="GS49" s="76"/>
      <c r="GT49" s="76"/>
      <c r="GU49" s="76"/>
      <c r="GV49" s="76"/>
      <c r="GW49" s="76"/>
      <c r="GX49" s="76"/>
      <c r="GY49" s="76"/>
      <c r="GZ49" s="76"/>
      <c r="HA49" s="76"/>
      <c r="HB49" s="76"/>
      <c r="HC49" s="76"/>
      <c r="HD49" s="76"/>
      <c r="HE49" s="76"/>
      <c r="HF49" s="76"/>
      <c r="HG49" s="76"/>
      <c r="HH49" s="76"/>
      <c r="HI49" s="76"/>
      <c r="HJ49" s="76"/>
      <c r="HK49" s="76"/>
      <c r="HL49" s="76"/>
      <c r="HM49" s="76">
        <f t="shared" ref="HM49" si="55">HM34/HM44</f>
        <v>0.49292859606760953</v>
      </c>
      <c r="HN49" s="76"/>
      <c r="HO49" s="76"/>
      <c r="HP49" s="76"/>
      <c r="HQ49" s="76"/>
      <c r="HR49" s="76"/>
      <c r="HS49" s="76"/>
      <c r="HT49" s="76"/>
      <c r="HU49" s="76"/>
      <c r="HV49" s="76"/>
      <c r="HW49" s="76"/>
      <c r="HX49" s="76"/>
      <c r="HY49" s="76"/>
      <c r="HZ49" s="76"/>
      <c r="IA49" s="76"/>
      <c r="IB49" s="76"/>
      <c r="IC49" s="76"/>
      <c r="ID49" s="76"/>
      <c r="IE49" s="76"/>
      <c r="IF49" s="76"/>
      <c r="IG49" s="76"/>
      <c r="IH49" s="76"/>
      <c r="II49" s="76"/>
      <c r="IJ49" s="76"/>
      <c r="IK49" s="76"/>
      <c r="IL49" s="76"/>
      <c r="IM49" s="76"/>
      <c r="IN49" s="76"/>
      <c r="IO49" s="76"/>
      <c r="IP49" s="76"/>
      <c r="IQ49" s="76"/>
      <c r="IR49" s="76"/>
      <c r="IS49" s="76">
        <f t="shared" ref="IS49" si="56">IS34/IS44</f>
        <v>0.48718900854066099</v>
      </c>
      <c r="IT49" s="77"/>
      <c r="IU49" s="77"/>
      <c r="IV49" s="77"/>
      <c r="IW49" s="318"/>
      <c r="IX49" s="318"/>
    </row>
    <row r="50" spans="2:258">
      <c r="B50" s="48" t="s">
        <v>99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92">
        <f>AH42/(AH34+AH35)</f>
        <v>0.75031739314430812</v>
      </c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92">
        <f>BK42/(BK34+BK35)</f>
        <v>0.76525821596244137</v>
      </c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92">
        <f>CQ42/(CQ34+CQ35)</f>
        <v>0.75761421319796951</v>
      </c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92">
        <f>DV42/(DV34+DV35)</f>
        <v>0.75685632419156779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2">
        <f>FB42/(FB34+FB35)</f>
        <v>0.76213060926669096</v>
      </c>
      <c r="FC50" s="92" t="e">
        <f t="shared" ref="FC50:GG50" si="57">FC42/(FC34+FC35)</f>
        <v>#DIV/0!</v>
      </c>
      <c r="FD50" s="92" t="e">
        <f t="shared" si="57"/>
        <v>#DIV/0!</v>
      </c>
      <c r="FE50" s="92" t="e">
        <f t="shared" si="57"/>
        <v>#DIV/0!</v>
      </c>
      <c r="FF50" s="92" t="e">
        <f t="shared" si="57"/>
        <v>#DIV/0!</v>
      </c>
      <c r="FG50" s="92" t="e">
        <f t="shared" si="57"/>
        <v>#DIV/0!</v>
      </c>
      <c r="FH50" s="92" t="e">
        <f t="shared" si="57"/>
        <v>#DIV/0!</v>
      </c>
      <c r="FI50" s="92" t="e">
        <f t="shared" si="57"/>
        <v>#DIV/0!</v>
      </c>
      <c r="FJ50" s="92" t="e">
        <f t="shared" si="57"/>
        <v>#DIV/0!</v>
      </c>
      <c r="FK50" s="92" t="e">
        <f t="shared" si="57"/>
        <v>#DIV/0!</v>
      </c>
      <c r="FL50" s="92" t="e">
        <f t="shared" si="57"/>
        <v>#DIV/0!</v>
      </c>
      <c r="FM50" s="92" t="e">
        <f t="shared" si="57"/>
        <v>#DIV/0!</v>
      </c>
      <c r="FN50" s="92" t="e">
        <f t="shared" si="57"/>
        <v>#DIV/0!</v>
      </c>
      <c r="FO50" s="92" t="e">
        <f t="shared" si="57"/>
        <v>#DIV/0!</v>
      </c>
      <c r="FP50" s="92" t="e">
        <f t="shared" si="57"/>
        <v>#DIV/0!</v>
      </c>
      <c r="FQ50" s="92" t="e">
        <f t="shared" si="57"/>
        <v>#DIV/0!</v>
      </c>
      <c r="FR50" s="92" t="e">
        <f t="shared" si="57"/>
        <v>#DIV/0!</v>
      </c>
      <c r="FS50" s="92" t="e">
        <f t="shared" si="57"/>
        <v>#DIV/0!</v>
      </c>
      <c r="FT50" s="92" t="e">
        <f t="shared" si="57"/>
        <v>#DIV/0!</v>
      </c>
      <c r="FU50" s="92" t="e">
        <f t="shared" si="57"/>
        <v>#DIV/0!</v>
      </c>
      <c r="FV50" s="92" t="e">
        <f t="shared" si="57"/>
        <v>#DIV/0!</v>
      </c>
      <c r="FW50" s="92" t="e">
        <f t="shared" si="57"/>
        <v>#DIV/0!</v>
      </c>
      <c r="FX50" s="92" t="e">
        <f t="shared" si="57"/>
        <v>#DIV/0!</v>
      </c>
      <c r="FY50" s="92" t="e">
        <f t="shared" si="57"/>
        <v>#DIV/0!</v>
      </c>
      <c r="FZ50" s="92" t="e">
        <f t="shared" si="57"/>
        <v>#DIV/0!</v>
      </c>
      <c r="GA50" s="92" t="e">
        <f t="shared" si="57"/>
        <v>#DIV/0!</v>
      </c>
      <c r="GB50" s="92" t="e">
        <f t="shared" si="57"/>
        <v>#DIV/0!</v>
      </c>
      <c r="GC50" s="92" t="e">
        <f t="shared" si="57"/>
        <v>#DIV/0!</v>
      </c>
      <c r="GD50" s="92" t="e">
        <f t="shared" si="57"/>
        <v>#DIV/0!</v>
      </c>
      <c r="GE50" s="92" t="e">
        <f t="shared" si="57"/>
        <v>#DIV/0!</v>
      </c>
      <c r="GF50" s="92" t="e">
        <f t="shared" si="57"/>
        <v>#DIV/0!</v>
      </c>
      <c r="GG50" s="92">
        <f t="shared" si="57"/>
        <v>0.76358045780662798</v>
      </c>
      <c r="GH50" s="92"/>
      <c r="GI50" s="92"/>
      <c r="GJ50" s="92"/>
      <c r="GK50" s="92"/>
      <c r="GL50" s="92"/>
      <c r="GM50" s="92"/>
      <c r="GN50" s="92"/>
      <c r="GO50" s="92"/>
      <c r="GP50" s="92"/>
      <c r="GQ50" s="92"/>
      <c r="GR50" s="92"/>
      <c r="GS50" s="92"/>
      <c r="GT50" s="92"/>
      <c r="GU50" s="92"/>
      <c r="GV50" s="92"/>
      <c r="GW50" s="92"/>
      <c r="GX50" s="92"/>
      <c r="GY50" s="92"/>
      <c r="GZ50" s="92"/>
      <c r="HA50" s="92"/>
      <c r="HB50" s="92"/>
      <c r="HC50" s="92"/>
      <c r="HD50" s="92"/>
      <c r="HE50" s="92"/>
      <c r="HF50" s="92"/>
      <c r="HG50" s="92"/>
      <c r="HH50" s="92"/>
      <c r="HI50" s="92"/>
      <c r="HJ50" s="92"/>
      <c r="HK50" s="92"/>
      <c r="HL50" s="92"/>
      <c r="HM50" s="92">
        <f t="shared" ref="HM50" si="58">HM42/(HM34+HM35)</f>
        <v>0.75750258709899965</v>
      </c>
      <c r="HN50" s="92"/>
      <c r="HO50" s="92"/>
      <c r="HP50" s="92"/>
      <c r="HQ50" s="92"/>
      <c r="HR50" s="92"/>
      <c r="HS50" s="92"/>
      <c r="HT50" s="92"/>
      <c r="HU50" s="92"/>
      <c r="HV50" s="92"/>
      <c r="HW50" s="92"/>
      <c r="HX50" s="92"/>
      <c r="HY50" s="92"/>
      <c r="HZ50" s="92"/>
      <c r="IA50" s="92"/>
      <c r="IB50" s="92"/>
      <c r="IC50" s="92"/>
      <c r="ID50" s="92"/>
      <c r="IE50" s="92"/>
      <c r="IF50" s="92"/>
      <c r="IG50" s="92"/>
      <c r="IH50" s="92"/>
      <c r="II50" s="92"/>
      <c r="IJ50" s="92"/>
      <c r="IK50" s="92"/>
      <c r="IL50" s="92"/>
      <c r="IM50" s="92"/>
      <c r="IN50" s="92"/>
      <c r="IO50" s="92"/>
      <c r="IP50" s="92"/>
      <c r="IQ50" s="92"/>
      <c r="IR50" s="92"/>
      <c r="IS50" s="92">
        <f t="shared" ref="IS50:IU50" si="59">IS42/(IS34+IS35)</f>
        <v>0.75640549572966953</v>
      </c>
      <c r="IT50" s="92">
        <f t="shared" si="59"/>
        <v>0.75773786778754304</v>
      </c>
      <c r="IU50" s="92">
        <f t="shared" si="59"/>
        <v>0.76144187930336171</v>
      </c>
      <c r="IV50" s="92">
        <f t="shared" ref="IV50:IW50" si="60">IV42/(IV34+IV35)</f>
        <v>0.76146179401993352</v>
      </c>
      <c r="IW50" s="331">
        <f t="shared" si="60"/>
        <v>0.73529411764705888</v>
      </c>
      <c r="IX50" s="352">
        <f>IW50</f>
        <v>0.73529411764705888</v>
      </c>
    </row>
    <row r="51" spans="2:258" hidden="1">
      <c r="B51" s="75" t="s">
        <v>62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AH42/AH44</f>
        <v>0.75031739314430812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BK42/BK44</f>
        <v>0.76525821596244137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CQ42/CQ44</f>
        <v>0.75761421319796951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DV42/DV44</f>
        <v>0.75685632419156779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FB42/FB44</f>
        <v>0.76213060926669096</v>
      </c>
      <c r="FC51" s="76" t="e">
        <f t="shared" ref="FC51:GG51" si="61">FC42/FC44</f>
        <v>#DIV/0!</v>
      </c>
      <c r="FD51" s="76" t="e">
        <f t="shared" si="61"/>
        <v>#DIV/0!</v>
      </c>
      <c r="FE51" s="76" t="e">
        <f t="shared" si="61"/>
        <v>#DIV/0!</v>
      </c>
      <c r="FF51" s="76" t="e">
        <f t="shared" si="61"/>
        <v>#DIV/0!</v>
      </c>
      <c r="FG51" s="76" t="e">
        <f t="shared" si="61"/>
        <v>#DIV/0!</v>
      </c>
      <c r="FH51" s="76" t="e">
        <f t="shared" si="61"/>
        <v>#DIV/0!</v>
      </c>
      <c r="FI51" s="76" t="e">
        <f t="shared" si="61"/>
        <v>#DIV/0!</v>
      </c>
      <c r="FJ51" s="76" t="e">
        <f t="shared" si="61"/>
        <v>#DIV/0!</v>
      </c>
      <c r="FK51" s="76" t="e">
        <f t="shared" si="61"/>
        <v>#DIV/0!</v>
      </c>
      <c r="FL51" s="76" t="e">
        <f t="shared" si="61"/>
        <v>#DIV/0!</v>
      </c>
      <c r="FM51" s="76" t="e">
        <f t="shared" si="61"/>
        <v>#DIV/0!</v>
      </c>
      <c r="FN51" s="76" t="e">
        <f t="shared" si="61"/>
        <v>#DIV/0!</v>
      </c>
      <c r="FO51" s="76" t="e">
        <f t="shared" si="61"/>
        <v>#DIV/0!</v>
      </c>
      <c r="FP51" s="76" t="e">
        <f t="shared" si="61"/>
        <v>#DIV/0!</v>
      </c>
      <c r="FQ51" s="76" t="e">
        <f t="shared" si="61"/>
        <v>#DIV/0!</v>
      </c>
      <c r="FR51" s="76" t="e">
        <f t="shared" si="61"/>
        <v>#DIV/0!</v>
      </c>
      <c r="FS51" s="76" t="e">
        <f t="shared" si="61"/>
        <v>#DIV/0!</v>
      </c>
      <c r="FT51" s="76" t="e">
        <f t="shared" si="61"/>
        <v>#DIV/0!</v>
      </c>
      <c r="FU51" s="76" t="e">
        <f t="shared" si="61"/>
        <v>#DIV/0!</v>
      </c>
      <c r="FV51" s="76" t="e">
        <f t="shared" si="61"/>
        <v>#DIV/0!</v>
      </c>
      <c r="FW51" s="76" t="e">
        <f t="shared" si="61"/>
        <v>#DIV/0!</v>
      </c>
      <c r="FX51" s="76" t="e">
        <f t="shared" si="61"/>
        <v>#DIV/0!</v>
      </c>
      <c r="FY51" s="76" t="e">
        <f t="shared" si="61"/>
        <v>#DIV/0!</v>
      </c>
      <c r="FZ51" s="76" t="e">
        <f t="shared" si="61"/>
        <v>#DIV/0!</v>
      </c>
      <c r="GA51" s="76" t="e">
        <f t="shared" si="61"/>
        <v>#DIV/0!</v>
      </c>
      <c r="GB51" s="76" t="e">
        <f t="shared" si="61"/>
        <v>#DIV/0!</v>
      </c>
      <c r="GC51" s="76" t="e">
        <f t="shared" si="61"/>
        <v>#DIV/0!</v>
      </c>
      <c r="GD51" s="76" t="e">
        <f t="shared" si="61"/>
        <v>#DIV/0!</v>
      </c>
      <c r="GE51" s="76" t="e">
        <f t="shared" si="61"/>
        <v>#DIV/0!</v>
      </c>
      <c r="GF51" s="76" t="e">
        <f t="shared" si="61"/>
        <v>#DIV/0!</v>
      </c>
      <c r="GG51" s="76">
        <f t="shared" si="61"/>
        <v>0.76358045780662798</v>
      </c>
      <c r="GH51" s="76"/>
      <c r="GI51" s="76"/>
      <c r="GJ51" s="76"/>
      <c r="GK51" s="76"/>
      <c r="GL51" s="76"/>
      <c r="GM51" s="76"/>
      <c r="GN51" s="76"/>
      <c r="GO51" s="76"/>
      <c r="GP51" s="76"/>
      <c r="GQ51" s="76"/>
      <c r="GR51" s="76"/>
      <c r="GS51" s="76"/>
      <c r="GT51" s="76"/>
      <c r="GU51" s="76"/>
      <c r="GV51" s="76"/>
      <c r="GW51" s="76"/>
      <c r="GX51" s="76"/>
      <c r="GY51" s="76"/>
      <c r="GZ51" s="76"/>
      <c r="HA51" s="76"/>
      <c r="HB51" s="76"/>
      <c r="HC51" s="76"/>
      <c r="HD51" s="76"/>
      <c r="HE51" s="76"/>
      <c r="HF51" s="76"/>
      <c r="HG51" s="76"/>
      <c r="HH51" s="76"/>
      <c r="HI51" s="76"/>
      <c r="HJ51" s="76"/>
      <c r="HK51" s="76"/>
      <c r="HL51" s="76"/>
      <c r="HM51" s="76">
        <f t="shared" ref="HM51" si="62">HM42/HM44</f>
        <v>0.75750258709899965</v>
      </c>
      <c r="HN51" s="76"/>
      <c r="HO51" s="76"/>
      <c r="HP51" s="76"/>
      <c r="HQ51" s="76"/>
      <c r="HR51" s="76"/>
      <c r="HS51" s="76"/>
      <c r="HT51" s="76"/>
      <c r="HU51" s="76"/>
      <c r="HV51" s="76"/>
      <c r="HW51" s="76"/>
      <c r="HX51" s="76"/>
      <c r="HY51" s="76"/>
      <c r="HZ51" s="76"/>
      <c r="IA51" s="76"/>
      <c r="IB51" s="76"/>
      <c r="IC51" s="76"/>
      <c r="ID51" s="76"/>
      <c r="IE51" s="76"/>
      <c r="IF51" s="76"/>
      <c r="IG51" s="76"/>
      <c r="IH51" s="76"/>
      <c r="II51" s="76"/>
      <c r="IJ51" s="76"/>
      <c r="IK51" s="76"/>
      <c r="IL51" s="76"/>
      <c r="IM51" s="76"/>
      <c r="IN51" s="76"/>
      <c r="IO51" s="76"/>
      <c r="IP51" s="76"/>
      <c r="IQ51" s="76"/>
      <c r="IR51" s="76"/>
      <c r="IS51" s="76">
        <f t="shared" ref="IS51" si="63">IS42/IS44</f>
        <v>0.75640549572966953</v>
      </c>
      <c r="IT51" s="77"/>
      <c r="IU51" s="77"/>
      <c r="IV51" s="77"/>
      <c r="IW51" s="318"/>
      <c r="IX51" s="318"/>
    </row>
    <row r="52" spans="2:258" s="6" customFormat="1">
      <c r="B52" s="57" t="s">
        <v>63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44">
        <f>AH45/AH44</f>
        <v>4.5704612780363946E-2</v>
      </c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44">
        <f>BK45/AH44</f>
        <v>5.1629284807448161E-2</v>
      </c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44">
        <f>CQ45/BK44</f>
        <v>2.9449423815621E-2</v>
      </c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9"/>
      <c r="DV52" s="44">
        <f>DV45/CQ44</f>
        <v>2.1573604060913704E-2</v>
      </c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44"/>
      <c r="FC52" s="44" t="e">
        <f t="shared" ref="FC52:GF52" si="64">FC45/FC44</f>
        <v>#DIV/0!</v>
      </c>
      <c r="FD52" s="44" t="e">
        <f t="shared" si="64"/>
        <v>#DIV/0!</v>
      </c>
      <c r="FE52" s="44" t="e">
        <f t="shared" si="64"/>
        <v>#DIV/0!</v>
      </c>
      <c r="FF52" s="44" t="e">
        <f t="shared" si="64"/>
        <v>#DIV/0!</v>
      </c>
      <c r="FG52" s="44" t="e">
        <f t="shared" si="64"/>
        <v>#DIV/0!</v>
      </c>
      <c r="FH52" s="44" t="e">
        <f t="shared" si="64"/>
        <v>#DIV/0!</v>
      </c>
      <c r="FI52" s="44" t="e">
        <f t="shared" si="64"/>
        <v>#DIV/0!</v>
      </c>
      <c r="FJ52" s="44" t="e">
        <f t="shared" si="64"/>
        <v>#DIV/0!</v>
      </c>
      <c r="FK52" s="44" t="e">
        <f t="shared" si="64"/>
        <v>#DIV/0!</v>
      </c>
      <c r="FL52" s="44" t="e">
        <f t="shared" si="64"/>
        <v>#DIV/0!</v>
      </c>
      <c r="FM52" s="44" t="e">
        <f t="shared" si="64"/>
        <v>#DIV/0!</v>
      </c>
      <c r="FN52" s="44" t="e">
        <f t="shared" si="64"/>
        <v>#DIV/0!</v>
      </c>
      <c r="FO52" s="44" t="e">
        <f t="shared" si="64"/>
        <v>#DIV/0!</v>
      </c>
      <c r="FP52" s="44" t="e">
        <f t="shared" si="64"/>
        <v>#DIV/0!</v>
      </c>
      <c r="FQ52" s="44" t="e">
        <f t="shared" si="64"/>
        <v>#DIV/0!</v>
      </c>
      <c r="FR52" s="44" t="e">
        <f t="shared" si="64"/>
        <v>#DIV/0!</v>
      </c>
      <c r="FS52" s="44" t="e">
        <f t="shared" si="64"/>
        <v>#DIV/0!</v>
      </c>
      <c r="FT52" s="44" t="e">
        <f t="shared" si="64"/>
        <v>#DIV/0!</v>
      </c>
      <c r="FU52" s="44" t="e">
        <f t="shared" si="64"/>
        <v>#DIV/0!</v>
      </c>
      <c r="FV52" s="44" t="e">
        <f t="shared" si="64"/>
        <v>#DIV/0!</v>
      </c>
      <c r="FW52" s="44" t="e">
        <f t="shared" si="64"/>
        <v>#DIV/0!</v>
      </c>
      <c r="FX52" s="44" t="e">
        <f t="shared" si="64"/>
        <v>#DIV/0!</v>
      </c>
      <c r="FY52" s="44" t="e">
        <f t="shared" si="64"/>
        <v>#DIV/0!</v>
      </c>
      <c r="FZ52" s="44" t="e">
        <f t="shared" si="64"/>
        <v>#DIV/0!</v>
      </c>
      <c r="GA52" s="44" t="e">
        <f t="shared" si="64"/>
        <v>#DIV/0!</v>
      </c>
      <c r="GB52" s="44" t="e">
        <f t="shared" si="64"/>
        <v>#DIV/0!</v>
      </c>
      <c r="GC52" s="44" t="e">
        <f t="shared" si="64"/>
        <v>#DIV/0!</v>
      </c>
      <c r="GD52" s="44" t="e">
        <f t="shared" si="64"/>
        <v>#DIV/0!</v>
      </c>
      <c r="GE52" s="44" t="e">
        <f t="shared" si="64"/>
        <v>#DIV/0!</v>
      </c>
      <c r="GF52" s="44" t="e">
        <f t="shared" si="64"/>
        <v>#DIV/0!</v>
      </c>
      <c r="GG52" s="44">
        <f>GG45/FB44</f>
        <v>5.2535570959503827E-2</v>
      </c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>
        <f>HM45/GG44</f>
        <v>4.4755722582849336E-2</v>
      </c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>
        <f>IS45/HM44</f>
        <v>7.2438771990341502E-2</v>
      </c>
      <c r="IT52" s="44">
        <f>IT45/IS44</f>
        <v>7.9836613442257703E-2</v>
      </c>
      <c r="IU52" s="44">
        <f>IU45/IT44</f>
        <v>6.4577760794803207E-2</v>
      </c>
      <c r="IV52" s="44">
        <f>IV45/IU44</f>
        <v>0.20291616038882138</v>
      </c>
      <c r="IW52" s="287">
        <f>IW45/IV44</f>
        <v>0.23056478405315614</v>
      </c>
      <c r="IX52" s="287">
        <f>IX45/SUM(AH44,BK44,CQ44,DV44,FB44,GG44,HM44,IS44,IT44,IU44,IV44,IW44)</f>
        <v>7.2910052910052911E-2</v>
      </c>
    </row>
    <row r="53" spans="2:258">
      <c r="B53" s="43" t="s">
        <v>67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4">
        <f>AH52*12</f>
        <v>0.54845535336436735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4">
        <f>BK52*12</f>
        <v>0.61955141768937794</v>
      </c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4">
        <f>CQ52*12</f>
        <v>0.35339308578745199</v>
      </c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4">
        <f>DV52*12</f>
        <v>0.25888324873096447</v>
      </c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4"/>
      <c r="FC53" s="44" t="e">
        <f t="shared" ref="FC53:GG53" si="65">FC52*12</f>
        <v>#DIV/0!</v>
      </c>
      <c r="FD53" s="44" t="e">
        <f t="shared" si="65"/>
        <v>#DIV/0!</v>
      </c>
      <c r="FE53" s="44" t="e">
        <f t="shared" si="65"/>
        <v>#DIV/0!</v>
      </c>
      <c r="FF53" s="44" t="e">
        <f t="shared" si="65"/>
        <v>#DIV/0!</v>
      </c>
      <c r="FG53" s="44" t="e">
        <f t="shared" si="65"/>
        <v>#DIV/0!</v>
      </c>
      <c r="FH53" s="44" t="e">
        <f t="shared" si="65"/>
        <v>#DIV/0!</v>
      </c>
      <c r="FI53" s="44" t="e">
        <f t="shared" si="65"/>
        <v>#DIV/0!</v>
      </c>
      <c r="FJ53" s="44" t="e">
        <f t="shared" si="65"/>
        <v>#DIV/0!</v>
      </c>
      <c r="FK53" s="44" t="e">
        <f t="shared" si="65"/>
        <v>#DIV/0!</v>
      </c>
      <c r="FL53" s="44" t="e">
        <f t="shared" si="65"/>
        <v>#DIV/0!</v>
      </c>
      <c r="FM53" s="44" t="e">
        <f t="shared" si="65"/>
        <v>#DIV/0!</v>
      </c>
      <c r="FN53" s="44" t="e">
        <f t="shared" si="65"/>
        <v>#DIV/0!</v>
      </c>
      <c r="FO53" s="44" t="e">
        <f t="shared" si="65"/>
        <v>#DIV/0!</v>
      </c>
      <c r="FP53" s="44" t="e">
        <f t="shared" si="65"/>
        <v>#DIV/0!</v>
      </c>
      <c r="FQ53" s="44" t="e">
        <f t="shared" si="65"/>
        <v>#DIV/0!</v>
      </c>
      <c r="FR53" s="44" t="e">
        <f t="shared" si="65"/>
        <v>#DIV/0!</v>
      </c>
      <c r="FS53" s="44" t="e">
        <f t="shared" si="65"/>
        <v>#DIV/0!</v>
      </c>
      <c r="FT53" s="44" t="e">
        <f t="shared" si="65"/>
        <v>#DIV/0!</v>
      </c>
      <c r="FU53" s="44" t="e">
        <f t="shared" si="65"/>
        <v>#DIV/0!</v>
      </c>
      <c r="FV53" s="44" t="e">
        <f t="shared" si="65"/>
        <v>#DIV/0!</v>
      </c>
      <c r="FW53" s="44" t="e">
        <f t="shared" si="65"/>
        <v>#DIV/0!</v>
      </c>
      <c r="FX53" s="44" t="e">
        <f t="shared" si="65"/>
        <v>#DIV/0!</v>
      </c>
      <c r="FY53" s="44" t="e">
        <f t="shared" si="65"/>
        <v>#DIV/0!</v>
      </c>
      <c r="FZ53" s="44" t="e">
        <f t="shared" si="65"/>
        <v>#DIV/0!</v>
      </c>
      <c r="GA53" s="44" t="e">
        <f t="shared" si="65"/>
        <v>#DIV/0!</v>
      </c>
      <c r="GB53" s="44" t="e">
        <f t="shared" si="65"/>
        <v>#DIV/0!</v>
      </c>
      <c r="GC53" s="44" t="e">
        <f t="shared" si="65"/>
        <v>#DIV/0!</v>
      </c>
      <c r="GD53" s="44" t="e">
        <f t="shared" si="65"/>
        <v>#DIV/0!</v>
      </c>
      <c r="GE53" s="44" t="e">
        <f t="shared" si="65"/>
        <v>#DIV/0!</v>
      </c>
      <c r="GF53" s="44" t="e">
        <f t="shared" si="65"/>
        <v>#DIV/0!</v>
      </c>
      <c r="GG53" s="44">
        <f t="shared" si="65"/>
        <v>0.63042685151404587</v>
      </c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>
        <f t="shared" ref="HM53" si="66">HM52*12</f>
        <v>0.53706867099419209</v>
      </c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>
        <f t="shared" ref="IS53:IU53" si="67">IS52*12</f>
        <v>0.86926526388409808</v>
      </c>
      <c r="IT53" s="44">
        <f t="shared" si="67"/>
        <v>0.95803936130709244</v>
      </c>
      <c r="IU53" s="44">
        <f t="shared" si="67"/>
        <v>0.77493312953763849</v>
      </c>
      <c r="IV53" s="44">
        <f t="shared" ref="IV53:IW53" si="68">IV52*12</f>
        <v>2.4349939246658563</v>
      </c>
      <c r="IW53" s="287">
        <f t="shared" si="68"/>
        <v>2.7667774086378736</v>
      </c>
      <c r="IX53" s="287">
        <f>IX52*12</f>
        <v>0.87492063492063488</v>
      </c>
    </row>
    <row r="54" spans="2:258">
      <c r="B54" s="43" t="s">
        <v>66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1-AH28</f>
        <v>6.0758574171120183E-2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1-BK28</f>
        <v>6.4177254988995625E-2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1-CQ28</f>
        <v>5.8081232964296459E-2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1-DV28</f>
        <v>0.10104733975701707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>1-FB28</f>
        <v>5.1478856025421682E-2</v>
      </c>
      <c r="FC54" s="44">
        <f t="shared" ref="FC54:GG54" si="69">1-FC28</f>
        <v>0.99233856256840569</v>
      </c>
      <c r="FD54" s="44">
        <f t="shared" si="69"/>
        <v>6.1195104391648658E-2</v>
      </c>
      <c r="FE54" s="44">
        <f t="shared" si="69"/>
        <v>4.7224224945926485E-2</v>
      </c>
      <c r="FF54" s="44">
        <f t="shared" si="69"/>
        <v>3.8211968276856578E-2</v>
      </c>
      <c r="FG54" s="44">
        <f t="shared" si="69"/>
        <v>2.7885633603953353E-2</v>
      </c>
      <c r="FH54" s="44">
        <f t="shared" si="69"/>
        <v>9.0780141843971651E-2</v>
      </c>
      <c r="FI54" s="44">
        <f t="shared" si="69"/>
        <v>0.97262708851759683</v>
      </c>
      <c r="FJ54" s="44">
        <f t="shared" si="69"/>
        <v>0.11060232476224019</v>
      </c>
      <c r="FK54" s="44">
        <f t="shared" si="69"/>
        <v>7.4453069865913934E-2</v>
      </c>
      <c r="FL54" s="44">
        <f t="shared" si="69"/>
        <v>6.5876612059951212E-2</v>
      </c>
      <c r="FM54" s="44">
        <f t="shared" si="69"/>
        <v>6.0796645702306029E-2</v>
      </c>
      <c r="FN54" s="44">
        <f t="shared" si="69"/>
        <v>5.8416868302799907E-2</v>
      </c>
      <c r="FO54" s="44">
        <f t="shared" si="69"/>
        <v>6.6413005880318177E-2</v>
      </c>
      <c r="FP54" s="44">
        <f t="shared" si="69"/>
        <v>0.27748872702046479</v>
      </c>
      <c r="FQ54" s="44">
        <f t="shared" si="69"/>
        <v>6.0575296108291043E-2</v>
      </c>
      <c r="FR54" s="44">
        <f t="shared" si="69"/>
        <v>4.9135886140291407E-2</v>
      </c>
      <c r="FS54" s="44">
        <f t="shared" si="69"/>
        <v>5.0169491525423715E-2</v>
      </c>
      <c r="FT54" s="44">
        <f t="shared" si="69"/>
        <v>0.87325857968059806</v>
      </c>
      <c r="FU54" s="44">
        <f t="shared" si="69"/>
        <v>6.6915760869565188E-2</v>
      </c>
      <c r="FV54" s="44">
        <f t="shared" si="69"/>
        <v>5.7201225740551531E-2</v>
      </c>
      <c r="FW54" s="44">
        <f t="shared" si="69"/>
        <v>0.24077868852459017</v>
      </c>
      <c r="FX54" s="44">
        <f t="shared" si="69"/>
        <v>5.3061224489795888E-2</v>
      </c>
      <c r="FY54" s="44">
        <f t="shared" si="69"/>
        <v>3.8134150493701058E-2</v>
      </c>
      <c r="FZ54" s="44">
        <f t="shared" si="69"/>
        <v>4.7182620502376094E-2</v>
      </c>
      <c r="GA54" s="44">
        <f t="shared" si="69"/>
        <v>4.5316198850186007E-2</v>
      </c>
      <c r="GB54" s="44">
        <f t="shared" si="69"/>
        <v>4.3036258895289725E-2</v>
      </c>
      <c r="GC54" s="44">
        <f t="shared" si="69"/>
        <v>6.1355932203389862E-2</v>
      </c>
      <c r="GD54" s="44">
        <f t="shared" si="69"/>
        <v>0.81580732700135683</v>
      </c>
      <c r="GE54" s="44">
        <f t="shared" si="69"/>
        <v>5.5989141499830364E-2</v>
      </c>
      <c r="GF54" s="44">
        <f t="shared" si="69"/>
        <v>4.3109300746775325E-2</v>
      </c>
      <c r="GG54" s="44">
        <f t="shared" si="69"/>
        <v>5.7125996718385696E-2</v>
      </c>
      <c r="GH54" s="44">
        <f t="shared" ref="GH54:HM54" si="70">1-GH28</f>
        <v>4.2306380075059713E-2</v>
      </c>
      <c r="GI54" s="44">
        <f t="shared" si="70"/>
        <v>3.7709976002742507E-2</v>
      </c>
      <c r="GJ54" s="44">
        <f t="shared" si="70"/>
        <v>4.0027369141293234E-2</v>
      </c>
      <c r="GK54" s="44">
        <f t="shared" si="70"/>
        <v>4.3478260869565188E-2</v>
      </c>
      <c r="GL54" s="44">
        <f t="shared" si="70"/>
        <v>0.28257887517146774</v>
      </c>
      <c r="GM54" s="44">
        <f t="shared" si="70"/>
        <v>3.2578875171467736E-2</v>
      </c>
      <c r="GN54" s="44">
        <f t="shared" si="70"/>
        <v>6.5748709122203097E-2</v>
      </c>
      <c r="GO54" s="44">
        <f t="shared" si="70"/>
        <v>5.0292800551153927E-2</v>
      </c>
      <c r="GP54" s="44">
        <f t="shared" si="70"/>
        <v>5.3485162180814338E-2</v>
      </c>
      <c r="GQ54" s="44">
        <f t="shared" si="70"/>
        <v>4.8687845303867383E-2</v>
      </c>
      <c r="GR54" s="44">
        <f t="shared" si="70"/>
        <v>7.6763485477178373E-2</v>
      </c>
      <c r="GS54" s="44">
        <f t="shared" si="70"/>
        <v>0.47572815533980584</v>
      </c>
      <c r="GT54" s="44">
        <f t="shared" si="70"/>
        <v>8.9347079037800703E-2</v>
      </c>
      <c r="GU54" s="44">
        <f t="shared" si="70"/>
        <v>5.8115543328748243E-2</v>
      </c>
      <c r="GV54" s="44">
        <f t="shared" si="70"/>
        <v>4.942058623040213E-2</v>
      </c>
      <c r="GW54" s="44">
        <f t="shared" si="70"/>
        <v>4.982935153583623E-2</v>
      </c>
      <c r="GX54" s="44">
        <f t="shared" si="70"/>
        <v>4.9609242269792686E-2</v>
      </c>
      <c r="GY54" s="44">
        <f t="shared" si="70"/>
        <v>5.1360544217687099E-2</v>
      </c>
      <c r="GZ54" s="44">
        <f t="shared" si="70"/>
        <v>0.51330150068212821</v>
      </c>
      <c r="HA54" s="44">
        <f t="shared" si="70"/>
        <v>5.6481796529431749E-2</v>
      </c>
      <c r="HB54" s="44">
        <f t="shared" si="70"/>
        <v>4.638472032742158E-2</v>
      </c>
      <c r="HC54" s="44">
        <f t="shared" si="70"/>
        <v>3.9931740614334466E-2</v>
      </c>
      <c r="HD54" s="44">
        <f t="shared" si="70"/>
        <v>4.166666666666663E-2</v>
      </c>
      <c r="HE54" s="44">
        <f t="shared" si="70"/>
        <v>3.8553394745820535E-2</v>
      </c>
      <c r="HF54" s="44">
        <f t="shared" si="70"/>
        <v>4.6821599453178431E-2</v>
      </c>
      <c r="HG54" s="44">
        <f t="shared" si="70"/>
        <v>0.81329222336416584</v>
      </c>
      <c r="HH54" s="44">
        <f t="shared" si="70"/>
        <v>5.6526207605344325E-2</v>
      </c>
      <c r="HI54" s="44">
        <f t="shared" si="70"/>
        <v>4.28963623884695E-2</v>
      </c>
      <c r="HJ54" s="44">
        <f t="shared" si="70"/>
        <v>4.2925824175824134E-2</v>
      </c>
      <c r="HK54" s="44">
        <f t="shared" si="70"/>
        <v>3.5383029886636885E-2</v>
      </c>
      <c r="HL54" s="44">
        <f t="shared" si="70"/>
        <v>3.0927835051546393E-2</v>
      </c>
      <c r="HM54" s="44">
        <f t="shared" si="70"/>
        <v>4.8769966632410955E-2</v>
      </c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>
        <f t="shared" ref="IS54" si="71">1-IS28</f>
        <v>4.5987400712133697E-2</v>
      </c>
      <c r="IT54" s="44"/>
      <c r="IU54" s="44"/>
      <c r="IV54" s="45"/>
      <c r="IW54" s="45"/>
      <c r="IX54" s="348">
        <f>AVERAGE(AH54,BK54,CQ54,DV54,FB54,GG54,HM54,IS54)</f>
        <v>6.0928327746222671E-2</v>
      </c>
    </row>
    <row r="55" spans="2:258" s="42" customFormat="1">
      <c r="B55" s="60" t="s">
        <v>92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4">
        <v>2.2208219178082191</v>
      </c>
      <c r="AI55" s="64">
        <v>0</v>
      </c>
      <c r="AJ55" s="64">
        <v>0</v>
      </c>
      <c r="AK55" s="64">
        <v>0</v>
      </c>
      <c r="AL55" s="64">
        <v>0</v>
      </c>
      <c r="AM55" s="64">
        <v>0</v>
      </c>
      <c r="AN55" s="64">
        <v>0</v>
      </c>
      <c r="AO55" s="64">
        <v>0</v>
      </c>
      <c r="AP55" s="64">
        <v>0</v>
      </c>
      <c r="AQ55" s="64">
        <v>0</v>
      </c>
      <c r="AR55" s="64">
        <v>0</v>
      </c>
      <c r="AS55" s="64">
        <v>0</v>
      </c>
      <c r="AT55" s="64">
        <v>0</v>
      </c>
      <c r="AU55" s="64">
        <v>0</v>
      </c>
      <c r="AV55" s="64">
        <v>0</v>
      </c>
      <c r="AW55" s="64">
        <v>0</v>
      </c>
      <c r="AX55" s="64">
        <v>0</v>
      </c>
      <c r="AY55" s="64">
        <v>0</v>
      </c>
      <c r="AZ55" s="64">
        <v>0</v>
      </c>
      <c r="BA55" s="64">
        <v>0</v>
      </c>
      <c r="BB55" s="64">
        <v>0</v>
      </c>
      <c r="BC55" s="64">
        <v>0</v>
      </c>
      <c r="BD55" s="64">
        <v>0</v>
      </c>
      <c r="BE55" s="64">
        <v>0</v>
      </c>
      <c r="BF55" s="64">
        <v>0</v>
      </c>
      <c r="BG55" s="64">
        <v>0</v>
      </c>
      <c r="BH55" s="64">
        <v>0</v>
      </c>
      <c r="BI55" s="64">
        <v>0</v>
      </c>
      <c r="BJ55" s="64">
        <v>0</v>
      </c>
      <c r="BK55" s="64">
        <v>2.2860273972602738</v>
      </c>
      <c r="BL55" s="64">
        <v>0</v>
      </c>
      <c r="BM55" s="64">
        <v>0</v>
      </c>
      <c r="BN55" s="64">
        <v>0</v>
      </c>
      <c r="BO55" s="64">
        <v>0</v>
      </c>
      <c r="BP55" s="64">
        <v>0</v>
      </c>
      <c r="BQ55" s="64">
        <v>0</v>
      </c>
      <c r="BR55" s="64">
        <v>0</v>
      </c>
      <c r="BS55" s="64">
        <v>0</v>
      </c>
      <c r="BT55" s="64">
        <v>0</v>
      </c>
      <c r="BU55" s="64">
        <v>0</v>
      </c>
      <c r="BV55" s="64">
        <v>0</v>
      </c>
      <c r="BW55" s="64">
        <v>0</v>
      </c>
      <c r="BX55" s="64">
        <v>0</v>
      </c>
      <c r="BY55" s="64">
        <v>0</v>
      </c>
      <c r="BZ55" s="64">
        <v>0</v>
      </c>
      <c r="CA55" s="64">
        <v>0</v>
      </c>
      <c r="CB55" s="64">
        <v>0</v>
      </c>
      <c r="CC55" s="64">
        <v>0</v>
      </c>
      <c r="CD55" s="64">
        <v>0</v>
      </c>
      <c r="CE55" s="64">
        <v>0</v>
      </c>
      <c r="CF55" s="64">
        <v>0</v>
      </c>
      <c r="CG55" s="64">
        <v>0</v>
      </c>
      <c r="CH55" s="64">
        <v>0</v>
      </c>
      <c r="CI55" s="64">
        <v>0</v>
      </c>
      <c r="CJ55" s="64">
        <v>0</v>
      </c>
      <c r="CK55" s="64">
        <v>0</v>
      </c>
      <c r="CL55" s="64">
        <v>0</v>
      </c>
      <c r="CM55" s="64">
        <v>0</v>
      </c>
      <c r="CN55" s="64">
        <v>0</v>
      </c>
      <c r="CO55" s="64">
        <v>0</v>
      </c>
      <c r="CP55" s="64">
        <v>0</v>
      </c>
      <c r="CQ55" s="113">
        <v>2.2986301369863016</v>
      </c>
      <c r="CR55" s="64">
        <v>0</v>
      </c>
      <c r="CS55" s="64">
        <v>0</v>
      </c>
      <c r="CT55" s="64">
        <v>0</v>
      </c>
      <c r="CU55" s="64">
        <v>0</v>
      </c>
      <c r="CV55" s="64">
        <v>0</v>
      </c>
      <c r="CW55" s="64">
        <v>0</v>
      </c>
      <c r="CX55" s="64">
        <v>0</v>
      </c>
      <c r="CY55" s="64">
        <v>0</v>
      </c>
      <c r="CZ55" s="64">
        <v>0</v>
      </c>
      <c r="DA55" s="64">
        <v>0</v>
      </c>
      <c r="DB55" s="64">
        <v>0</v>
      </c>
      <c r="DC55" s="64">
        <v>0</v>
      </c>
      <c r="DD55" s="64">
        <v>0</v>
      </c>
      <c r="DE55" s="64">
        <v>0</v>
      </c>
      <c r="DF55" s="64">
        <v>0</v>
      </c>
      <c r="DG55" s="64">
        <v>0</v>
      </c>
      <c r="DH55" s="64">
        <v>0</v>
      </c>
      <c r="DI55" s="64">
        <v>0</v>
      </c>
      <c r="DJ55" s="64">
        <v>0</v>
      </c>
      <c r="DK55" s="64">
        <v>0</v>
      </c>
      <c r="DL55" s="64">
        <v>0</v>
      </c>
      <c r="DM55" s="64">
        <v>0</v>
      </c>
      <c r="DN55" s="64">
        <v>0</v>
      </c>
      <c r="DO55" s="64">
        <v>0</v>
      </c>
      <c r="DP55" s="64">
        <v>0</v>
      </c>
      <c r="DQ55" s="64">
        <v>0</v>
      </c>
      <c r="DR55" s="64">
        <v>0</v>
      </c>
      <c r="DS55" s="64">
        <v>0</v>
      </c>
      <c r="DT55" s="64">
        <v>0</v>
      </c>
      <c r="DU55" s="64">
        <v>0</v>
      </c>
      <c r="DV55" s="64">
        <v>2.2704109589041099</v>
      </c>
      <c r="DW55" s="64">
        <v>0</v>
      </c>
      <c r="DX55" s="64">
        <v>0</v>
      </c>
      <c r="DY55" s="64">
        <v>0</v>
      </c>
      <c r="DZ55" s="64">
        <v>0</v>
      </c>
      <c r="EA55" s="64">
        <v>0</v>
      </c>
      <c r="EB55" s="64">
        <v>0</v>
      </c>
      <c r="EC55" s="64">
        <v>0</v>
      </c>
      <c r="ED55" s="64">
        <v>0</v>
      </c>
      <c r="EE55" s="64">
        <v>0</v>
      </c>
      <c r="EF55" s="64">
        <v>0</v>
      </c>
      <c r="EG55" s="64">
        <v>0</v>
      </c>
      <c r="EH55" s="64">
        <v>0</v>
      </c>
      <c r="EI55" s="64">
        <v>0</v>
      </c>
      <c r="EJ55" s="64">
        <v>0</v>
      </c>
      <c r="EK55" s="64">
        <v>0</v>
      </c>
      <c r="EL55" s="64">
        <v>0</v>
      </c>
      <c r="EM55" s="64">
        <v>0</v>
      </c>
      <c r="EN55" s="64">
        <v>0</v>
      </c>
      <c r="EO55" s="64">
        <v>0</v>
      </c>
      <c r="EP55" s="64">
        <v>0</v>
      </c>
      <c r="EQ55" s="64">
        <v>0</v>
      </c>
      <c r="ER55" s="64">
        <v>0</v>
      </c>
      <c r="ES55" s="64">
        <v>0</v>
      </c>
      <c r="ET55" s="64">
        <v>0</v>
      </c>
      <c r="EU55" s="64">
        <v>0</v>
      </c>
      <c r="EV55" s="64">
        <v>0</v>
      </c>
      <c r="EW55" s="64">
        <v>0</v>
      </c>
      <c r="EX55" s="64">
        <v>0</v>
      </c>
      <c r="EY55" s="64">
        <v>0</v>
      </c>
      <c r="EZ55" s="64">
        <v>0</v>
      </c>
      <c r="FA55" s="64">
        <v>0</v>
      </c>
      <c r="FB55" s="113">
        <v>1.9865753424657535</v>
      </c>
      <c r="FC55" s="64">
        <v>0</v>
      </c>
      <c r="FD55" s="64">
        <v>0</v>
      </c>
      <c r="FE55" s="64">
        <v>0</v>
      </c>
      <c r="FF55" s="64">
        <v>0</v>
      </c>
      <c r="FG55" s="64">
        <v>0</v>
      </c>
      <c r="FH55" s="64">
        <v>0</v>
      </c>
      <c r="FI55" s="64">
        <v>0</v>
      </c>
      <c r="FJ55" s="64">
        <v>0</v>
      </c>
      <c r="FK55" s="64">
        <v>0</v>
      </c>
      <c r="FL55" s="64">
        <v>0</v>
      </c>
      <c r="FM55" s="64">
        <v>0</v>
      </c>
      <c r="FN55" s="64">
        <v>0</v>
      </c>
      <c r="FO55" s="64">
        <v>0</v>
      </c>
      <c r="FP55" s="64">
        <v>0</v>
      </c>
      <c r="FQ55" s="64">
        <v>0</v>
      </c>
      <c r="FR55" s="64">
        <v>0</v>
      </c>
      <c r="FS55" s="64">
        <v>0</v>
      </c>
      <c r="FT55" s="64">
        <v>0</v>
      </c>
      <c r="FU55" s="64">
        <v>0</v>
      </c>
      <c r="FV55" s="64">
        <v>0</v>
      </c>
      <c r="FW55" s="64">
        <v>0</v>
      </c>
      <c r="FX55" s="64">
        <v>0</v>
      </c>
      <c r="FY55" s="64">
        <v>0</v>
      </c>
      <c r="FZ55" s="64">
        <v>0</v>
      </c>
      <c r="GA55" s="64">
        <v>0</v>
      </c>
      <c r="GB55" s="64">
        <v>0</v>
      </c>
      <c r="GC55" s="64">
        <v>0</v>
      </c>
      <c r="GD55" s="64">
        <v>0</v>
      </c>
      <c r="GE55" s="64">
        <v>0</v>
      </c>
      <c r="GF55" s="64">
        <v>0</v>
      </c>
      <c r="GG55" s="64">
        <v>1.8709589041095889</v>
      </c>
      <c r="GH55" s="64">
        <v>1.8709589041095889</v>
      </c>
      <c r="GI55" s="64">
        <v>1.8709589041095889</v>
      </c>
      <c r="GJ55" s="64">
        <v>1.8709589041095889</v>
      </c>
      <c r="GK55" s="64">
        <v>1.8709589041095889</v>
      </c>
      <c r="GL55" s="64">
        <v>1.8709589041095889</v>
      </c>
      <c r="GM55" s="64">
        <v>1.8709589041095889</v>
      </c>
      <c r="GN55" s="64">
        <v>1.8709589041095889</v>
      </c>
      <c r="GO55" s="64">
        <v>1.8709589041095889</v>
      </c>
      <c r="GP55" s="64">
        <v>1.8709589041095889</v>
      </c>
      <c r="GQ55" s="64">
        <v>1.8709589041095889</v>
      </c>
      <c r="GR55" s="64">
        <v>1.8709589041095889</v>
      </c>
      <c r="GS55" s="64">
        <v>1.8709589041095889</v>
      </c>
      <c r="GT55" s="64">
        <v>1.8709589041095889</v>
      </c>
      <c r="GU55" s="64">
        <v>1.8709589041095889</v>
      </c>
      <c r="GV55" s="64">
        <v>1.8709589041095889</v>
      </c>
      <c r="GW55" s="64">
        <v>1.8709589041095889</v>
      </c>
      <c r="GX55" s="64">
        <v>1.8709589041095889</v>
      </c>
      <c r="GY55" s="64">
        <v>1.8709589041095889</v>
      </c>
      <c r="GZ55" s="64">
        <v>1.8709589041095889</v>
      </c>
      <c r="HA55" s="64">
        <v>1.8709589041095889</v>
      </c>
      <c r="HB55" s="64">
        <v>1.8709589041095889</v>
      </c>
      <c r="HC55" s="64">
        <v>1.8709589041095889</v>
      </c>
      <c r="HD55" s="64">
        <v>1.8709589041095889</v>
      </c>
      <c r="HE55" s="64">
        <v>1.8709589041095889</v>
      </c>
      <c r="HF55" s="64">
        <v>1.8709589041095889</v>
      </c>
      <c r="HG55" s="64">
        <v>1.8709589041095889</v>
      </c>
      <c r="HH55" s="64">
        <v>1.8709589041095889</v>
      </c>
      <c r="HI55" s="64">
        <v>1.8709589041095889</v>
      </c>
      <c r="HJ55" s="64">
        <v>1.8709589041095889</v>
      </c>
      <c r="HK55" s="64">
        <v>1.8709589041095889</v>
      </c>
      <c r="HL55" s="64">
        <v>1.8709589041095889</v>
      </c>
      <c r="HM55" s="61">
        <v>1.97</v>
      </c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>
        <v>2.16</v>
      </c>
      <c r="IT55" s="61">
        <v>2.17</v>
      </c>
      <c r="IU55" s="61">
        <v>2.3199999999999998</v>
      </c>
      <c r="IV55" s="61">
        <v>2.58</v>
      </c>
      <c r="IW55" s="303">
        <v>2.67</v>
      </c>
      <c r="IX55" s="303">
        <f>IW55</f>
        <v>2.67</v>
      </c>
    </row>
    <row r="56" spans="2:258" s="42" customFormat="1">
      <c r="B56" s="60" t="s">
        <v>93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4">
        <v>2.4356712328767123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4">
        <v>2.5013698630136987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0</v>
      </c>
      <c r="BW56" s="64">
        <v>0</v>
      </c>
      <c r="BX56" s="64">
        <v>0</v>
      </c>
      <c r="BY56" s="64">
        <v>0</v>
      </c>
      <c r="BZ56" s="64">
        <v>0</v>
      </c>
      <c r="CA56" s="64">
        <v>0</v>
      </c>
      <c r="CB56" s="64">
        <v>0</v>
      </c>
      <c r="CC56" s="64">
        <v>0</v>
      </c>
      <c r="CD56" s="64">
        <v>0</v>
      </c>
      <c r="CE56" s="64">
        <v>0</v>
      </c>
      <c r="CF56" s="64">
        <v>0</v>
      </c>
      <c r="CG56" s="64">
        <v>0</v>
      </c>
      <c r="CH56" s="64">
        <v>0</v>
      </c>
      <c r="CI56" s="64">
        <v>0</v>
      </c>
      <c r="CJ56" s="64">
        <v>0</v>
      </c>
      <c r="CK56" s="64">
        <v>0</v>
      </c>
      <c r="CL56" s="64">
        <v>0</v>
      </c>
      <c r="CM56" s="64">
        <v>0</v>
      </c>
      <c r="CN56" s="64">
        <v>0</v>
      </c>
      <c r="CO56" s="64">
        <v>0</v>
      </c>
      <c r="CP56" s="64">
        <v>0</v>
      </c>
      <c r="CQ56" s="113">
        <v>2.515068493150685</v>
      </c>
      <c r="CR56" s="64">
        <v>0</v>
      </c>
      <c r="CS56" s="64">
        <v>0</v>
      </c>
      <c r="CT56" s="64">
        <v>0</v>
      </c>
      <c r="CU56" s="64">
        <v>0</v>
      </c>
      <c r="CV56" s="64">
        <v>0</v>
      </c>
      <c r="CW56" s="64">
        <v>0</v>
      </c>
      <c r="CX56" s="64">
        <v>0</v>
      </c>
      <c r="CY56" s="64">
        <v>0</v>
      </c>
      <c r="CZ56" s="64">
        <v>0</v>
      </c>
      <c r="DA56" s="64">
        <v>0</v>
      </c>
      <c r="DB56" s="64">
        <v>0</v>
      </c>
      <c r="DC56" s="64">
        <v>0</v>
      </c>
      <c r="DD56" s="64">
        <v>0</v>
      </c>
      <c r="DE56" s="64">
        <v>0</v>
      </c>
      <c r="DF56" s="64">
        <v>0</v>
      </c>
      <c r="DG56" s="64">
        <v>0</v>
      </c>
      <c r="DH56" s="64">
        <v>0</v>
      </c>
      <c r="DI56" s="64">
        <v>0</v>
      </c>
      <c r="DJ56" s="64">
        <v>0</v>
      </c>
      <c r="DK56" s="64">
        <v>0</v>
      </c>
      <c r="DL56" s="64">
        <v>0</v>
      </c>
      <c r="DM56" s="64">
        <v>0</v>
      </c>
      <c r="DN56" s="64">
        <v>0</v>
      </c>
      <c r="DO56" s="64">
        <v>0</v>
      </c>
      <c r="DP56" s="64">
        <v>0</v>
      </c>
      <c r="DQ56" s="64">
        <v>0</v>
      </c>
      <c r="DR56" s="64">
        <v>0</v>
      </c>
      <c r="DS56" s="64">
        <v>0</v>
      </c>
      <c r="DT56" s="64">
        <v>0</v>
      </c>
      <c r="DU56" s="64">
        <v>0</v>
      </c>
      <c r="DV56" s="64">
        <v>2.486027397260274</v>
      </c>
      <c r="DW56" s="64">
        <v>0</v>
      </c>
      <c r="DX56" s="64">
        <v>0</v>
      </c>
      <c r="DY56" s="64">
        <v>0</v>
      </c>
      <c r="DZ56" s="64">
        <v>0</v>
      </c>
      <c r="EA56" s="64">
        <v>0</v>
      </c>
      <c r="EB56" s="64">
        <v>0</v>
      </c>
      <c r="EC56" s="64">
        <v>0</v>
      </c>
      <c r="ED56" s="64">
        <v>0</v>
      </c>
      <c r="EE56" s="64">
        <v>0</v>
      </c>
      <c r="EF56" s="64">
        <v>0</v>
      </c>
      <c r="EG56" s="64">
        <v>0</v>
      </c>
      <c r="EH56" s="64">
        <v>0</v>
      </c>
      <c r="EI56" s="64">
        <v>0</v>
      </c>
      <c r="EJ56" s="64">
        <v>0</v>
      </c>
      <c r="EK56" s="64">
        <v>0</v>
      </c>
      <c r="EL56" s="64">
        <v>0</v>
      </c>
      <c r="EM56" s="64">
        <v>0</v>
      </c>
      <c r="EN56" s="64">
        <v>0</v>
      </c>
      <c r="EO56" s="64">
        <v>0</v>
      </c>
      <c r="EP56" s="64">
        <v>0</v>
      </c>
      <c r="EQ56" s="64">
        <v>0</v>
      </c>
      <c r="ER56" s="64">
        <v>0</v>
      </c>
      <c r="ES56" s="64">
        <v>0</v>
      </c>
      <c r="ET56" s="64">
        <v>0</v>
      </c>
      <c r="EU56" s="64">
        <v>0</v>
      </c>
      <c r="EV56" s="64">
        <v>0</v>
      </c>
      <c r="EW56" s="64">
        <v>0</v>
      </c>
      <c r="EX56" s="64">
        <v>0</v>
      </c>
      <c r="EY56" s="64">
        <v>0</v>
      </c>
      <c r="EZ56" s="64">
        <v>0</v>
      </c>
      <c r="FA56" s="64">
        <v>0</v>
      </c>
      <c r="FB56" s="113">
        <v>2.2575342465753425</v>
      </c>
      <c r="FC56" s="64">
        <v>0</v>
      </c>
      <c r="FD56" s="64">
        <v>0</v>
      </c>
      <c r="FE56" s="64">
        <v>0</v>
      </c>
      <c r="FF56" s="64">
        <v>0</v>
      </c>
      <c r="FG56" s="64">
        <v>0</v>
      </c>
      <c r="FH56" s="64">
        <v>0</v>
      </c>
      <c r="FI56" s="64">
        <v>0</v>
      </c>
      <c r="FJ56" s="64">
        <v>0</v>
      </c>
      <c r="FK56" s="64">
        <v>0</v>
      </c>
      <c r="FL56" s="64">
        <v>0</v>
      </c>
      <c r="FM56" s="64">
        <v>0</v>
      </c>
      <c r="FN56" s="64">
        <v>0</v>
      </c>
      <c r="FO56" s="64">
        <v>0</v>
      </c>
      <c r="FP56" s="64">
        <v>0</v>
      </c>
      <c r="FQ56" s="64">
        <v>0</v>
      </c>
      <c r="FR56" s="64">
        <v>0</v>
      </c>
      <c r="FS56" s="64">
        <v>0</v>
      </c>
      <c r="FT56" s="64">
        <v>0</v>
      </c>
      <c r="FU56" s="64">
        <v>0</v>
      </c>
      <c r="FV56" s="64">
        <v>0</v>
      </c>
      <c r="FW56" s="64">
        <v>0</v>
      </c>
      <c r="FX56" s="64">
        <v>0</v>
      </c>
      <c r="FY56" s="64">
        <v>0</v>
      </c>
      <c r="FZ56" s="64">
        <v>0</v>
      </c>
      <c r="GA56" s="64">
        <v>0</v>
      </c>
      <c r="GB56" s="64">
        <v>0</v>
      </c>
      <c r="GC56" s="64">
        <v>0</v>
      </c>
      <c r="GD56" s="64">
        <v>0</v>
      </c>
      <c r="GE56" s="64">
        <v>0</v>
      </c>
      <c r="GF56" s="64">
        <v>0</v>
      </c>
      <c r="GG56" s="64">
        <v>2.1783561643835618</v>
      </c>
      <c r="GH56" s="64"/>
      <c r="GI56" s="64"/>
      <c r="GJ56" s="64"/>
      <c r="GK56" s="64"/>
      <c r="GL56" s="64"/>
      <c r="GM56" s="64"/>
      <c r="GN56" s="64"/>
      <c r="GO56" s="64"/>
      <c r="GP56" s="64"/>
      <c r="GQ56" s="64"/>
      <c r="GR56" s="64"/>
      <c r="GS56" s="64"/>
      <c r="GT56" s="64"/>
      <c r="GU56" s="64"/>
      <c r="GV56" s="64"/>
      <c r="GW56" s="64"/>
      <c r="GX56" s="64"/>
      <c r="GY56" s="64"/>
      <c r="GZ56" s="64"/>
      <c r="HA56" s="64"/>
      <c r="HB56" s="64"/>
      <c r="HC56" s="64"/>
      <c r="HD56" s="64"/>
      <c r="HE56" s="64"/>
      <c r="HF56" s="64"/>
      <c r="HG56" s="64"/>
      <c r="HH56" s="64"/>
      <c r="HI56" s="64"/>
      <c r="HJ56" s="64"/>
      <c r="HK56" s="64"/>
      <c r="HL56" s="64"/>
      <c r="HM56" s="61">
        <v>2.2599999999999998</v>
      </c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>
        <v>2.4500000000000002</v>
      </c>
      <c r="IT56" s="61">
        <v>2.5499999999999998</v>
      </c>
      <c r="IU56" s="61">
        <v>2.7</v>
      </c>
      <c r="IV56" s="61">
        <v>2.92</v>
      </c>
      <c r="IW56" s="303">
        <v>3</v>
      </c>
      <c r="IX56" s="303">
        <f>IW56</f>
        <v>3</v>
      </c>
    </row>
    <row r="57" spans="2:258" s="42" customFormat="1">
      <c r="B57" s="60" t="s">
        <v>71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80">
        <f>AH13/AH44</f>
        <v>1.4706171303427851</v>
      </c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>
        <f>BK13/BK44</f>
        <v>1.3949570362782753</v>
      </c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>
        <f>CQ13/CQ44</f>
        <v>1.4062106048307954</v>
      </c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>
        <f>DV13/DV44</f>
        <v>0.96967609250921016</v>
      </c>
      <c r="DW57" s="80">
        <f t="shared" ref="DW57:FA57" si="72">DW44/DW13</f>
        <v>0</v>
      </c>
      <c r="DX57" s="80">
        <f t="shared" si="72"/>
        <v>0</v>
      </c>
      <c r="DY57" s="80">
        <f t="shared" si="72"/>
        <v>0</v>
      </c>
      <c r="DZ57" s="80">
        <f t="shared" si="72"/>
        <v>0</v>
      </c>
      <c r="EA57" s="80">
        <f t="shared" si="72"/>
        <v>0</v>
      </c>
      <c r="EB57" s="80">
        <f t="shared" si="72"/>
        <v>0</v>
      </c>
      <c r="EC57" s="80">
        <f t="shared" si="72"/>
        <v>0</v>
      </c>
      <c r="ED57" s="80">
        <f t="shared" si="72"/>
        <v>0</v>
      </c>
      <c r="EE57" s="80">
        <f t="shared" si="72"/>
        <v>0</v>
      </c>
      <c r="EF57" s="80">
        <f t="shared" si="72"/>
        <v>0</v>
      </c>
      <c r="EG57" s="80">
        <f t="shared" si="72"/>
        <v>0</v>
      </c>
      <c r="EH57" s="80">
        <f t="shared" si="72"/>
        <v>0</v>
      </c>
      <c r="EI57" s="80">
        <f t="shared" si="72"/>
        <v>0</v>
      </c>
      <c r="EJ57" s="80">
        <f t="shared" si="72"/>
        <v>0</v>
      </c>
      <c r="EK57" s="80">
        <f t="shared" si="72"/>
        <v>0</v>
      </c>
      <c r="EL57" s="80">
        <f t="shared" si="72"/>
        <v>0</v>
      </c>
      <c r="EM57" s="80">
        <f t="shared" si="72"/>
        <v>0</v>
      </c>
      <c r="EN57" s="80">
        <f t="shared" si="72"/>
        <v>0</v>
      </c>
      <c r="EO57" s="80">
        <f t="shared" si="72"/>
        <v>0</v>
      </c>
      <c r="EP57" s="80">
        <f t="shared" si="72"/>
        <v>0</v>
      </c>
      <c r="EQ57" s="80">
        <f t="shared" si="72"/>
        <v>0</v>
      </c>
      <c r="ER57" s="80">
        <f t="shared" si="72"/>
        <v>0</v>
      </c>
      <c r="ES57" s="80">
        <f t="shared" si="72"/>
        <v>0</v>
      </c>
      <c r="ET57" s="80">
        <f t="shared" si="72"/>
        <v>0</v>
      </c>
      <c r="EU57" s="80">
        <f t="shared" si="72"/>
        <v>0</v>
      </c>
      <c r="EV57" s="80">
        <f t="shared" si="72"/>
        <v>0</v>
      </c>
      <c r="EW57" s="80">
        <f t="shared" si="72"/>
        <v>0</v>
      </c>
      <c r="EX57" s="80">
        <f t="shared" si="72"/>
        <v>0</v>
      </c>
      <c r="EY57" s="80">
        <f t="shared" si="72"/>
        <v>0</v>
      </c>
      <c r="EZ57" s="80">
        <f t="shared" si="72"/>
        <v>0</v>
      </c>
      <c r="FA57" s="80">
        <f t="shared" si="72"/>
        <v>0</v>
      </c>
      <c r="FB57" s="80">
        <f>FB13/FB44</f>
        <v>1.1284576832371396</v>
      </c>
      <c r="FC57" s="80"/>
      <c r="FD57" s="80"/>
      <c r="FE57" s="80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1"/>
      <c r="FZ57" s="81"/>
      <c r="GA57" s="81"/>
      <c r="GB57" s="81"/>
      <c r="GC57" s="81"/>
      <c r="GD57" s="81"/>
      <c r="GE57" s="81"/>
      <c r="GF57" s="81"/>
      <c r="GG57" s="80">
        <f>GG13/GG44</f>
        <v>1.2477815620088832</v>
      </c>
      <c r="GH57" s="80" t="e">
        <f t="shared" ref="GH57:IS57" si="73">GH13/GH44</f>
        <v>#DIV/0!</v>
      </c>
      <c r="GI57" s="80" t="e">
        <f t="shared" si="73"/>
        <v>#DIV/0!</v>
      </c>
      <c r="GJ57" s="80" t="e">
        <f t="shared" si="73"/>
        <v>#DIV/0!</v>
      </c>
      <c r="GK57" s="80" t="e">
        <f t="shared" si="73"/>
        <v>#DIV/0!</v>
      </c>
      <c r="GL57" s="80" t="e">
        <f t="shared" si="73"/>
        <v>#DIV/0!</v>
      </c>
      <c r="GM57" s="80" t="e">
        <f t="shared" si="73"/>
        <v>#DIV/0!</v>
      </c>
      <c r="GN57" s="80" t="e">
        <f t="shared" si="73"/>
        <v>#DIV/0!</v>
      </c>
      <c r="GO57" s="80" t="e">
        <f t="shared" si="73"/>
        <v>#DIV/0!</v>
      </c>
      <c r="GP57" s="80" t="e">
        <f t="shared" si="73"/>
        <v>#DIV/0!</v>
      </c>
      <c r="GQ57" s="80" t="e">
        <f t="shared" si="73"/>
        <v>#DIV/0!</v>
      </c>
      <c r="GR57" s="80" t="e">
        <f t="shared" si="73"/>
        <v>#DIV/0!</v>
      </c>
      <c r="GS57" s="80" t="e">
        <f t="shared" si="73"/>
        <v>#DIV/0!</v>
      </c>
      <c r="GT57" s="80" t="e">
        <f t="shared" si="73"/>
        <v>#DIV/0!</v>
      </c>
      <c r="GU57" s="80" t="e">
        <f t="shared" si="73"/>
        <v>#DIV/0!</v>
      </c>
      <c r="GV57" s="80" t="e">
        <f t="shared" si="73"/>
        <v>#DIV/0!</v>
      </c>
      <c r="GW57" s="80" t="e">
        <f t="shared" si="73"/>
        <v>#DIV/0!</v>
      </c>
      <c r="GX57" s="80" t="e">
        <f t="shared" si="73"/>
        <v>#DIV/0!</v>
      </c>
      <c r="GY57" s="80" t="e">
        <f t="shared" si="73"/>
        <v>#DIV/0!</v>
      </c>
      <c r="GZ57" s="80" t="e">
        <f t="shared" si="73"/>
        <v>#DIV/0!</v>
      </c>
      <c r="HA57" s="80" t="e">
        <f t="shared" si="73"/>
        <v>#DIV/0!</v>
      </c>
      <c r="HB57" s="80" t="e">
        <f t="shared" si="73"/>
        <v>#DIV/0!</v>
      </c>
      <c r="HC57" s="80" t="e">
        <f t="shared" si="73"/>
        <v>#DIV/0!</v>
      </c>
      <c r="HD57" s="80" t="e">
        <f t="shared" si="73"/>
        <v>#DIV/0!</v>
      </c>
      <c r="HE57" s="80" t="e">
        <f t="shared" si="73"/>
        <v>#DIV/0!</v>
      </c>
      <c r="HF57" s="80" t="e">
        <f t="shared" si="73"/>
        <v>#DIV/0!</v>
      </c>
      <c r="HG57" s="80" t="e">
        <f t="shared" si="73"/>
        <v>#DIV/0!</v>
      </c>
      <c r="HH57" s="80" t="e">
        <f t="shared" si="73"/>
        <v>#DIV/0!</v>
      </c>
      <c r="HI57" s="80" t="e">
        <f t="shared" si="73"/>
        <v>#DIV/0!</v>
      </c>
      <c r="HJ57" s="80" t="e">
        <f t="shared" si="73"/>
        <v>#DIV/0!</v>
      </c>
      <c r="HK57" s="80" t="e">
        <f t="shared" si="73"/>
        <v>#DIV/0!</v>
      </c>
      <c r="HL57" s="80" t="e">
        <f t="shared" si="73"/>
        <v>#DIV/0!</v>
      </c>
      <c r="HM57" s="80">
        <f t="shared" si="73"/>
        <v>1.3939502960676096</v>
      </c>
      <c r="HN57" s="80" t="e">
        <f t="shared" si="73"/>
        <v>#DIV/0!</v>
      </c>
      <c r="HO57" s="80" t="e">
        <f t="shared" si="73"/>
        <v>#DIV/0!</v>
      </c>
      <c r="HP57" s="80" t="e">
        <f t="shared" si="73"/>
        <v>#DIV/0!</v>
      </c>
      <c r="HQ57" s="80" t="e">
        <f t="shared" si="73"/>
        <v>#DIV/0!</v>
      </c>
      <c r="HR57" s="80" t="e">
        <f t="shared" si="73"/>
        <v>#DIV/0!</v>
      </c>
      <c r="HS57" s="80" t="e">
        <f t="shared" si="73"/>
        <v>#DIV/0!</v>
      </c>
      <c r="HT57" s="80" t="e">
        <f t="shared" si="73"/>
        <v>#DIV/0!</v>
      </c>
      <c r="HU57" s="80" t="e">
        <f t="shared" si="73"/>
        <v>#DIV/0!</v>
      </c>
      <c r="HV57" s="80" t="e">
        <f t="shared" si="73"/>
        <v>#DIV/0!</v>
      </c>
      <c r="HW57" s="80" t="e">
        <f t="shared" si="73"/>
        <v>#DIV/0!</v>
      </c>
      <c r="HX57" s="80" t="e">
        <f t="shared" si="73"/>
        <v>#DIV/0!</v>
      </c>
      <c r="HY57" s="80" t="e">
        <f t="shared" si="73"/>
        <v>#DIV/0!</v>
      </c>
      <c r="HZ57" s="80" t="e">
        <f t="shared" si="73"/>
        <v>#DIV/0!</v>
      </c>
      <c r="IA57" s="80" t="e">
        <f t="shared" si="73"/>
        <v>#DIV/0!</v>
      </c>
      <c r="IB57" s="80" t="e">
        <f t="shared" si="73"/>
        <v>#DIV/0!</v>
      </c>
      <c r="IC57" s="80" t="e">
        <f t="shared" si="73"/>
        <v>#DIV/0!</v>
      </c>
      <c r="ID57" s="80" t="e">
        <f t="shared" si="73"/>
        <v>#DIV/0!</v>
      </c>
      <c r="IE57" s="80" t="e">
        <f t="shared" si="73"/>
        <v>#DIV/0!</v>
      </c>
      <c r="IF57" s="80" t="e">
        <f t="shared" si="73"/>
        <v>#DIV/0!</v>
      </c>
      <c r="IG57" s="80" t="e">
        <f t="shared" si="73"/>
        <v>#DIV/0!</v>
      </c>
      <c r="IH57" s="80" t="e">
        <f t="shared" si="73"/>
        <v>#DIV/0!</v>
      </c>
      <c r="II57" s="80" t="e">
        <f t="shared" si="73"/>
        <v>#DIV/0!</v>
      </c>
      <c r="IJ57" s="80" t="e">
        <f t="shared" si="73"/>
        <v>#DIV/0!</v>
      </c>
      <c r="IK57" s="80" t="e">
        <f t="shared" si="73"/>
        <v>#DIV/0!</v>
      </c>
      <c r="IL57" s="80" t="e">
        <f t="shared" si="73"/>
        <v>#DIV/0!</v>
      </c>
      <c r="IM57" s="80" t="e">
        <f t="shared" si="73"/>
        <v>#DIV/0!</v>
      </c>
      <c r="IN57" s="80" t="e">
        <f t="shared" si="73"/>
        <v>#DIV/0!</v>
      </c>
      <c r="IO57" s="80" t="e">
        <f t="shared" si="73"/>
        <v>#DIV/0!</v>
      </c>
      <c r="IP57" s="80" t="e">
        <f t="shared" si="73"/>
        <v>#DIV/0!</v>
      </c>
      <c r="IQ57" s="80" t="e">
        <f t="shared" si="73"/>
        <v>#DIV/0!</v>
      </c>
      <c r="IR57" s="80" t="e">
        <f t="shared" si="73"/>
        <v>#DIV/0!</v>
      </c>
      <c r="IS57" s="80">
        <f t="shared" si="73"/>
        <v>1.2056406779828814</v>
      </c>
      <c r="IT57" s="63"/>
      <c r="IU57" s="63"/>
      <c r="IV57" s="63"/>
      <c r="IW57" s="63"/>
      <c r="IX57" s="63"/>
    </row>
    <row r="58" spans="2:258">
      <c r="B58" s="78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128"/>
    </row>
    <row r="59" spans="2:258" s="34" customFormat="1">
      <c r="B59" s="186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  <c r="HE59" s="187"/>
      <c r="HF59" s="187"/>
      <c r="HG59" s="187"/>
      <c r="HH59" s="187"/>
      <c r="HI59" s="187"/>
      <c r="HJ59" s="187"/>
      <c r="HK59" s="187"/>
      <c r="HL59" s="187"/>
      <c r="HM59" s="187"/>
      <c r="HN59" s="187"/>
      <c r="HO59" s="187"/>
      <c r="HP59" s="187"/>
      <c r="HQ59" s="187"/>
      <c r="HR59" s="187"/>
      <c r="HS59" s="187"/>
      <c r="HT59" s="187"/>
      <c r="HU59" s="187"/>
      <c r="HV59" s="187"/>
      <c r="HW59" s="187"/>
      <c r="HX59" s="187"/>
      <c r="HY59" s="187"/>
      <c r="HZ59" s="187"/>
      <c r="IA59" s="187"/>
      <c r="IB59" s="187"/>
      <c r="IC59" s="187"/>
      <c r="ID59" s="187"/>
      <c r="IE59" s="187"/>
      <c r="IF59" s="187"/>
      <c r="IG59" s="187"/>
      <c r="IH59" s="187"/>
      <c r="II59" s="187"/>
      <c r="IJ59" s="187"/>
      <c r="IK59" s="187"/>
      <c r="IL59" s="187"/>
      <c r="IM59" s="187"/>
      <c r="IN59" s="187"/>
      <c r="IO59" s="187"/>
      <c r="IP59" s="187"/>
      <c r="IQ59" s="187"/>
      <c r="IR59" s="187"/>
      <c r="IS59" s="187"/>
      <c r="IT59" s="187"/>
      <c r="IU59" s="187"/>
      <c r="IV59" s="187"/>
      <c r="IW59" s="187"/>
      <c r="IX59" s="222"/>
    </row>
    <row r="60" spans="2:258">
      <c r="B60" s="9" t="s">
        <v>203</v>
      </c>
      <c r="IX60" s="50">
        <f t="shared" ref="IX60:IX62" si="74">SUM(AH60,BK60,CQ60,DV60,FB60,GG60,HM60, IS60)</f>
        <v>0</v>
      </c>
    </row>
    <row r="61" spans="2:258" hidden="1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50">
        <v>642.79999999999995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0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0</v>
      </c>
      <c r="AW61" s="49">
        <v>0</v>
      </c>
      <c r="AX61" s="49">
        <v>0</v>
      </c>
      <c r="AY61" s="49">
        <v>0</v>
      </c>
      <c r="AZ61" s="49">
        <v>0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>
        <v>0</v>
      </c>
      <c r="BJ61" s="49">
        <v>0</v>
      </c>
      <c r="BK61" s="50">
        <v>974.7</v>
      </c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>
        <v>725.7</v>
      </c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>
        <v>1215.2</v>
      </c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>
        <v>1650.3030000000001</v>
      </c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50">
        <v>841.96</v>
      </c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>
        <v>969.32100000000003</v>
      </c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>
        <v>538.32799999999997</v>
      </c>
      <c r="IT61" s="45"/>
      <c r="IU61" s="45"/>
      <c r="IV61" s="45"/>
      <c r="IW61" s="45"/>
      <c r="IX61" s="50">
        <f t="shared" si="74"/>
        <v>7558.3119999999999</v>
      </c>
    </row>
    <row r="62" spans="2:258" hidden="1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50">
        <v>648.5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>
        <v>0</v>
      </c>
      <c r="BJ62" s="49">
        <v>0</v>
      </c>
      <c r="BK62" s="50">
        <v>986.3</v>
      </c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>
        <v>743.6</v>
      </c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>
        <v>1237.4000000000001</v>
      </c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>
        <v>1680.6432</v>
      </c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50">
        <v>862.08199999999999</v>
      </c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>
        <v>983.12099999999998</v>
      </c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>
        <v>546.49400000000003</v>
      </c>
      <c r="IT62" s="45"/>
      <c r="IU62" s="45"/>
      <c r="IV62" s="45"/>
      <c r="IW62" s="45"/>
      <c r="IX62" s="50">
        <f t="shared" si="74"/>
        <v>7688.1401999999998</v>
      </c>
    </row>
    <row r="63" spans="2:258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50">
        <v>642.79999999999995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>
        <v>0</v>
      </c>
      <c r="BJ63" s="49">
        <v>0</v>
      </c>
      <c r="BK63" s="50">
        <v>964.4</v>
      </c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>
        <v>720.3</v>
      </c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>
        <v>1214.2</v>
      </c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>
        <v>1620.0319999999999</v>
      </c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50">
        <v>837.69399999999996</v>
      </c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>
        <v>954.53099999999995</v>
      </c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>
        <v>535.28499999999997</v>
      </c>
      <c r="IT63" s="45"/>
      <c r="IU63" s="45"/>
      <c r="IV63" s="45"/>
      <c r="IW63" s="45"/>
      <c r="IX63" s="50">
        <f>SUM(AH63,BK63,CQ63,DV63,FB63,GG63,HM63, IS63)</f>
        <v>7489.2419999999993</v>
      </c>
    </row>
    <row r="64" spans="2:258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50">
        <v>6212.2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>
        <v>0</v>
      </c>
      <c r="BJ64" s="49">
        <v>0</v>
      </c>
      <c r="BK64" s="50">
        <v>7287.1</v>
      </c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>
        <v>5632.8</v>
      </c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>
        <v>7301.5</v>
      </c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>
        <v>10157</v>
      </c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50">
        <v>7360.13</v>
      </c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>
        <v>7791.4539999999997</v>
      </c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>
        <v>4938.0245199999981</v>
      </c>
      <c r="IT64" s="45"/>
      <c r="IU64" s="45"/>
      <c r="IV64" s="45"/>
      <c r="IW64" s="45"/>
      <c r="IX64" s="50">
        <f>SUM(AH64,BK64,CQ64,DV64,FB64,GG64,HM64, IS64)</f>
        <v>56680.208519999993</v>
      </c>
    </row>
    <row r="65" spans="2:258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>
        <f>IFERROR(AH63/AH61,"-")</f>
        <v>1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4">
        <f>IFERROR(BK63/BK61,"-")</f>
        <v>0.98943264594234115</v>
      </c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4">
        <f>IFERROR(CQ63/CQ61,"-")</f>
        <v>0.99255890863993368</v>
      </c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4">
        <f>IFERROR(DV63/DV61,"-")</f>
        <v>0.99917709019091505</v>
      </c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4">
        <f>IFERROR(FB63/FB61,"-")</f>
        <v>0.98165730777923799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4">
        <f>IFERROR(GG63/GG61,"-")</f>
        <v>0.99493325098579499</v>
      </c>
      <c r="GH65" s="44" t="str">
        <f t="shared" ref="GH65:HM65" si="75">IFERROR(GH63/GH61,"-")</f>
        <v>-</v>
      </c>
      <c r="GI65" s="44" t="str">
        <f t="shared" si="75"/>
        <v>-</v>
      </c>
      <c r="GJ65" s="44" t="str">
        <f t="shared" si="75"/>
        <v>-</v>
      </c>
      <c r="GK65" s="44" t="str">
        <f t="shared" si="75"/>
        <v>-</v>
      </c>
      <c r="GL65" s="44" t="str">
        <f t="shared" si="75"/>
        <v>-</v>
      </c>
      <c r="GM65" s="44" t="str">
        <f t="shared" si="75"/>
        <v>-</v>
      </c>
      <c r="GN65" s="44" t="str">
        <f t="shared" si="75"/>
        <v>-</v>
      </c>
      <c r="GO65" s="44" t="str">
        <f t="shared" si="75"/>
        <v>-</v>
      </c>
      <c r="GP65" s="44" t="str">
        <f t="shared" si="75"/>
        <v>-</v>
      </c>
      <c r="GQ65" s="44" t="str">
        <f t="shared" si="75"/>
        <v>-</v>
      </c>
      <c r="GR65" s="44" t="str">
        <f t="shared" si="75"/>
        <v>-</v>
      </c>
      <c r="GS65" s="44" t="str">
        <f t="shared" si="75"/>
        <v>-</v>
      </c>
      <c r="GT65" s="44" t="str">
        <f t="shared" si="75"/>
        <v>-</v>
      </c>
      <c r="GU65" s="44" t="str">
        <f t="shared" si="75"/>
        <v>-</v>
      </c>
      <c r="GV65" s="44" t="str">
        <f t="shared" si="75"/>
        <v>-</v>
      </c>
      <c r="GW65" s="44" t="str">
        <f t="shared" si="75"/>
        <v>-</v>
      </c>
      <c r="GX65" s="44" t="str">
        <f t="shared" si="75"/>
        <v>-</v>
      </c>
      <c r="GY65" s="44" t="str">
        <f t="shared" si="75"/>
        <v>-</v>
      </c>
      <c r="GZ65" s="44" t="str">
        <f t="shared" si="75"/>
        <v>-</v>
      </c>
      <c r="HA65" s="44" t="str">
        <f t="shared" si="75"/>
        <v>-</v>
      </c>
      <c r="HB65" s="44" t="str">
        <f t="shared" si="75"/>
        <v>-</v>
      </c>
      <c r="HC65" s="44" t="str">
        <f t="shared" si="75"/>
        <v>-</v>
      </c>
      <c r="HD65" s="44" t="str">
        <f t="shared" si="75"/>
        <v>-</v>
      </c>
      <c r="HE65" s="44" t="str">
        <f t="shared" si="75"/>
        <v>-</v>
      </c>
      <c r="HF65" s="44" t="str">
        <f t="shared" si="75"/>
        <v>-</v>
      </c>
      <c r="HG65" s="44" t="str">
        <f t="shared" si="75"/>
        <v>-</v>
      </c>
      <c r="HH65" s="44" t="str">
        <f t="shared" si="75"/>
        <v>-</v>
      </c>
      <c r="HI65" s="44" t="str">
        <f t="shared" si="75"/>
        <v>-</v>
      </c>
      <c r="HJ65" s="44" t="str">
        <f t="shared" si="75"/>
        <v>-</v>
      </c>
      <c r="HK65" s="44" t="str">
        <f t="shared" si="75"/>
        <v>-</v>
      </c>
      <c r="HL65" s="44" t="str">
        <f t="shared" si="75"/>
        <v>-</v>
      </c>
      <c r="HM65" s="44">
        <f t="shared" si="75"/>
        <v>0.98474189664724066</v>
      </c>
      <c r="HN65" s="44" t="str">
        <f t="shared" ref="HN65:IS65" si="76">IFERROR(HN63/HN61,"-")</f>
        <v>-</v>
      </c>
      <c r="HO65" s="44" t="str">
        <f t="shared" si="76"/>
        <v>-</v>
      </c>
      <c r="HP65" s="44" t="str">
        <f t="shared" si="76"/>
        <v>-</v>
      </c>
      <c r="HQ65" s="44" t="str">
        <f t="shared" si="76"/>
        <v>-</v>
      </c>
      <c r="HR65" s="44" t="str">
        <f t="shared" si="76"/>
        <v>-</v>
      </c>
      <c r="HS65" s="44" t="str">
        <f t="shared" si="76"/>
        <v>-</v>
      </c>
      <c r="HT65" s="44" t="str">
        <f t="shared" si="76"/>
        <v>-</v>
      </c>
      <c r="HU65" s="44" t="str">
        <f t="shared" si="76"/>
        <v>-</v>
      </c>
      <c r="HV65" s="44" t="str">
        <f t="shared" si="76"/>
        <v>-</v>
      </c>
      <c r="HW65" s="44" t="str">
        <f t="shared" si="76"/>
        <v>-</v>
      </c>
      <c r="HX65" s="44" t="str">
        <f t="shared" si="76"/>
        <v>-</v>
      </c>
      <c r="HY65" s="44" t="str">
        <f t="shared" si="76"/>
        <v>-</v>
      </c>
      <c r="HZ65" s="44" t="str">
        <f t="shared" si="76"/>
        <v>-</v>
      </c>
      <c r="IA65" s="44" t="str">
        <f t="shared" si="76"/>
        <v>-</v>
      </c>
      <c r="IB65" s="44" t="str">
        <f t="shared" si="76"/>
        <v>-</v>
      </c>
      <c r="IC65" s="44" t="str">
        <f t="shared" si="76"/>
        <v>-</v>
      </c>
      <c r="ID65" s="44" t="str">
        <f t="shared" si="76"/>
        <v>-</v>
      </c>
      <c r="IE65" s="44" t="str">
        <f t="shared" si="76"/>
        <v>-</v>
      </c>
      <c r="IF65" s="44" t="str">
        <f t="shared" si="76"/>
        <v>-</v>
      </c>
      <c r="IG65" s="44" t="str">
        <f t="shared" si="76"/>
        <v>-</v>
      </c>
      <c r="IH65" s="44" t="str">
        <f t="shared" si="76"/>
        <v>-</v>
      </c>
      <c r="II65" s="44" t="str">
        <f t="shared" si="76"/>
        <v>-</v>
      </c>
      <c r="IJ65" s="44" t="str">
        <f t="shared" si="76"/>
        <v>-</v>
      </c>
      <c r="IK65" s="44" t="str">
        <f t="shared" si="76"/>
        <v>-</v>
      </c>
      <c r="IL65" s="44" t="str">
        <f t="shared" si="76"/>
        <v>-</v>
      </c>
      <c r="IM65" s="44" t="str">
        <f t="shared" si="76"/>
        <v>-</v>
      </c>
      <c r="IN65" s="44" t="str">
        <f t="shared" si="76"/>
        <v>-</v>
      </c>
      <c r="IO65" s="44" t="str">
        <f t="shared" si="76"/>
        <v>-</v>
      </c>
      <c r="IP65" s="44" t="str">
        <f t="shared" si="76"/>
        <v>-</v>
      </c>
      <c r="IQ65" s="44" t="str">
        <f t="shared" si="76"/>
        <v>-</v>
      </c>
      <c r="IR65" s="44" t="str">
        <f t="shared" si="76"/>
        <v>-</v>
      </c>
      <c r="IS65" s="44">
        <f t="shared" si="76"/>
        <v>0.99434731241919427</v>
      </c>
      <c r="IT65" s="45"/>
      <c r="IU65" s="45"/>
      <c r="IV65" s="45"/>
      <c r="IW65" s="45"/>
      <c r="IX65" s="44">
        <f>IFERROR(IX63/IX61,"-")</f>
        <v>0.99086171621388475</v>
      </c>
    </row>
    <row r="66" spans="2:258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>
        <f>IFERROR(AH62/AH61,"-")</f>
        <v>1.0088674548848788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4">
        <f>IFERROR(BK62/BK61,"-")</f>
        <v>1.0119010977736738</v>
      </c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4">
        <f>IFERROR(CQ62/CQ61,"-")</f>
        <v>1.0246658398787378</v>
      </c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4">
        <f>IFERROR(DV62/DV61,"-")</f>
        <v>1.0182685977616854</v>
      </c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4">
        <f>IFERROR(FB62/FB61,"-")</f>
        <v>1.0183846239145173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4">
        <f>IFERROR(GG62/GG61,"-")</f>
        <v>1.023898997577082</v>
      </c>
      <c r="GH66" s="44" t="str">
        <f t="shared" ref="GH66:HM66" si="77">IFERROR(GH62/GH61,"-")</f>
        <v>-</v>
      </c>
      <c r="GI66" s="44" t="str">
        <f t="shared" si="77"/>
        <v>-</v>
      </c>
      <c r="GJ66" s="44" t="str">
        <f t="shared" si="77"/>
        <v>-</v>
      </c>
      <c r="GK66" s="44" t="str">
        <f t="shared" si="77"/>
        <v>-</v>
      </c>
      <c r="GL66" s="44" t="str">
        <f t="shared" si="77"/>
        <v>-</v>
      </c>
      <c r="GM66" s="44" t="str">
        <f t="shared" si="77"/>
        <v>-</v>
      </c>
      <c r="GN66" s="44" t="str">
        <f t="shared" si="77"/>
        <v>-</v>
      </c>
      <c r="GO66" s="44" t="str">
        <f t="shared" si="77"/>
        <v>-</v>
      </c>
      <c r="GP66" s="44" t="str">
        <f t="shared" si="77"/>
        <v>-</v>
      </c>
      <c r="GQ66" s="44" t="str">
        <f t="shared" si="77"/>
        <v>-</v>
      </c>
      <c r="GR66" s="44" t="str">
        <f t="shared" si="77"/>
        <v>-</v>
      </c>
      <c r="GS66" s="44" t="str">
        <f t="shared" si="77"/>
        <v>-</v>
      </c>
      <c r="GT66" s="44" t="str">
        <f t="shared" si="77"/>
        <v>-</v>
      </c>
      <c r="GU66" s="44" t="str">
        <f t="shared" si="77"/>
        <v>-</v>
      </c>
      <c r="GV66" s="44" t="str">
        <f t="shared" si="77"/>
        <v>-</v>
      </c>
      <c r="GW66" s="44" t="str">
        <f t="shared" si="77"/>
        <v>-</v>
      </c>
      <c r="GX66" s="44" t="str">
        <f t="shared" si="77"/>
        <v>-</v>
      </c>
      <c r="GY66" s="44" t="str">
        <f t="shared" si="77"/>
        <v>-</v>
      </c>
      <c r="GZ66" s="44" t="str">
        <f t="shared" si="77"/>
        <v>-</v>
      </c>
      <c r="HA66" s="44" t="str">
        <f t="shared" si="77"/>
        <v>-</v>
      </c>
      <c r="HB66" s="44" t="str">
        <f t="shared" si="77"/>
        <v>-</v>
      </c>
      <c r="HC66" s="44" t="str">
        <f t="shared" si="77"/>
        <v>-</v>
      </c>
      <c r="HD66" s="44" t="str">
        <f t="shared" si="77"/>
        <v>-</v>
      </c>
      <c r="HE66" s="44" t="str">
        <f t="shared" si="77"/>
        <v>-</v>
      </c>
      <c r="HF66" s="44" t="str">
        <f t="shared" si="77"/>
        <v>-</v>
      </c>
      <c r="HG66" s="44" t="str">
        <f t="shared" si="77"/>
        <v>-</v>
      </c>
      <c r="HH66" s="44" t="str">
        <f t="shared" si="77"/>
        <v>-</v>
      </c>
      <c r="HI66" s="44" t="str">
        <f t="shared" si="77"/>
        <v>-</v>
      </c>
      <c r="HJ66" s="44" t="str">
        <f t="shared" si="77"/>
        <v>-</v>
      </c>
      <c r="HK66" s="44" t="str">
        <f t="shared" si="77"/>
        <v>-</v>
      </c>
      <c r="HL66" s="44" t="str">
        <f t="shared" si="77"/>
        <v>-</v>
      </c>
      <c r="HM66" s="44">
        <f t="shared" si="77"/>
        <v>1.0142367698626151</v>
      </c>
      <c r="HN66" s="44" t="str">
        <f t="shared" ref="HN66:IS66" si="78">IFERROR(HN62/HN61,"-")</f>
        <v>-</v>
      </c>
      <c r="HO66" s="44" t="str">
        <f t="shared" si="78"/>
        <v>-</v>
      </c>
      <c r="HP66" s="44" t="str">
        <f t="shared" si="78"/>
        <v>-</v>
      </c>
      <c r="HQ66" s="44" t="str">
        <f t="shared" si="78"/>
        <v>-</v>
      </c>
      <c r="HR66" s="44" t="str">
        <f t="shared" si="78"/>
        <v>-</v>
      </c>
      <c r="HS66" s="44" t="str">
        <f t="shared" si="78"/>
        <v>-</v>
      </c>
      <c r="HT66" s="44" t="str">
        <f t="shared" si="78"/>
        <v>-</v>
      </c>
      <c r="HU66" s="44" t="str">
        <f t="shared" si="78"/>
        <v>-</v>
      </c>
      <c r="HV66" s="44" t="str">
        <f t="shared" si="78"/>
        <v>-</v>
      </c>
      <c r="HW66" s="44" t="str">
        <f t="shared" si="78"/>
        <v>-</v>
      </c>
      <c r="HX66" s="44" t="str">
        <f t="shared" si="78"/>
        <v>-</v>
      </c>
      <c r="HY66" s="44" t="str">
        <f t="shared" si="78"/>
        <v>-</v>
      </c>
      <c r="HZ66" s="44" t="str">
        <f t="shared" si="78"/>
        <v>-</v>
      </c>
      <c r="IA66" s="44" t="str">
        <f t="shared" si="78"/>
        <v>-</v>
      </c>
      <c r="IB66" s="44" t="str">
        <f t="shared" si="78"/>
        <v>-</v>
      </c>
      <c r="IC66" s="44" t="str">
        <f t="shared" si="78"/>
        <v>-</v>
      </c>
      <c r="ID66" s="44" t="str">
        <f t="shared" si="78"/>
        <v>-</v>
      </c>
      <c r="IE66" s="44" t="str">
        <f t="shared" si="78"/>
        <v>-</v>
      </c>
      <c r="IF66" s="44" t="str">
        <f t="shared" si="78"/>
        <v>-</v>
      </c>
      <c r="IG66" s="44" t="str">
        <f t="shared" si="78"/>
        <v>-</v>
      </c>
      <c r="IH66" s="44" t="str">
        <f t="shared" si="78"/>
        <v>-</v>
      </c>
      <c r="II66" s="44" t="str">
        <f t="shared" si="78"/>
        <v>-</v>
      </c>
      <c r="IJ66" s="44" t="str">
        <f t="shared" si="78"/>
        <v>-</v>
      </c>
      <c r="IK66" s="44" t="str">
        <f t="shared" si="78"/>
        <v>-</v>
      </c>
      <c r="IL66" s="44" t="str">
        <f t="shared" si="78"/>
        <v>-</v>
      </c>
      <c r="IM66" s="44" t="str">
        <f t="shared" si="78"/>
        <v>-</v>
      </c>
      <c r="IN66" s="44" t="str">
        <f t="shared" si="78"/>
        <v>-</v>
      </c>
      <c r="IO66" s="44" t="str">
        <f t="shared" si="78"/>
        <v>-</v>
      </c>
      <c r="IP66" s="44" t="str">
        <f t="shared" si="78"/>
        <v>-</v>
      </c>
      <c r="IQ66" s="44" t="str">
        <f t="shared" si="78"/>
        <v>-</v>
      </c>
      <c r="IR66" s="44" t="str">
        <f t="shared" si="78"/>
        <v>-</v>
      </c>
      <c r="IS66" s="44">
        <f t="shared" si="78"/>
        <v>1.0151691905306803</v>
      </c>
      <c r="IT66" s="45"/>
      <c r="IU66" s="45"/>
      <c r="IV66" s="45"/>
      <c r="IW66" s="45"/>
      <c r="IX66" s="44">
        <f>IFERROR(IX62/IX61,"-")</f>
        <v>1.017176877588541</v>
      </c>
    </row>
    <row r="67" spans="2:258">
      <c r="B67" s="88" t="s">
        <v>85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0">
        <f>IFERROR(AH63/AH62,"-")</f>
        <v>0.99121048573631454</v>
      </c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90">
        <f>IFERROR(BK63/BK62,"-")</f>
        <v>0.9777958024941702</v>
      </c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90">
        <f>IFERROR(CQ63/CQ62,"-")</f>
        <v>0.96866594943518014</v>
      </c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90">
        <f>IFERROR(DV63/DV62,"-")</f>
        <v>0.98125101018264094</v>
      </c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90">
        <f>IFERROR(FB63/FB62,"-")</f>
        <v>0.96393571223207875</v>
      </c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90">
        <f>IFERROR(GG63/GG62,"-")</f>
        <v>0.97171034773954212</v>
      </c>
      <c r="GH67" s="90" t="str">
        <f t="shared" ref="GH67:HM67" si="79">IFERROR(GH63/GH62,"-")</f>
        <v>-</v>
      </c>
      <c r="GI67" s="90" t="str">
        <f t="shared" si="79"/>
        <v>-</v>
      </c>
      <c r="GJ67" s="90" t="str">
        <f t="shared" si="79"/>
        <v>-</v>
      </c>
      <c r="GK67" s="90" t="str">
        <f t="shared" si="79"/>
        <v>-</v>
      </c>
      <c r="GL67" s="90" t="str">
        <f t="shared" si="79"/>
        <v>-</v>
      </c>
      <c r="GM67" s="90" t="str">
        <f t="shared" si="79"/>
        <v>-</v>
      </c>
      <c r="GN67" s="90" t="str">
        <f t="shared" si="79"/>
        <v>-</v>
      </c>
      <c r="GO67" s="90" t="str">
        <f t="shared" si="79"/>
        <v>-</v>
      </c>
      <c r="GP67" s="90" t="str">
        <f t="shared" si="79"/>
        <v>-</v>
      </c>
      <c r="GQ67" s="90" t="str">
        <f t="shared" si="79"/>
        <v>-</v>
      </c>
      <c r="GR67" s="90" t="str">
        <f t="shared" si="79"/>
        <v>-</v>
      </c>
      <c r="GS67" s="90" t="str">
        <f t="shared" si="79"/>
        <v>-</v>
      </c>
      <c r="GT67" s="90" t="str">
        <f t="shared" si="79"/>
        <v>-</v>
      </c>
      <c r="GU67" s="90" t="str">
        <f t="shared" si="79"/>
        <v>-</v>
      </c>
      <c r="GV67" s="90" t="str">
        <f t="shared" si="79"/>
        <v>-</v>
      </c>
      <c r="GW67" s="90" t="str">
        <f t="shared" si="79"/>
        <v>-</v>
      </c>
      <c r="GX67" s="90" t="str">
        <f t="shared" si="79"/>
        <v>-</v>
      </c>
      <c r="GY67" s="90" t="str">
        <f t="shared" si="79"/>
        <v>-</v>
      </c>
      <c r="GZ67" s="90" t="str">
        <f t="shared" si="79"/>
        <v>-</v>
      </c>
      <c r="HA67" s="90" t="str">
        <f t="shared" si="79"/>
        <v>-</v>
      </c>
      <c r="HB67" s="90" t="str">
        <f t="shared" si="79"/>
        <v>-</v>
      </c>
      <c r="HC67" s="90" t="str">
        <f t="shared" si="79"/>
        <v>-</v>
      </c>
      <c r="HD67" s="90" t="str">
        <f t="shared" si="79"/>
        <v>-</v>
      </c>
      <c r="HE67" s="90" t="str">
        <f t="shared" si="79"/>
        <v>-</v>
      </c>
      <c r="HF67" s="90" t="str">
        <f t="shared" si="79"/>
        <v>-</v>
      </c>
      <c r="HG67" s="90" t="str">
        <f t="shared" si="79"/>
        <v>-</v>
      </c>
      <c r="HH67" s="90" t="str">
        <f t="shared" si="79"/>
        <v>-</v>
      </c>
      <c r="HI67" s="90" t="str">
        <f t="shared" si="79"/>
        <v>-</v>
      </c>
      <c r="HJ67" s="90" t="str">
        <f t="shared" si="79"/>
        <v>-</v>
      </c>
      <c r="HK67" s="90" t="str">
        <f t="shared" si="79"/>
        <v>-</v>
      </c>
      <c r="HL67" s="90" t="str">
        <f t="shared" si="79"/>
        <v>-</v>
      </c>
      <c r="HM67" s="90">
        <f t="shared" si="79"/>
        <v>0.97091914423555181</v>
      </c>
      <c r="HN67" s="90" t="str">
        <f t="shared" ref="HN67:IS67" si="80">IFERROR(HN63/HN62,"-")</f>
        <v>-</v>
      </c>
      <c r="HO67" s="90" t="str">
        <f t="shared" si="80"/>
        <v>-</v>
      </c>
      <c r="HP67" s="90" t="str">
        <f t="shared" si="80"/>
        <v>-</v>
      </c>
      <c r="HQ67" s="90" t="str">
        <f t="shared" si="80"/>
        <v>-</v>
      </c>
      <c r="HR67" s="90" t="str">
        <f t="shared" si="80"/>
        <v>-</v>
      </c>
      <c r="HS67" s="90" t="str">
        <f t="shared" si="80"/>
        <v>-</v>
      </c>
      <c r="HT67" s="90" t="str">
        <f t="shared" si="80"/>
        <v>-</v>
      </c>
      <c r="HU67" s="90" t="str">
        <f t="shared" si="80"/>
        <v>-</v>
      </c>
      <c r="HV67" s="90" t="str">
        <f t="shared" si="80"/>
        <v>-</v>
      </c>
      <c r="HW67" s="90" t="str">
        <f t="shared" si="80"/>
        <v>-</v>
      </c>
      <c r="HX67" s="90" t="str">
        <f t="shared" si="80"/>
        <v>-</v>
      </c>
      <c r="HY67" s="90" t="str">
        <f t="shared" si="80"/>
        <v>-</v>
      </c>
      <c r="HZ67" s="90" t="str">
        <f t="shared" si="80"/>
        <v>-</v>
      </c>
      <c r="IA67" s="90" t="str">
        <f t="shared" si="80"/>
        <v>-</v>
      </c>
      <c r="IB67" s="90" t="str">
        <f t="shared" si="80"/>
        <v>-</v>
      </c>
      <c r="IC67" s="90" t="str">
        <f t="shared" si="80"/>
        <v>-</v>
      </c>
      <c r="ID67" s="90" t="str">
        <f t="shared" si="80"/>
        <v>-</v>
      </c>
      <c r="IE67" s="90" t="str">
        <f t="shared" si="80"/>
        <v>-</v>
      </c>
      <c r="IF67" s="90" t="str">
        <f t="shared" si="80"/>
        <v>-</v>
      </c>
      <c r="IG67" s="90" t="str">
        <f t="shared" si="80"/>
        <v>-</v>
      </c>
      <c r="IH67" s="90" t="str">
        <f t="shared" si="80"/>
        <v>-</v>
      </c>
      <c r="II67" s="90" t="str">
        <f t="shared" si="80"/>
        <v>-</v>
      </c>
      <c r="IJ67" s="90" t="str">
        <f t="shared" si="80"/>
        <v>-</v>
      </c>
      <c r="IK67" s="90" t="str">
        <f t="shared" si="80"/>
        <v>-</v>
      </c>
      <c r="IL67" s="90" t="str">
        <f t="shared" si="80"/>
        <v>-</v>
      </c>
      <c r="IM67" s="90" t="str">
        <f t="shared" si="80"/>
        <v>-</v>
      </c>
      <c r="IN67" s="90" t="str">
        <f t="shared" si="80"/>
        <v>-</v>
      </c>
      <c r="IO67" s="90" t="str">
        <f t="shared" si="80"/>
        <v>-</v>
      </c>
      <c r="IP67" s="90" t="str">
        <f t="shared" si="80"/>
        <v>-</v>
      </c>
      <c r="IQ67" s="90" t="str">
        <f t="shared" si="80"/>
        <v>-</v>
      </c>
      <c r="IR67" s="90" t="str">
        <f t="shared" si="80"/>
        <v>-</v>
      </c>
      <c r="IS67" s="90">
        <f t="shared" si="80"/>
        <v>0.97948925331293657</v>
      </c>
      <c r="IT67" s="89"/>
      <c r="IU67" s="89"/>
      <c r="IV67" s="89"/>
      <c r="IW67" s="89"/>
      <c r="IX67" s="44">
        <f>IFERROR(IX63/IX62,"-")</f>
        <v>0.9741292178828892</v>
      </c>
    </row>
    <row r="68" spans="2:258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1">
        <f t="shared" ref="AH68:CP68" si="81">1-AH67</f>
        <v>8.7895142636854606E-3</v>
      </c>
      <c r="AI68" s="91">
        <f t="shared" si="81"/>
        <v>1</v>
      </c>
      <c r="AJ68" s="91">
        <f t="shared" si="81"/>
        <v>1</v>
      </c>
      <c r="AK68" s="91">
        <f t="shared" si="81"/>
        <v>1</v>
      </c>
      <c r="AL68" s="91">
        <f t="shared" si="81"/>
        <v>1</v>
      </c>
      <c r="AM68" s="91">
        <f t="shared" si="81"/>
        <v>1</v>
      </c>
      <c r="AN68" s="91">
        <f t="shared" si="81"/>
        <v>1</v>
      </c>
      <c r="AO68" s="91">
        <f t="shared" si="81"/>
        <v>1</v>
      </c>
      <c r="AP68" s="91">
        <f t="shared" si="81"/>
        <v>1</v>
      </c>
      <c r="AQ68" s="91">
        <f t="shared" si="81"/>
        <v>1</v>
      </c>
      <c r="AR68" s="91">
        <f t="shared" si="81"/>
        <v>1</v>
      </c>
      <c r="AS68" s="91">
        <f t="shared" si="81"/>
        <v>1</v>
      </c>
      <c r="AT68" s="91">
        <f t="shared" si="81"/>
        <v>1</v>
      </c>
      <c r="AU68" s="91">
        <f t="shared" si="81"/>
        <v>1</v>
      </c>
      <c r="AV68" s="91">
        <f t="shared" si="81"/>
        <v>1</v>
      </c>
      <c r="AW68" s="91">
        <f t="shared" si="81"/>
        <v>1</v>
      </c>
      <c r="AX68" s="91">
        <f t="shared" si="81"/>
        <v>1</v>
      </c>
      <c r="AY68" s="91">
        <f t="shared" si="81"/>
        <v>1</v>
      </c>
      <c r="AZ68" s="91">
        <f t="shared" si="81"/>
        <v>1</v>
      </c>
      <c r="BA68" s="91">
        <f t="shared" si="81"/>
        <v>1</v>
      </c>
      <c r="BB68" s="91">
        <f t="shared" si="81"/>
        <v>1</v>
      </c>
      <c r="BC68" s="91">
        <f t="shared" si="81"/>
        <v>1</v>
      </c>
      <c r="BD68" s="91">
        <f t="shared" si="81"/>
        <v>1</v>
      </c>
      <c r="BE68" s="91">
        <f t="shared" si="81"/>
        <v>1</v>
      </c>
      <c r="BF68" s="91">
        <f t="shared" si="81"/>
        <v>1</v>
      </c>
      <c r="BG68" s="91">
        <f t="shared" si="81"/>
        <v>1</v>
      </c>
      <c r="BH68" s="91">
        <f t="shared" si="81"/>
        <v>1</v>
      </c>
      <c r="BI68" s="91">
        <f t="shared" si="81"/>
        <v>1</v>
      </c>
      <c r="BJ68" s="91">
        <f t="shared" si="81"/>
        <v>1</v>
      </c>
      <c r="BK68" s="91">
        <f t="shared" si="81"/>
        <v>2.2204197505829804E-2</v>
      </c>
      <c r="BL68" s="91">
        <f t="shared" si="81"/>
        <v>1</v>
      </c>
      <c r="BM68" s="91">
        <f t="shared" si="81"/>
        <v>1</v>
      </c>
      <c r="BN68" s="91">
        <f t="shared" si="81"/>
        <v>1</v>
      </c>
      <c r="BO68" s="91">
        <f t="shared" si="81"/>
        <v>1</v>
      </c>
      <c r="BP68" s="91">
        <f t="shared" si="81"/>
        <v>1</v>
      </c>
      <c r="BQ68" s="91">
        <f t="shared" si="81"/>
        <v>1</v>
      </c>
      <c r="BR68" s="91">
        <f t="shared" si="81"/>
        <v>1</v>
      </c>
      <c r="BS68" s="91">
        <f t="shared" si="81"/>
        <v>1</v>
      </c>
      <c r="BT68" s="91">
        <f t="shared" si="81"/>
        <v>1</v>
      </c>
      <c r="BU68" s="91">
        <f t="shared" si="81"/>
        <v>1</v>
      </c>
      <c r="BV68" s="91">
        <f t="shared" si="81"/>
        <v>1</v>
      </c>
      <c r="BW68" s="91">
        <f t="shared" si="81"/>
        <v>1</v>
      </c>
      <c r="BX68" s="91">
        <f t="shared" si="81"/>
        <v>1</v>
      </c>
      <c r="BY68" s="91">
        <f t="shared" si="81"/>
        <v>1</v>
      </c>
      <c r="BZ68" s="91">
        <f t="shared" si="81"/>
        <v>1</v>
      </c>
      <c r="CA68" s="91">
        <f t="shared" si="81"/>
        <v>1</v>
      </c>
      <c r="CB68" s="91">
        <f t="shared" si="81"/>
        <v>1</v>
      </c>
      <c r="CC68" s="91">
        <f t="shared" si="81"/>
        <v>1</v>
      </c>
      <c r="CD68" s="91">
        <f t="shared" si="81"/>
        <v>1</v>
      </c>
      <c r="CE68" s="91">
        <f t="shared" si="81"/>
        <v>1</v>
      </c>
      <c r="CF68" s="91">
        <f t="shared" si="81"/>
        <v>1</v>
      </c>
      <c r="CG68" s="91">
        <f t="shared" si="81"/>
        <v>1</v>
      </c>
      <c r="CH68" s="91">
        <f t="shared" si="81"/>
        <v>1</v>
      </c>
      <c r="CI68" s="91">
        <f t="shared" si="81"/>
        <v>1</v>
      </c>
      <c r="CJ68" s="91">
        <f t="shared" si="81"/>
        <v>1</v>
      </c>
      <c r="CK68" s="91">
        <f t="shared" si="81"/>
        <v>1</v>
      </c>
      <c r="CL68" s="91">
        <f t="shared" si="81"/>
        <v>1</v>
      </c>
      <c r="CM68" s="91">
        <f t="shared" si="81"/>
        <v>1</v>
      </c>
      <c r="CN68" s="91">
        <f t="shared" si="81"/>
        <v>1</v>
      </c>
      <c r="CO68" s="91">
        <f t="shared" si="81"/>
        <v>1</v>
      </c>
      <c r="CP68" s="91">
        <f t="shared" si="81"/>
        <v>1</v>
      </c>
      <c r="CQ68" s="91">
        <f>1-CQ67</f>
        <v>3.133405056481986E-2</v>
      </c>
      <c r="CR68" s="91">
        <f t="shared" ref="CR68:FB68" si="82">1-CR67</f>
        <v>1</v>
      </c>
      <c r="CS68" s="91">
        <f t="shared" si="82"/>
        <v>1</v>
      </c>
      <c r="CT68" s="91">
        <f t="shared" si="82"/>
        <v>1</v>
      </c>
      <c r="CU68" s="91">
        <f t="shared" si="82"/>
        <v>1</v>
      </c>
      <c r="CV68" s="91">
        <f t="shared" si="82"/>
        <v>1</v>
      </c>
      <c r="CW68" s="91">
        <f t="shared" si="82"/>
        <v>1</v>
      </c>
      <c r="CX68" s="91">
        <f t="shared" si="82"/>
        <v>1</v>
      </c>
      <c r="CY68" s="91">
        <f t="shared" si="82"/>
        <v>1</v>
      </c>
      <c r="CZ68" s="91">
        <f t="shared" si="82"/>
        <v>1</v>
      </c>
      <c r="DA68" s="91">
        <f t="shared" si="82"/>
        <v>1</v>
      </c>
      <c r="DB68" s="91">
        <f t="shared" si="82"/>
        <v>1</v>
      </c>
      <c r="DC68" s="91">
        <f t="shared" si="82"/>
        <v>1</v>
      </c>
      <c r="DD68" s="91">
        <f t="shared" si="82"/>
        <v>1</v>
      </c>
      <c r="DE68" s="91">
        <f t="shared" si="82"/>
        <v>1</v>
      </c>
      <c r="DF68" s="91">
        <f t="shared" si="82"/>
        <v>1</v>
      </c>
      <c r="DG68" s="91">
        <f t="shared" si="82"/>
        <v>1</v>
      </c>
      <c r="DH68" s="91">
        <f t="shared" si="82"/>
        <v>1</v>
      </c>
      <c r="DI68" s="91">
        <f t="shared" si="82"/>
        <v>1</v>
      </c>
      <c r="DJ68" s="91">
        <f t="shared" si="82"/>
        <v>1</v>
      </c>
      <c r="DK68" s="91">
        <f t="shared" si="82"/>
        <v>1</v>
      </c>
      <c r="DL68" s="91">
        <f t="shared" si="82"/>
        <v>1</v>
      </c>
      <c r="DM68" s="91">
        <f t="shared" si="82"/>
        <v>1</v>
      </c>
      <c r="DN68" s="91">
        <f t="shared" si="82"/>
        <v>1</v>
      </c>
      <c r="DO68" s="91">
        <f t="shared" si="82"/>
        <v>1</v>
      </c>
      <c r="DP68" s="91">
        <f t="shared" si="82"/>
        <v>1</v>
      </c>
      <c r="DQ68" s="91">
        <f t="shared" si="82"/>
        <v>1</v>
      </c>
      <c r="DR68" s="91">
        <f t="shared" si="82"/>
        <v>1</v>
      </c>
      <c r="DS68" s="91">
        <f t="shared" si="82"/>
        <v>1</v>
      </c>
      <c r="DT68" s="91">
        <f t="shared" si="82"/>
        <v>1</v>
      </c>
      <c r="DU68" s="91">
        <f t="shared" si="82"/>
        <v>1</v>
      </c>
      <c r="DV68" s="91">
        <f t="shared" si="82"/>
        <v>1.8748989817359063E-2</v>
      </c>
      <c r="DW68" s="91">
        <f t="shared" si="82"/>
        <v>1</v>
      </c>
      <c r="DX68" s="91">
        <f t="shared" si="82"/>
        <v>1</v>
      </c>
      <c r="DY68" s="91">
        <f t="shared" si="82"/>
        <v>1</v>
      </c>
      <c r="DZ68" s="91">
        <f t="shared" si="82"/>
        <v>1</v>
      </c>
      <c r="EA68" s="91">
        <f t="shared" si="82"/>
        <v>1</v>
      </c>
      <c r="EB68" s="91">
        <f t="shared" si="82"/>
        <v>1</v>
      </c>
      <c r="EC68" s="91">
        <f t="shared" si="82"/>
        <v>1</v>
      </c>
      <c r="ED68" s="91">
        <f t="shared" si="82"/>
        <v>1</v>
      </c>
      <c r="EE68" s="91">
        <f t="shared" si="82"/>
        <v>1</v>
      </c>
      <c r="EF68" s="91">
        <f t="shared" si="82"/>
        <v>1</v>
      </c>
      <c r="EG68" s="91">
        <f t="shared" si="82"/>
        <v>1</v>
      </c>
      <c r="EH68" s="91">
        <f t="shared" si="82"/>
        <v>1</v>
      </c>
      <c r="EI68" s="91">
        <f t="shared" si="82"/>
        <v>1</v>
      </c>
      <c r="EJ68" s="91">
        <f t="shared" si="82"/>
        <v>1</v>
      </c>
      <c r="EK68" s="91">
        <f t="shared" si="82"/>
        <v>1</v>
      </c>
      <c r="EL68" s="91">
        <f t="shared" si="82"/>
        <v>1</v>
      </c>
      <c r="EM68" s="91">
        <f t="shared" si="82"/>
        <v>1</v>
      </c>
      <c r="EN68" s="91">
        <f t="shared" si="82"/>
        <v>1</v>
      </c>
      <c r="EO68" s="91">
        <f t="shared" si="82"/>
        <v>1</v>
      </c>
      <c r="EP68" s="91">
        <f t="shared" si="82"/>
        <v>1</v>
      </c>
      <c r="EQ68" s="91">
        <f t="shared" si="82"/>
        <v>1</v>
      </c>
      <c r="ER68" s="91">
        <f t="shared" si="82"/>
        <v>1</v>
      </c>
      <c r="ES68" s="91">
        <f t="shared" si="82"/>
        <v>1</v>
      </c>
      <c r="ET68" s="91">
        <f t="shared" si="82"/>
        <v>1</v>
      </c>
      <c r="EU68" s="91">
        <f t="shared" si="82"/>
        <v>1</v>
      </c>
      <c r="EV68" s="91">
        <f t="shared" si="82"/>
        <v>1</v>
      </c>
      <c r="EW68" s="91">
        <f t="shared" si="82"/>
        <v>1</v>
      </c>
      <c r="EX68" s="91">
        <f t="shared" si="82"/>
        <v>1</v>
      </c>
      <c r="EY68" s="91">
        <f t="shared" si="82"/>
        <v>1</v>
      </c>
      <c r="EZ68" s="91">
        <f t="shared" si="82"/>
        <v>1</v>
      </c>
      <c r="FA68" s="91">
        <f t="shared" si="82"/>
        <v>1</v>
      </c>
      <c r="FB68" s="91">
        <f t="shared" si="82"/>
        <v>3.6064287767921255E-2</v>
      </c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91">
        <f>1-GG67</f>
        <v>2.8289652260457876E-2</v>
      </c>
      <c r="GH68" s="91" t="e">
        <f t="shared" ref="GH68:HM68" si="83">1-GH67</f>
        <v>#VALUE!</v>
      </c>
      <c r="GI68" s="91" t="e">
        <f t="shared" si="83"/>
        <v>#VALUE!</v>
      </c>
      <c r="GJ68" s="91" t="e">
        <f t="shared" si="83"/>
        <v>#VALUE!</v>
      </c>
      <c r="GK68" s="91" t="e">
        <f t="shared" si="83"/>
        <v>#VALUE!</v>
      </c>
      <c r="GL68" s="91" t="e">
        <f t="shared" si="83"/>
        <v>#VALUE!</v>
      </c>
      <c r="GM68" s="91" t="e">
        <f t="shared" si="83"/>
        <v>#VALUE!</v>
      </c>
      <c r="GN68" s="91" t="e">
        <f t="shared" si="83"/>
        <v>#VALUE!</v>
      </c>
      <c r="GO68" s="91" t="e">
        <f t="shared" si="83"/>
        <v>#VALUE!</v>
      </c>
      <c r="GP68" s="91" t="e">
        <f t="shared" si="83"/>
        <v>#VALUE!</v>
      </c>
      <c r="GQ68" s="91" t="e">
        <f t="shared" si="83"/>
        <v>#VALUE!</v>
      </c>
      <c r="GR68" s="91" t="e">
        <f t="shared" si="83"/>
        <v>#VALUE!</v>
      </c>
      <c r="GS68" s="91" t="e">
        <f t="shared" si="83"/>
        <v>#VALUE!</v>
      </c>
      <c r="GT68" s="91" t="e">
        <f t="shared" si="83"/>
        <v>#VALUE!</v>
      </c>
      <c r="GU68" s="91" t="e">
        <f t="shared" si="83"/>
        <v>#VALUE!</v>
      </c>
      <c r="GV68" s="91" t="e">
        <f t="shared" si="83"/>
        <v>#VALUE!</v>
      </c>
      <c r="GW68" s="91" t="e">
        <f t="shared" si="83"/>
        <v>#VALUE!</v>
      </c>
      <c r="GX68" s="91" t="e">
        <f t="shared" si="83"/>
        <v>#VALUE!</v>
      </c>
      <c r="GY68" s="91" t="e">
        <f t="shared" si="83"/>
        <v>#VALUE!</v>
      </c>
      <c r="GZ68" s="91" t="e">
        <f t="shared" si="83"/>
        <v>#VALUE!</v>
      </c>
      <c r="HA68" s="91" t="e">
        <f t="shared" si="83"/>
        <v>#VALUE!</v>
      </c>
      <c r="HB68" s="91" t="e">
        <f t="shared" si="83"/>
        <v>#VALUE!</v>
      </c>
      <c r="HC68" s="91" t="e">
        <f t="shared" si="83"/>
        <v>#VALUE!</v>
      </c>
      <c r="HD68" s="91" t="e">
        <f t="shared" si="83"/>
        <v>#VALUE!</v>
      </c>
      <c r="HE68" s="91" t="e">
        <f t="shared" si="83"/>
        <v>#VALUE!</v>
      </c>
      <c r="HF68" s="91" t="e">
        <f t="shared" si="83"/>
        <v>#VALUE!</v>
      </c>
      <c r="HG68" s="91" t="e">
        <f t="shared" si="83"/>
        <v>#VALUE!</v>
      </c>
      <c r="HH68" s="91" t="e">
        <f t="shared" si="83"/>
        <v>#VALUE!</v>
      </c>
      <c r="HI68" s="91" t="e">
        <f t="shared" si="83"/>
        <v>#VALUE!</v>
      </c>
      <c r="HJ68" s="91" t="e">
        <f t="shared" si="83"/>
        <v>#VALUE!</v>
      </c>
      <c r="HK68" s="91" t="e">
        <f t="shared" si="83"/>
        <v>#VALUE!</v>
      </c>
      <c r="HL68" s="91" t="e">
        <f t="shared" si="83"/>
        <v>#VALUE!</v>
      </c>
      <c r="HM68" s="91">
        <f t="shared" si="83"/>
        <v>2.9080855764448188E-2</v>
      </c>
      <c r="HN68" s="91" t="e">
        <f t="shared" ref="HN68:IS68" si="84">1-HN67</f>
        <v>#VALUE!</v>
      </c>
      <c r="HO68" s="91" t="e">
        <f t="shared" si="84"/>
        <v>#VALUE!</v>
      </c>
      <c r="HP68" s="91" t="e">
        <f t="shared" si="84"/>
        <v>#VALUE!</v>
      </c>
      <c r="HQ68" s="91" t="e">
        <f t="shared" si="84"/>
        <v>#VALUE!</v>
      </c>
      <c r="HR68" s="91" t="e">
        <f t="shared" si="84"/>
        <v>#VALUE!</v>
      </c>
      <c r="HS68" s="91" t="e">
        <f t="shared" si="84"/>
        <v>#VALUE!</v>
      </c>
      <c r="HT68" s="91" t="e">
        <f t="shared" si="84"/>
        <v>#VALUE!</v>
      </c>
      <c r="HU68" s="91" t="e">
        <f t="shared" si="84"/>
        <v>#VALUE!</v>
      </c>
      <c r="HV68" s="91" t="e">
        <f t="shared" si="84"/>
        <v>#VALUE!</v>
      </c>
      <c r="HW68" s="91" t="e">
        <f t="shared" si="84"/>
        <v>#VALUE!</v>
      </c>
      <c r="HX68" s="91" t="e">
        <f t="shared" si="84"/>
        <v>#VALUE!</v>
      </c>
      <c r="HY68" s="91" t="e">
        <f t="shared" si="84"/>
        <v>#VALUE!</v>
      </c>
      <c r="HZ68" s="91" t="e">
        <f t="shared" si="84"/>
        <v>#VALUE!</v>
      </c>
      <c r="IA68" s="91" t="e">
        <f t="shared" si="84"/>
        <v>#VALUE!</v>
      </c>
      <c r="IB68" s="91" t="e">
        <f t="shared" si="84"/>
        <v>#VALUE!</v>
      </c>
      <c r="IC68" s="91" t="e">
        <f t="shared" si="84"/>
        <v>#VALUE!</v>
      </c>
      <c r="ID68" s="91" t="e">
        <f t="shared" si="84"/>
        <v>#VALUE!</v>
      </c>
      <c r="IE68" s="91" t="e">
        <f t="shared" si="84"/>
        <v>#VALUE!</v>
      </c>
      <c r="IF68" s="91" t="e">
        <f t="shared" si="84"/>
        <v>#VALUE!</v>
      </c>
      <c r="IG68" s="91" t="e">
        <f t="shared" si="84"/>
        <v>#VALUE!</v>
      </c>
      <c r="IH68" s="91" t="e">
        <f t="shared" si="84"/>
        <v>#VALUE!</v>
      </c>
      <c r="II68" s="91" t="e">
        <f t="shared" si="84"/>
        <v>#VALUE!</v>
      </c>
      <c r="IJ68" s="91" t="e">
        <f t="shared" si="84"/>
        <v>#VALUE!</v>
      </c>
      <c r="IK68" s="91" t="e">
        <f t="shared" si="84"/>
        <v>#VALUE!</v>
      </c>
      <c r="IL68" s="91" t="e">
        <f t="shared" si="84"/>
        <v>#VALUE!</v>
      </c>
      <c r="IM68" s="91" t="e">
        <f t="shared" si="84"/>
        <v>#VALUE!</v>
      </c>
      <c r="IN68" s="91" t="e">
        <f t="shared" si="84"/>
        <v>#VALUE!</v>
      </c>
      <c r="IO68" s="91" t="e">
        <f t="shared" si="84"/>
        <v>#VALUE!</v>
      </c>
      <c r="IP68" s="91" t="e">
        <f t="shared" si="84"/>
        <v>#VALUE!</v>
      </c>
      <c r="IQ68" s="91" t="e">
        <f t="shared" si="84"/>
        <v>#VALUE!</v>
      </c>
      <c r="IR68" s="91" t="e">
        <f t="shared" si="84"/>
        <v>#VALUE!</v>
      </c>
      <c r="IS68" s="91">
        <f t="shared" si="84"/>
        <v>2.051074668706343E-2</v>
      </c>
      <c r="IT68" s="79"/>
      <c r="IU68" s="79"/>
      <c r="IV68" s="79"/>
      <c r="IW68" s="79"/>
      <c r="IX68" s="91">
        <f>1-IX67</f>
        <v>2.5870782117110802E-2</v>
      </c>
    </row>
    <row r="69" spans="2:258">
      <c r="IX69" s="42"/>
    </row>
    <row r="70" spans="2:258">
      <c r="B70" s="16" t="s">
        <v>202</v>
      </c>
      <c r="GF70">
        <v>1000</v>
      </c>
      <c r="IX70" s="50">
        <f t="shared" ref="IX70:IX74" si="85">SUM(AH70,BK70,CQ70,DV70,FB70,GG70,HM70,IS70)</f>
        <v>0</v>
      </c>
    </row>
    <row r="71" spans="2:258" hidden="1">
      <c r="B71" s="43" t="s">
        <v>106</v>
      </c>
      <c r="AH71" s="50">
        <v>156.672</v>
      </c>
      <c r="BK71" s="50">
        <v>57.22</v>
      </c>
      <c r="CQ71" s="50">
        <v>69.16</v>
      </c>
      <c r="DV71" s="50">
        <v>56.351999999999997</v>
      </c>
      <c r="FB71" s="50">
        <v>119.773</v>
      </c>
      <c r="GG71" s="50">
        <v>21.221</v>
      </c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62">
        <v>487.44499999999999</v>
      </c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50">
        <v>542.11500000000001</v>
      </c>
      <c r="IT71" s="45"/>
      <c r="IU71" s="45"/>
      <c r="IV71" s="45"/>
      <c r="IW71" s="45"/>
      <c r="IX71" s="50">
        <f t="shared" si="85"/>
        <v>1509.9580000000001</v>
      </c>
    </row>
    <row r="72" spans="2:258" hidden="1">
      <c r="B72" s="43" t="s">
        <v>107</v>
      </c>
      <c r="AH72" s="50">
        <v>152.065</v>
      </c>
      <c r="BK72" s="50">
        <v>56.11</v>
      </c>
      <c r="CQ72" s="50">
        <v>69.02</v>
      </c>
      <c r="DV72" s="50">
        <v>55.512</v>
      </c>
      <c r="FB72" s="50">
        <v>118.33499999999999</v>
      </c>
      <c r="GG72" s="50">
        <v>35.113999999999997</v>
      </c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62">
        <v>493.60199999999998</v>
      </c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50">
        <v>549.33600000000001</v>
      </c>
      <c r="IT72" s="45"/>
      <c r="IU72" s="45"/>
      <c r="IV72" s="45"/>
      <c r="IW72" s="45"/>
      <c r="IX72" s="50">
        <f t="shared" si="85"/>
        <v>1529.0940000000001</v>
      </c>
    </row>
    <row r="73" spans="2:258">
      <c r="B73" s="43" t="s">
        <v>108</v>
      </c>
      <c r="AH73" s="50">
        <v>152.065</v>
      </c>
      <c r="BK73" s="50">
        <v>56.11</v>
      </c>
      <c r="CQ73" s="50">
        <v>69.02</v>
      </c>
      <c r="DV73" s="50">
        <v>55.512</v>
      </c>
      <c r="FB73" s="50">
        <v>117.785</v>
      </c>
      <c r="GG73" s="50">
        <v>21.024999999999999</v>
      </c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62">
        <v>478.26499999999999</v>
      </c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50">
        <v>536.005</v>
      </c>
      <c r="IT73" s="45"/>
      <c r="IU73" s="45"/>
      <c r="IV73" s="45"/>
      <c r="IW73" s="45"/>
      <c r="IX73" s="50">
        <f>SUM(AH73,BK73,CQ73,DV73,FB73,GG73,HM73,IS73)</f>
        <v>1485.7869999999998</v>
      </c>
    </row>
    <row r="74" spans="2:258">
      <c r="B74" s="43" t="s">
        <v>109</v>
      </c>
      <c r="AH74" s="50">
        <v>991.94100000000003</v>
      </c>
      <c r="BK74" s="50">
        <v>439.38799999999998</v>
      </c>
      <c r="CQ74" s="50">
        <v>464.60950000000003</v>
      </c>
      <c r="DV74" s="50">
        <v>309.75700000000001</v>
      </c>
      <c r="FB74" s="50">
        <v>802.53099999999995</v>
      </c>
      <c r="GG74" s="50">
        <v>216.51300000000001</v>
      </c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62">
        <v>4302.8609999999999</v>
      </c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50">
        <v>5174.6854099999991</v>
      </c>
      <c r="IT74" s="45"/>
      <c r="IU74" s="45"/>
      <c r="IV74" s="45"/>
      <c r="IW74" s="45"/>
      <c r="IX74" s="50">
        <f t="shared" si="85"/>
        <v>12702.285909999999</v>
      </c>
    </row>
    <row r="75" spans="2:258">
      <c r="B75" s="43" t="s">
        <v>65</v>
      </c>
      <c r="AH75" s="44">
        <f>IFERROR(AH73/AH71,"-")</f>
        <v>0.97059461805555558</v>
      </c>
      <c r="BK75" s="44">
        <f>IFERROR(BK73/BK71,"-")</f>
        <v>0.9806011883956659</v>
      </c>
      <c r="CQ75" s="44">
        <f>IFERROR(CQ73/CQ71,"-")</f>
        <v>0.99797570850202433</v>
      </c>
      <c r="DV75" s="44">
        <f>IFERROR(DV73/DV71,"-")</f>
        <v>0.9850936967632028</v>
      </c>
      <c r="FB75" s="44">
        <f>IFERROR(FB73/FB71,"-")</f>
        <v>0.98340193532766151</v>
      </c>
      <c r="GG75" s="44">
        <f>IFERROR(GG73/GG71,"-")</f>
        <v>0.99076386598181043</v>
      </c>
      <c r="GH75" s="44" t="str">
        <f t="shared" ref="GH75:HM75" si="86">IFERROR(GH73/GH71,"-")</f>
        <v>-</v>
      </c>
      <c r="GI75" s="44" t="str">
        <f t="shared" si="86"/>
        <v>-</v>
      </c>
      <c r="GJ75" s="44" t="str">
        <f t="shared" si="86"/>
        <v>-</v>
      </c>
      <c r="GK75" s="44" t="str">
        <f t="shared" si="86"/>
        <v>-</v>
      </c>
      <c r="GL75" s="44" t="str">
        <f t="shared" si="86"/>
        <v>-</v>
      </c>
      <c r="GM75" s="44" t="str">
        <f t="shared" si="86"/>
        <v>-</v>
      </c>
      <c r="GN75" s="44" t="str">
        <f t="shared" si="86"/>
        <v>-</v>
      </c>
      <c r="GO75" s="44" t="str">
        <f t="shared" si="86"/>
        <v>-</v>
      </c>
      <c r="GP75" s="44" t="str">
        <f t="shared" si="86"/>
        <v>-</v>
      </c>
      <c r="GQ75" s="44" t="str">
        <f t="shared" si="86"/>
        <v>-</v>
      </c>
      <c r="GR75" s="44" t="str">
        <f t="shared" si="86"/>
        <v>-</v>
      </c>
      <c r="GS75" s="44" t="str">
        <f t="shared" si="86"/>
        <v>-</v>
      </c>
      <c r="GT75" s="44" t="str">
        <f t="shared" si="86"/>
        <v>-</v>
      </c>
      <c r="GU75" s="44" t="str">
        <f t="shared" si="86"/>
        <v>-</v>
      </c>
      <c r="GV75" s="44" t="str">
        <f t="shared" si="86"/>
        <v>-</v>
      </c>
      <c r="GW75" s="44" t="str">
        <f t="shared" si="86"/>
        <v>-</v>
      </c>
      <c r="GX75" s="44" t="str">
        <f t="shared" si="86"/>
        <v>-</v>
      </c>
      <c r="GY75" s="44" t="str">
        <f t="shared" si="86"/>
        <v>-</v>
      </c>
      <c r="GZ75" s="44" t="str">
        <f t="shared" si="86"/>
        <v>-</v>
      </c>
      <c r="HA75" s="44" t="str">
        <f t="shared" si="86"/>
        <v>-</v>
      </c>
      <c r="HB75" s="44" t="str">
        <f t="shared" si="86"/>
        <v>-</v>
      </c>
      <c r="HC75" s="44" t="str">
        <f t="shared" si="86"/>
        <v>-</v>
      </c>
      <c r="HD75" s="44" t="str">
        <f t="shared" si="86"/>
        <v>-</v>
      </c>
      <c r="HE75" s="44" t="str">
        <f t="shared" si="86"/>
        <v>-</v>
      </c>
      <c r="HF75" s="44" t="str">
        <f t="shared" si="86"/>
        <v>-</v>
      </c>
      <c r="HG75" s="44" t="str">
        <f t="shared" si="86"/>
        <v>-</v>
      </c>
      <c r="HH75" s="44" t="str">
        <f t="shared" si="86"/>
        <v>-</v>
      </c>
      <c r="HI75" s="44" t="str">
        <f t="shared" si="86"/>
        <v>-</v>
      </c>
      <c r="HJ75" s="44" t="str">
        <f t="shared" si="86"/>
        <v>-</v>
      </c>
      <c r="HK75" s="44" t="str">
        <f t="shared" si="86"/>
        <v>-</v>
      </c>
      <c r="HL75" s="44" t="str">
        <f t="shared" si="86"/>
        <v>-</v>
      </c>
      <c r="HM75" s="44">
        <f t="shared" si="86"/>
        <v>0.98116710603247548</v>
      </c>
      <c r="HN75" s="44" t="str">
        <f t="shared" ref="HN75:IS75" si="87">IFERROR(HN73/HN71,"-")</f>
        <v>-</v>
      </c>
      <c r="HO75" s="44" t="str">
        <f t="shared" si="87"/>
        <v>-</v>
      </c>
      <c r="HP75" s="44" t="str">
        <f t="shared" si="87"/>
        <v>-</v>
      </c>
      <c r="HQ75" s="44" t="str">
        <f t="shared" si="87"/>
        <v>-</v>
      </c>
      <c r="HR75" s="44" t="str">
        <f t="shared" si="87"/>
        <v>-</v>
      </c>
      <c r="HS75" s="44" t="str">
        <f t="shared" si="87"/>
        <v>-</v>
      </c>
      <c r="HT75" s="44" t="str">
        <f t="shared" si="87"/>
        <v>-</v>
      </c>
      <c r="HU75" s="44" t="str">
        <f t="shared" si="87"/>
        <v>-</v>
      </c>
      <c r="HV75" s="44" t="str">
        <f t="shared" si="87"/>
        <v>-</v>
      </c>
      <c r="HW75" s="44" t="str">
        <f t="shared" si="87"/>
        <v>-</v>
      </c>
      <c r="HX75" s="44" t="str">
        <f t="shared" si="87"/>
        <v>-</v>
      </c>
      <c r="HY75" s="44" t="str">
        <f t="shared" si="87"/>
        <v>-</v>
      </c>
      <c r="HZ75" s="44" t="str">
        <f t="shared" si="87"/>
        <v>-</v>
      </c>
      <c r="IA75" s="44" t="str">
        <f t="shared" si="87"/>
        <v>-</v>
      </c>
      <c r="IB75" s="44" t="str">
        <f t="shared" si="87"/>
        <v>-</v>
      </c>
      <c r="IC75" s="44" t="str">
        <f t="shared" si="87"/>
        <v>-</v>
      </c>
      <c r="ID75" s="44" t="str">
        <f t="shared" si="87"/>
        <v>-</v>
      </c>
      <c r="IE75" s="44" t="str">
        <f t="shared" si="87"/>
        <v>-</v>
      </c>
      <c r="IF75" s="44" t="str">
        <f t="shared" si="87"/>
        <v>-</v>
      </c>
      <c r="IG75" s="44" t="str">
        <f t="shared" si="87"/>
        <v>-</v>
      </c>
      <c r="IH75" s="44" t="str">
        <f t="shared" si="87"/>
        <v>-</v>
      </c>
      <c r="II75" s="44" t="str">
        <f t="shared" si="87"/>
        <v>-</v>
      </c>
      <c r="IJ75" s="44" t="str">
        <f t="shared" si="87"/>
        <v>-</v>
      </c>
      <c r="IK75" s="44" t="str">
        <f t="shared" si="87"/>
        <v>-</v>
      </c>
      <c r="IL75" s="44" t="str">
        <f t="shared" si="87"/>
        <v>-</v>
      </c>
      <c r="IM75" s="44" t="str">
        <f t="shared" si="87"/>
        <v>-</v>
      </c>
      <c r="IN75" s="44" t="str">
        <f t="shared" si="87"/>
        <v>-</v>
      </c>
      <c r="IO75" s="44" t="str">
        <f t="shared" si="87"/>
        <v>-</v>
      </c>
      <c r="IP75" s="44" t="str">
        <f t="shared" si="87"/>
        <v>-</v>
      </c>
      <c r="IQ75" s="44" t="str">
        <f t="shared" si="87"/>
        <v>-</v>
      </c>
      <c r="IR75" s="44" t="str">
        <f t="shared" si="87"/>
        <v>-</v>
      </c>
      <c r="IS75" s="44">
        <f t="shared" si="87"/>
        <v>0.98872932864798058</v>
      </c>
      <c r="IT75" s="45"/>
      <c r="IU75" s="45"/>
      <c r="IV75" s="45"/>
      <c r="IW75" s="45"/>
      <c r="IX75" s="44">
        <f>IFERROR(IX73/IX71,"-")</f>
        <v>0.98399226998366829</v>
      </c>
    </row>
    <row r="76" spans="2:258">
      <c r="B76" s="43" t="s">
        <v>64</v>
      </c>
      <c r="AH76" s="44">
        <f>IFERROR(AH72/AH71,"-")</f>
        <v>0.97059461805555558</v>
      </c>
      <c r="BK76" s="44">
        <f>IFERROR(BK72/BK71,"-")</f>
        <v>0.9806011883956659</v>
      </c>
      <c r="CQ76" s="44">
        <f>IFERROR(CQ72/CQ71,"-")</f>
        <v>0.99797570850202433</v>
      </c>
      <c r="DV76" s="44">
        <f>IFERROR(DV72/DV71,"-")</f>
        <v>0.9850936967632028</v>
      </c>
      <c r="FB76" s="44">
        <f>IFERROR(FB72/FB71,"-")</f>
        <v>0.98799395523198053</v>
      </c>
      <c r="GG76" s="44">
        <f>IFERROR(GG72/GG71,"-")</f>
        <v>1.6546816832383016</v>
      </c>
      <c r="GH76" s="44" t="str">
        <f t="shared" ref="GH76:HM76" si="88">IFERROR(GH72/GH71,"-")</f>
        <v>-</v>
      </c>
      <c r="GI76" s="44" t="str">
        <f t="shared" si="88"/>
        <v>-</v>
      </c>
      <c r="GJ76" s="44" t="str">
        <f t="shared" si="88"/>
        <v>-</v>
      </c>
      <c r="GK76" s="44" t="str">
        <f t="shared" si="88"/>
        <v>-</v>
      </c>
      <c r="GL76" s="44" t="str">
        <f t="shared" si="88"/>
        <v>-</v>
      </c>
      <c r="GM76" s="44" t="str">
        <f t="shared" si="88"/>
        <v>-</v>
      </c>
      <c r="GN76" s="44" t="str">
        <f t="shared" si="88"/>
        <v>-</v>
      </c>
      <c r="GO76" s="44" t="str">
        <f t="shared" si="88"/>
        <v>-</v>
      </c>
      <c r="GP76" s="44" t="str">
        <f t="shared" si="88"/>
        <v>-</v>
      </c>
      <c r="GQ76" s="44" t="str">
        <f t="shared" si="88"/>
        <v>-</v>
      </c>
      <c r="GR76" s="44" t="str">
        <f t="shared" si="88"/>
        <v>-</v>
      </c>
      <c r="GS76" s="44" t="str">
        <f t="shared" si="88"/>
        <v>-</v>
      </c>
      <c r="GT76" s="44" t="str">
        <f t="shared" si="88"/>
        <v>-</v>
      </c>
      <c r="GU76" s="44" t="str">
        <f t="shared" si="88"/>
        <v>-</v>
      </c>
      <c r="GV76" s="44" t="str">
        <f t="shared" si="88"/>
        <v>-</v>
      </c>
      <c r="GW76" s="44" t="str">
        <f t="shared" si="88"/>
        <v>-</v>
      </c>
      <c r="GX76" s="44" t="str">
        <f t="shared" si="88"/>
        <v>-</v>
      </c>
      <c r="GY76" s="44" t="str">
        <f t="shared" si="88"/>
        <v>-</v>
      </c>
      <c r="GZ76" s="44" t="str">
        <f t="shared" si="88"/>
        <v>-</v>
      </c>
      <c r="HA76" s="44" t="str">
        <f t="shared" si="88"/>
        <v>-</v>
      </c>
      <c r="HB76" s="44" t="str">
        <f t="shared" si="88"/>
        <v>-</v>
      </c>
      <c r="HC76" s="44" t="str">
        <f t="shared" si="88"/>
        <v>-</v>
      </c>
      <c r="HD76" s="44" t="str">
        <f t="shared" si="88"/>
        <v>-</v>
      </c>
      <c r="HE76" s="44" t="str">
        <f t="shared" si="88"/>
        <v>-</v>
      </c>
      <c r="HF76" s="44" t="str">
        <f t="shared" si="88"/>
        <v>-</v>
      </c>
      <c r="HG76" s="44" t="str">
        <f t="shared" si="88"/>
        <v>-</v>
      </c>
      <c r="HH76" s="44" t="str">
        <f t="shared" si="88"/>
        <v>-</v>
      </c>
      <c r="HI76" s="44" t="str">
        <f t="shared" si="88"/>
        <v>-</v>
      </c>
      <c r="HJ76" s="44" t="str">
        <f t="shared" si="88"/>
        <v>-</v>
      </c>
      <c r="HK76" s="44" t="str">
        <f t="shared" si="88"/>
        <v>-</v>
      </c>
      <c r="HL76" s="44" t="str">
        <f t="shared" si="88"/>
        <v>-</v>
      </c>
      <c r="HM76" s="44">
        <f t="shared" si="88"/>
        <v>1.0126311686446676</v>
      </c>
      <c r="HN76" s="44" t="str">
        <f t="shared" ref="HN76:IS76" si="89">IFERROR(HN72/HN71,"-")</f>
        <v>-</v>
      </c>
      <c r="HO76" s="44" t="str">
        <f t="shared" si="89"/>
        <v>-</v>
      </c>
      <c r="HP76" s="44" t="str">
        <f t="shared" si="89"/>
        <v>-</v>
      </c>
      <c r="HQ76" s="44" t="str">
        <f t="shared" si="89"/>
        <v>-</v>
      </c>
      <c r="HR76" s="44" t="str">
        <f t="shared" si="89"/>
        <v>-</v>
      </c>
      <c r="HS76" s="44" t="str">
        <f t="shared" si="89"/>
        <v>-</v>
      </c>
      <c r="HT76" s="44" t="str">
        <f t="shared" si="89"/>
        <v>-</v>
      </c>
      <c r="HU76" s="44" t="str">
        <f t="shared" si="89"/>
        <v>-</v>
      </c>
      <c r="HV76" s="44" t="str">
        <f t="shared" si="89"/>
        <v>-</v>
      </c>
      <c r="HW76" s="44" t="str">
        <f t="shared" si="89"/>
        <v>-</v>
      </c>
      <c r="HX76" s="44" t="str">
        <f t="shared" si="89"/>
        <v>-</v>
      </c>
      <c r="HY76" s="44" t="str">
        <f t="shared" si="89"/>
        <v>-</v>
      </c>
      <c r="HZ76" s="44" t="str">
        <f t="shared" si="89"/>
        <v>-</v>
      </c>
      <c r="IA76" s="44" t="str">
        <f t="shared" si="89"/>
        <v>-</v>
      </c>
      <c r="IB76" s="44" t="str">
        <f t="shared" si="89"/>
        <v>-</v>
      </c>
      <c r="IC76" s="44" t="str">
        <f t="shared" si="89"/>
        <v>-</v>
      </c>
      <c r="ID76" s="44" t="str">
        <f t="shared" si="89"/>
        <v>-</v>
      </c>
      <c r="IE76" s="44" t="str">
        <f t="shared" si="89"/>
        <v>-</v>
      </c>
      <c r="IF76" s="44" t="str">
        <f t="shared" si="89"/>
        <v>-</v>
      </c>
      <c r="IG76" s="44" t="str">
        <f t="shared" si="89"/>
        <v>-</v>
      </c>
      <c r="IH76" s="44" t="str">
        <f t="shared" si="89"/>
        <v>-</v>
      </c>
      <c r="II76" s="44" t="str">
        <f t="shared" si="89"/>
        <v>-</v>
      </c>
      <c r="IJ76" s="44" t="str">
        <f t="shared" si="89"/>
        <v>-</v>
      </c>
      <c r="IK76" s="44" t="str">
        <f t="shared" si="89"/>
        <v>-</v>
      </c>
      <c r="IL76" s="44" t="str">
        <f t="shared" si="89"/>
        <v>-</v>
      </c>
      <c r="IM76" s="44" t="str">
        <f t="shared" si="89"/>
        <v>-</v>
      </c>
      <c r="IN76" s="44" t="str">
        <f t="shared" si="89"/>
        <v>-</v>
      </c>
      <c r="IO76" s="44" t="str">
        <f t="shared" si="89"/>
        <v>-</v>
      </c>
      <c r="IP76" s="44" t="str">
        <f t="shared" si="89"/>
        <v>-</v>
      </c>
      <c r="IQ76" s="44" t="str">
        <f t="shared" si="89"/>
        <v>-</v>
      </c>
      <c r="IR76" s="44" t="str">
        <f t="shared" si="89"/>
        <v>-</v>
      </c>
      <c r="IS76" s="44">
        <f t="shared" si="89"/>
        <v>1.0133200520184831</v>
      </c>
      <c r="IT76" s="45"/>
      <c r="IU76" s="45"/>
      <c r="IV76" s="45"/>
      <c r="IW76" s="45"/>
      <c r="IX76" s="44">
        <f>IFERROR(IX72/IX71,"-")</f>
        <v>1.0126732001817269</v>
      </c>
    </row>
    <row r="77" spans="2:258">
      <c r="B77" s="88" t="s">
        <v>85</v>
      </c>
      <c r="AH77" s="44">
        <f>IFERROR(AH73/AH72,"-")</f>
        <v>1</v>
      </c>
      <c r="BK77" s="44">
        <f>IFERROR(BK73/BK72,"-")</f>
        <v>1</v>
      </c>
      <c r="CQ77" s="44">
        <f>IFERROR(CQ73/CQ72,"-")</f>
        <v>1</v>
      </c>
      <c r="DV77" s="44">
        <f>IFERROR(DV73/DV72,"-")</f>
        <v>1</v>
      </c>
      <c r="FB77" s="44">
        <f>IFERROR(FB73/FB72,"-")</f>
        <v>0.9953521781383361</v>
      </c>
      <c r="GG77" s="44">
        <f>IFERROR(GG73/GG72,"-")</f>
        <v>0.59876402574471721</v>
      </c>
      <c r="GH77" s="44" t="str">
        <f t="shared" ref="GH77:HM77" si="90">IFERROR(GH73/GH72,"-")</f>
        <v>-</v>
      </c>
      <c r="GI77" s="44" t="str">
        <f t="shared" si="90"/>
        <v>-</v>
      </c>
      <c r="GJ77" s="44" t="str">
        <f t="shared" si="90"/>
        <v>-</v>
      </c>
      <c r="GK77" s="44" t="str">
        <f t="shared" si="90"/>
        <v>-</v>
      </c>
      <c r="GL77" s="44" t="str">
        <f t="shared" si="90"/>
        <v>-</v>
      </c>
      <c r="GM77" s="44" t="str">
        <f t="shared" si="90"/>
        <v>-</v>
      </c>
      <c r="GN77" s="44" t="str">
        <f t="shared" si="90"/>
        <v>-</v>
      </c>
      <c r="GO77" s="44" t="str">
        <f t="shared" si="90"/>
        <v>-</v>
      </c>
      <c r="GP77" s="44" t="str">
        <f t="shared" si="90"/>
        <v>-</v>
      </c>
      <c r="GQ77" s="44" t="str">
        <f t="shared" si="90"/>
        <v>-</v>
      </c>
      <c r="GR77" s="44" t="str">
        <f t="shared" si="90"/>
        <v>-</v>
      </c>
      <c r="GS77" s="44" t="str">
        <f t="shared" si="90"/>
        <v>-</v>
      </c>
      <c r="GT77" s="44" t="str">
        <f t="shared" si="90"/>
        <v>-</v>
      </c>
      <c r="GU77" s="44" t="str">
        <f t="shared" si="90"/>
        <v>-</v>
      </c>
      <c r="GV77" s="44" t="str">
        <f t="shared" si="90"/>
        <v>-</v>
      </c>
      <c r="GW77" s="44" t="str">
        <f t="shared" si="90"/>
        <v>-</v>
      </c>
      <c r="GX77" s="44" t="str">
        <f t="shared" si="90"/>
        <v>-</v>
      </c>
      <c r="GY77" s="44" t="str">
        <f t="shared" si="90"/>
        <v>-</v>
      </c>
      <c r="GZ77" s="44" t="str">
        <f t="shared" si="90"/>
        <v>-</v>
      </c>
      <c r="HA77" s="44" t="str">
        <f t="shared" si="90"/>
        <v>-</v>
      </c>
      <c r="HB77" s="44" t="str">
        <f t="shared" si="90"/>
        <v>-</v>
      </c>
      <c r="HC77" s="44" t="str">
        <f t="shared" si="90"/>
        <v>-</v>
      </c>
      <c r="HD77" s="44" t="str">
        <f t="shared" si="90"/>
        <v>-</v>
      </c>
      <c r="HE77" s="44" t="str">
        <f t="shared" si="90"/>
        <v>-</v>
      </c>
      <c r="HF77" s="44" t="str">
        <f t="shared" si="90"/>
        <v>-</v>
      </c>
      <c r="HG77" s="44" t="str">
        <f t="shared" si="90"/>
        <v>-</v>
      </c>
      <c r="HH77" s="44" t="str">
        <f t="shared" si="90"/>
        <v>-</v>
      </c>
      <c r="HI77" s="44" t="str">
        <f t="shared" si="90"/>
        <v>-</v>
      </c>
      <c r="HJ77" s="44" t="str">
        <f t="shared" si="90"/>
        <v>-</v>
      </c>
      <c r="HK77" s="44" t="str">
        <f t="shared" si="90"/>
        <v>-</v>
      </c>
      <c r="HL77" s="44" t="str">
        <f t="shared" si="90"/>
        <v>-</v>
      </c>
      <c r="HM77" s="44">
        <f t="shared" si="90"/>
        <v>0.9689284079075855</v>
      </c>
      <c r="HN77" s="44" t="str">
        <f t="shared" ref="HN77:IS77" si="91">IFERROR(HN73/HN72,"-")</f>
        <v>-</v>
      </c>
      <c r="HO77" s="44" t="str">
        <f t="shared" si="91"/>
        <v>-</v>
      </c>
      <c r="HP77" s="44" t="str">
        <f t="shared" si="91"/>
        <v>-</v>
      </c>
      <c r="HQ77" s="44" t="str">
        <f t="shared" si="91"/>
        <v>-</v>
      </c>
      <c r="HR77" s="44" t="str">
        <f t="shared" si="91"/>
        <v>-</v>
      </c>
      <c r="HS77" s="44" t="str">
        <f t="shared" si="91"/>
        <v>-</v>
      </c>
      <c r="HT77" s="44" t="str">
        <f t="shared" si="91"/>
        <v>-</v>
      </c>
      <c r="HU77" s="44" t="str">
        <f t="shared" si="91"/>
        <v>-</v>
      </c>
      <c r="HV77" s="44" t="str">
        <f t="shared" si="91"/>
        <v>-</v>
      </c>
      <c r="HW77" s="44" t="str">
        <f t="shared" si="91"/>
        <v>-</v>
      </c>
      <c r="HX77" s="44" t="str">
        <f t="shared" si="91"/>
        <v>-</v>
      </c>
      <c r="HY77" s="44" t="str">
        <f t="shared" si="91"/>
        <v>-</v>
      </c>
      <c r="HZ77" s="44" t="str">
        <f t="shared" si="91"/>
        <v>-</v>
      </c>
      <c r="IA77" s="44" t="str">
        <f t="shared" si="91"/>
        <v>-</v>
      </c>
      <c r="IB77" s="44" t="str">
        <f t="shared" si="91"/>
        <v>-</v>
      </c>
      <c r="IC77" s="44" t="str">
        <f t="shared" si="91"/>
        <v>-</v>
      </c>
      <c r="ID77" s="44" t="str">
        <f t="shared" si="91"/>
        <v>-</v>
      </c>
      <c r="IE77" s="44" t="str">
        <f t="shared" si="91"/>
        <v>-</v>
      </c>
      <c r="IF77" s="44" t="str">
        <f t="shared" si="91"/>
        <v>-</v>
      </c>
      <c r="IG77" s="44" t="str">
        <f t="shared" si="91"/>
        <v>-</v>
      </c>
      <c r="IH77" s="44" t="str">
        <f t="shared" si="91"/>
        <v>-</v>
      </c>
      <c r="II77" s="44" t="str">
        <f t="shared" si="91"/>
        <v>-</v>
      </c>
      <c r="IJ77" s="44" t="str">
        <f t="shared" si="91"/>
        <v>-</v>
      </c>
      <c r="IK77" s="44" t="str">
        <f t="shared" si="91"/>
        <v>-</v>
      </c>
      <c r="IL77" s="44" t="str">
        <f t="shared" si="91"/>
        <v>-</v>
      </c>
      <c r="IM77" s="44" t="str">
        <f t="shared" si="91"/>
        <v>-</v>
      </c>
      <c r="IN77" s="44" t="str">
        <f t="shared" si="91"/>
        <v>-</v>
      </c>
      <c r="IO77" s="44" t="str">
        <f t="shared" si="91"/>
        <v>-</v>
      </c>
      <c r="IP77" s="44" t="str">
        <f t="shared" si="91"/>
        <v>-</v>
      </c>
      <c r="IQ77" s="44" t="str">
        <f t="shared" si="91"/>
        <v>-</v>
      </c>
      <c r="IR77" s="44" t="str">
        <f t="shared" si="91"/>
        <v>-</v>
      </c>
      <c r="IS77" s="44">
        <f t="shared" si="91"/>
        <v>0.97573252071591887</v>
      </c>
      <c r="IT77" s="89"/>
      <c r="IU77" s="89"/>
      <c r="IV77" s="89"/>
      <c r="IW77" s="89"/>
      <c r="IX77" s="90">
        <f>IFERROR(IX73/IX72,"-")</f>
        <v>0.97167800017526706</v>
      </c>
    </row>
    <row r="78" spans="2:258">
      <c r="B78" s="78" t="s">
        <v>87</v>
      </c>
      <c r="AH78" s="91">
        <f>1-AH77</f>
        <v>0</v>
      </c>
      <c r="BK78" s="91">
        <f>1-BK77</f>
        <v>0</v>
      </c>
      <c r="CQ78" s="91">
        <f>1-CQ77</f>
        <v>0</v>
      </c>
      <c r="DV78" s="91">
        <f>1-DV77</f>
        <v>0</v>
      </c>
      <c r="FB78" s="91">
        <f>1-FB77</f>
        <v>4.6478218616639033E-3</v>
      </c>
      <c r="GG78" s="91">
        <f>1-GG77</f>
        <v>0.40123597425528279</v>
      </c>
      <c r="GH78" s="91" t="e">
        <f t="shared" ref="GH78:HM78" si="92">1-GH77</f>
        <v>#VALUE!</v>
      </c>
      <c r="GI78" s="91" t="e">
        <f t="shared" si="92"/>
        <v>#VALUE!</v>
      </c>
      <c r="GJ78" s="91" t="e">
        <f t="shared" si="92"/>
        <v>#VALUE!</v>
      </c>
      <c r="GK78" s="91" t="e">
        <f t="shared" si="92"/>
        <v>#VALUE!</v>
      </c>
      <c r="GL78" s="91" t="e">
        <f t="shared" si="92"/>
        <v>#VALUE!</v>
      </c>
      <c r="GM78" s="91" t="e">
        <f t="shared" si="92"/>
        <v>#VALUE!</v>
      </c>
      <c r="GN78" s="91" t="e">
        <f t="shared" si="92"/>
        <v>#VALUE!</v>
      </c>
      <c r="GO78" s="91" t="e">
        <f t="shared" si="92"/>
        <v>#VALUE!</v>
      </c>
      <c r="GP78" s="91" t="e">
        <f t="shared" si="92"/>
        <v>#VALUE!</v>
      </c>
      <c r="GQ78" s="91" t="e">
        <f t="shared" si="92"/>
        <v>#VALUE!</v>
      </c>
      <c r="GR78" s="91" t="e">
        <f t="shared" si="92"/>
        <v>#VALUE!</v>
      </c>
      <c r="GS78" s="91" t="e">
        <f t="shared" si="92"/>
        <v>#VALUE!</v>
      </c>
      <c r="GT78" s="91" t="e">
        <f t="shared" si="92"/>
        <v>#VALUE!</v>
      </c>
      <c r="GU78" s="91" t="e">
        <f t="shared" si="92"/>
        <v>#VALUE!</v>
      </c>
      <c r="GV78" s="91" t="e">
        <f t="shared" si="92"/>
        <v>#VALUE!</v>
      </c>
      <c r="GW78" s="91" t="e">
        <f t="shared" si="92"/>
        <v>#VALUE!</v>
      </c>
      <c r="GX78" s="91" t="e">
        <f t="shared" si="92"/>
        <v>#VALUE!</v>
      </c>
      <c r="GY78" s="91" t="e">
        <f t="shared" si="92"/>
        <v>#VALUE!</v>
      </c>
      <c r="GZ78" s="91" t="e">
        <f t="shared" si="92"/>
        <v>#VALUE!</v>
      </c>
      <c r="HA78" s="91" t="e">
        <f t="shared" si="92"/>
        <v>#VALUE!</v>
      </c>
      <c r="HB78" s="91" t="e">
        <f t="shared" si="92"/>
        <v>#VALUE!</v>
      </c>
      <c r="HC78" s="91" t="e">
        <f t="shared" si="92"/>
        <v>#VALUE!</v>
      </c>
      <c r="HD78" s="91" t="e">
        <f t="shared" si="92"/>
        <v>#VALUE!</v>
      </c>
      <c r="HE78" s="91" t="e">
        <f t="shared" si="92"/>
        <v>#VALUE!</v>
      </c>
      <c r="HF78" s="91" t="e">
        <f t="shared" si="92"/>
        <v>#VALUE!</v>
      </c>
      <c r="HG78" s="91" t="e">
        <f t="shared" si="92"/>
        <v>#VALUE!</v>
      </c>
      <c r="HH78" s="91" t="e">
        <f t="shared" si="92"/>
        <v>#VALUE!</v>
      </c>
      <c r="HI78" s="91" t="e">
        <f t="shared" si="92"/>
        <v>#VALUE!</v>
      </c>
      <c r="HJ78" s="91" t="e">
        <f t="shared" si="92"/>
        <v>#VALUE!</v>
      </c>
      <c r="HK78" s="91" t="e">
        <f t="shared" si="92"/>
        <v>#VALUE!</v>
      </c>
      <c r="HL78" s="91" t="e">
        <f t="shared" si="92"/>
        <v>#VALUE!</v>
      </c>
      <c r="HM78" s="91">
        <f t="shared" si="92"/>
        <v>3.1071592092414502E-2</v>
      </c>
      <c r="HN78" s="91" t="e">
        <f t="shared" ref="HN78:IS78" si="93">1-HN77</f>
        <v>#VALUE!</v>
      </c>
      <c r="HO78" s="91" t="e">
        <f t="shared" si="93"/>
        <v>#VALUE!</v>
      </c>
      <c r="HP78" s="91" t="e">
        <f t="shared" si="93"/>
        <v>#VALUE!</v>
      </c>
      <c r="HQ78" s="91" t="e">
        <f t="shared" si="93"/>
        <v>#VALUE!</v>
      </c>
      <c r="HR78" s="91" t="e">
        <f t="shared" si="93"/>
        <v>#VALUE!</v>
      </c>
      <c r="HS78" s="91" t="e">
        <f t="shared" si="93"/>
        <v>#VALUE!</v>
      </c>
      <c r="HT78" s="91" t="e">
        <f t="shared" si="93"/>
        <v>#VALUE!</v>
      </c>
      <c r="HU78" s="91" t="e">
        <f t="shared" si="93"/>
        <v>#VALUE!</v>
      </c>
      <c r="HV78" s="91" t="e">
        <f t="shared" si="93"/>
        <v>#VALUE!</v>
      </c>
      <c r="HW78" s="91" t="e">
        <f t="shared" si="93"/>
        <v>#VALUE!</v>
      </c>
      <c r="HX78" s="91" t="e">
        <f t="shared" si="93"/>
        <v>#VALUE!</v>
      </c>
      <c r="HY78" s="91" t="e">
        <f t="shared" si="93"/>
        <v>#VALUE!</v>
      </c>
      <c r="HZ78" s="91" t="e">
        <f t="shared" si="93"/>
        <v>#VALUE!</v>
      </c>
      <c r="IA78" s="91" t="e">
        <f t="shared" si="93"/>
        <v>#VALUE!</v>
      </c>
      <c r="IB78" s="91" t="e">
        <f t="shared" si="93"/>
        <v>#VALUE!</v>
      </c>
      <c r="IC78" s="91" t="e">
        <f t="shared" si="93"/>
        <v>#VALUE!</v>
      </c>
      <c r="ID78" s="91" t="e">
        <f t="shared" si="93"/>
        <v>#VALUE!</v>
      </c>
      <c r="IE78" s="91" t="e">
        <f t="shared" si="93"/>
        <v>#VALUE!</v>
      </c>
      <c r="IF78" s="91" t="e">
        <f t="shared" si="93"/>
        <v>#VALUE!</v>
      </c>
      <c r="IG78" s="91" t="e">
        <f t="shared" si="93"/>
        <v>#VALUE!</v>
      </c>
      <c r="IH78" s="91" t="e">
        <f t="shared" si="93"/>
        <v>#VALUE!</v>
      </c>
      <c r="II78" s="91" t="e">
        <f t="shared" si="93"/>
        <v>#VALUE!</v>
      </c>
      <c r="IJ78" s="91" t="e">
        <f t="shared" si="93"/>
        <v>#VALUE!</v>
      </c>
      <c r="IK78" s="91" t="e">
        <f t="shared" si="93"/>
        <v>#VALUE!</v>
      </c>
      <c r="IL78" s="91" t="e">
        <f t="shared" si="93"/>
        <v>#VALUE!</v>
      </c>
      <c r="IM78" s="91" t="e">
        <f t="shared" si="93"/>
        <v>#VALUE!</v>
      </c>
      <c r="IN78" s="91" t="e">
        <f t="shared" si="93"/>
        <v>#VALUE!</v>
      </c>
      <c r="IO78" s="91" t="e">
        <f t="shared" si="93"/>
        <v>#VALUE!</v>
      </c>
      <c r="IP78" s="91" t="e">
        <f t="shared" si="93"/>
        <v>#VALUE!</v>
      </c>
      <c r="IQ78" s="91" t="e">
        <f t="shared" si="93"/>
        <v>#VALUE!</v>
      </c>
      <c r="IR78" s="91" t="e">
        <f t="shared" si="93"/>
        <v>#VALUE!</v>
      </c>
      <c r="IS78" s="91">
        <f t="shared" si="93"/>
        <v>2.4267479284081128E-2</v>
      </c>
      <c r="IT78" s="79"/>
      <c r="IU78" s="79"/>
      <c r="IV78" s="79"/>
      <c r="IW78" s="79"/>
      <c r="IX78" s="91">
        <f>1-IX77</f>
        <v>2.8321999824732935E-2</v>
      </c>
    </row>
  </sheetData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82"/>
  <sheetViews>
    <sheetView zoomScale="85" zoomScaleNormal="85" workbookViewId="0">
      <pane xSplit="2" ySplit="3" topLeftCell="AH13" activePane="bottomRight" state="frozen"/>
      <selection pane="topRight" activeCell="C1" sqref="C1"/>
      <selection pane="bottomLeft" activeCell="A5" sqref="A5"/>
      <selection pane="bottomRight" activeCell="BK14" sqref="BK14"/>
    </sheetView>
  </sheetViews>
  <sheetFormatPr defaultRowHeight="15" outlineLevelCol="1"/>
  <cols>
    <col min="1" max="1" width="2.5703125" customWidth="1"/>
    <col min="2" max="2" width="36.7109375" customWidth="1"/>
    <col min="3" max="33" width="13" hidden="1" customWidth="1" outlineLevel="1"/>
    <col min="34" max="34" width="10.42578125" customWidth="1" collapsed="1"/>
    <col min="35" max="62" width="13" hidden="1" customWidth="1" outlineLevel="1"/>
    <col min="63" max="63" width="10.42578125" customWidth="1" collapsed="1"/>
    <col min="64" max="94" width="13" hidden="1" customWidth="1" outlineLevel="1"/>
    <col min="95" max="95" width="10.7109375" customWidth="1" collapsed="1"/>
    <col min="96" max="125" width="10.7109375" hidden="1" customWidth="1" outlineLevel="1"/>
    <col min="126" max="126" width="11.5703125" customWidth="1" collapsed="1"/>
    <col min="127" max="157" width="10.140625" hidden="1" customWidth="1" outlineLevel="1"/>
    <col min="158" max="158" width="11.85546875" customWidth="1" collapsed="1"/>
    <col min="159" max="180" width="9.140625" hidden="1" customWidth="1" outlineLevel="1"/>
    <col min="181" max="188" width="9" hidden="1" customWidth="1" outlineLevel="1"/>
    <col min="189" max="189" width="10.5703125" customWidth="1" collapsed="1"/>
    <col min="190" max="220" width="8.85546875" hidden="1" customWidth="1" outlineLevel="1"/>
    <col min="221" max="221" width="10.5703125" customWidth="1" collapsed="1"/>
    <col min="222" max="252" width="9" hidden="1" customWidth="1" outlineLevel="1"/>
    <col min="253" max="253" width="10.5703125" customWidth="1" collapsed="1"/>
    <col min="254" max="258" width="10.5703125" customWidth="1"/>
    <col min="260" max="260" width="0" hidden="1" customWidth="1"/>
  </cols>
  <sheetData>
    <row r="1" spans="1:260" ht="18.75">
      <c r="A1" s="10" t="s">
        <v>91</v>
      </c>
      <c r="C1">
        <v>1000</v>
      </c>
      <c r="AI1">
        <v>1000</v>
      </c>
      <c r="BL1">
        <v>1000</v>
      </c>
      <c r="DW1">
        <v>1000</v>
      </c>
      <c r="IZ1" t="s">
        <v>52</v>
      </c>
    </row>
    <row r="2" spans="1:260" s="3" customFormat="1" ht="15.7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46</v>
      </c>
      <c r="EJ2" s="3" t="s">
        <v>5</v>
      </c>
      <c r="EK2" s="3" t="s">
        <v>5</v>
      </c>
      <c r="EL2" s="3" t="s">
        <v>5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46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IZ2" s="39" t="s">
        <v>53</v>
      </c>
    </row>
    <row r="3" spans="1:26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72" t="s">
        <v>82</v>
      </c>
      <c r="IV3" s="72" t="s">
        <v>83</v>
      </c>
      <c r="IW3" s="72" t="s">
        <v>84</v>
      </c>
      <c r="IX3" s="74" t="s">
        <v>45</v>
      </c>
    </row>
    <row r="4" spans="1:260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7">
        <f>(COUNTIF((DW2:FA2),"ON"))</f>
        <v>23</v>
      </c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7">
        <f>(COUNTIF((FC2:GF2),"ON"))</f>
        <v>24</v>
      </c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47">
        <v>27</v>
      </c>
      <c r="HN4" s="226"/>
      <c r="HO4" s="226"/>
      <c r="HP4" s="226"/>
      <c r="HQ4" s="226"/>
      <c r="HR4" s="226"/>
      <c r="HS4" s="226"/>
      <c r="HT4" s="226"/>
      <c r="HU4" s="226"/>
      <c r="HV4" s="226"/>
      <c r="HW4" s="226"/>
      <c r="HX4" s="226"/>
      <c r="HY4" s="226"/>
      <c r="HZ4" s="226"/>
      <c r="IA4" s="226"/>
      <c r="IB4" s="226"/>
      <c r="IC4" s="226"/>
      <c r="ID4" s="226"/>
      <c r="IE4" s="226"/>
      <c r="IF4" s="226"/>
      <c r="IG4" s="226"/>
      <c r="IH4" s="226"/>
      <c r="II4" s="226"/>
      <c r="IJ4" s="226"/>
      <c r="IK4" s="226"/>
      <c r="IL4" s="226"/>
      <c r="IM4" s="226"/>
      <c r="IN4" s="226"/>
      <c r="IO4" s="226"/>
      <c r="IP4" s="226"/>
      <c r="IQ4" s="226"/>
      <c r="IR4" s="226"/>
      <c r="IS4" s="67">
        <v>26</v>
      </c>
      <c r="IT4" s="309">
        <v>26</v>
      </c>
      <c r="IU4" s="309">
        <v>19</v>
      </c>
      <c r="IV4" s="309">
        <v>20</v>
      </c>
      <c r="IW4" s="309">
        <v>27</v>
      </c>
      <c r="IX4" s="232">
        <f>SUM(AH4,BK4,CQ4,DV4,FB4,GG4,HM4,IS4,IT4,IU4,IV4,IW4)</f>
        <v>285</v>
      </c>
    </row>
    <row r="5" spans="1:260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7">
        <v>31</v>
      </c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7">
        <v>26</v>
      </c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47">
        <v>30</v>
      </c>
      <c r="HN5" s="226"/>
      <c r="HO5" s="226"/>
      <c r="HP5" s="226"/>
      <c r="HQ5" s="226"/>
      <c r="HR5" s="226"/>
      <c r="HS5" s="226"/>
      <c r="HT5" s="226"/>
      <c r="HU5" s="226"/>
      <c r="HV5" s="226"/>
      <c r="HW5" s="226"/>
      <c r="HX5" s="226"/>
      <c r="HY5" s="226"/>
      <c r="HZ5" s="226"/>
      <c r="IA5" s="226"/>
      <c r="IB5" s="226"/>
      <c r="IC5" s="226"/>
      <c r="ID5" s="226"/>
      <c r="IE5" s="226"/>
      <c r="IF5" s="226"/>
      <c r="IG5" s="226"/>
      <c r="IH5" s="226"/>
      <c r="II5" s="226"/>
      <c r="IJ5" s="226"/>
      <c r="IK5" s="226"/>
      <c r="IL5" s="226"/>
      <c r="IM5" s="226"/>
      <c r="IN5" s="226"/>
      <c r="IO5" s="226"/>
      <c r="IP5" s="226"/>
      <c r="IQ5" s="226"/>
      <c r="IR5" s="226"/>
      <c r="IS5" s="67">
        <v>26</v>
      </c>
      <c r="IT5" s="309">
        <v>26</v>
      </c>
      <c r="IU5" s="309">
        <v>19</v>
      </c>
      <c r="IV5" s="309">
        <v>20</v>
      </c>
      <c r="IW5" s="309">
        <v>27</v>
      </c>
      <c r="IX5" s="355">
        <f>SUM(AH5,BK5,CQ5,DV5,FB5,GG5,HM5,IS5,IT5,IU5,IV5,IW5)</f>
        <v>298</v>
      </c>
    </row>
    <row r="6" spans="1:260" s="216" customFormat="1" ht="14.45" customHeight="1">
      <c r="B6" s="102" t="s">
        <v>96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99">
        <v>0.3407</v>
      </c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99">
        <v>0.30099999999999999</v>
      </c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99">
        <v>0.28549999999999998</v>
      </c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99">
        <v>0.28470000000000001</v>
      </c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99">
        <v>0.32</v>
      </c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99"/>
      <c r="FY6" s="101"/>
      <c r="FZ6" s="101"/>
      <c r="GA6" s="101"/>
      <c r="GB6" s="101"/>
      <c r="GC6" s="101"/>
      <c r="GD6" s="101"/>
      <c r="GE6" s="101"/>
      <c r="GF6" s="101"/>
      <c r="GG6" s="99">
        <v>0.4375</v>
      </c>
      <c r="GH6" s="218">
        <v>0.3820509180681993</v>
      </c>
      <c r="GI6" s="218">
        <v>0.39637353485502774</v>
      </c>
      <c r="GJ6" s="218">
        <v>0.39830445404515757</v>
      </c>
      <c r="GK6" s="218">
        <v>0.42140753672667092</v>
      </c>
      <c r="GL6" s="218">
        <v>0.40005585574767866</v>
      </c>
      <c r="GM6" s="218">
        <v>0.39074642560265982</v>
      </c>
      <c r="GN6" s="218">
        <v>0.39407586720032844</v>
      </c>
      <c r="GO6" s="218">
        <v>0.41431070597362307</v>
      </c>
      <c r="GP6" s="218">
        <v>0.38420542907635524</v>
      </c>
      <c r="GQ6" s="218">
        <v>0.36089207931234513</v>
      </c>
      <c r="GR6" s="218">
        <v>0.35956578876063516</v>
      </c>
      <c r="GS6" s="218">
        <v>0.2690554119674185</v>
      </c>
      <c r="GT6" s="218">
        <v>0.39608699467939223</v>
      </c>
      <c r="GU6" s="218">
        <v>0.36790361618052303</v>
      </c>
      <c r="GV6" s="218">
        <v>0.34215261627906973</v>
      </c>
      <c r="GW6" s="218">
        <v>0.38758150706685729</v>
      </c>
      <c r="GX6" s="218">
        <v>0.42770321936873062</v>
      </c>
      <c r="GY6" s="218">
        <v>0.42843870469306516</v>
      </c>
      <c r="GZ6" s="218">
        <v>0.34246033488292016</v>
      </c>
      <c r="HA6" s="218">
        <v>0.43273713742644376</v>
      </c>
      <c r="HB6" s="218">
        <v>0.47243987799834591</v>
      </c>
      <c r="HC6" s="218">
        <v>0.4790633462532301</v>
      </c>
      <c r="HD6" s="218">
        <v>0.48823204715969987</v>
      </c>
      <c r="HE6" s="218">
        <v>0.45361182961252244</v>
      </c>
      <c r="HF6" s="218">
        <v>0.45962095892550364</v>
      </c>
      <c r="HG6" s="218"/>
      <c r="HH6" s="218">
        <v>0.43777844715320097</v>
      </c>
      <c r="HI6" s="218">
        <v>0.41219009492685948</v>
      </c>
      <c r="HJ6" s="218">
        <v>0.43311215116877755</v>
      </c>
      <c r="HK6" s="218">
        <v>0.45258737196147381</v>
      </c>
      <c r="HL6" s="218">
        <v>0.44767707600998519</v>
      </c>
      <c r="HM6" s="218">
        <v>0.41230901001279618</v>
      </c>
      <c r="HN6" s="227">
        <v>0.44560298842334439</v>
      </c>
      <c r="HO6" s="227"/>
      <c r="HP6" s="227">
        <v>0.43801352533250537</v>
      </c>
      <c r="HQ6" s="227">
        <v>0.44272146909983146</v>
      </c>
      <c r="HR6" s="227">
        <v>0.38721382241457336</v>
      </c>
      <c r="HS6" s="227">
        <v>0.43293034755875148</v>
      </c>
      <c r="HT6" s="227">
        <v>0.40817475248814555</v>
      </c>
      <c r="HU6" s="227">
        <v>0.42541547211558961</v>
      </c>
      <c r="HV6" s="227"/>
      <c r="HW6" s="227">
        <v>0.41301140589206753</v>
      </c>
      <c r="HX6" s="227">
        <v>0.42843195175782262</v>
      </c>
      <c r="HY6" s="227">
        <v>0.44185409701094214</v>
      </c>
      <c r="HZ6" s="227">
        <v>0.44011958955223884</v>
      </c>
      <c r="IA6" s="227">
        <v>0.47799193980460142</v>
      </c>
      <c r="IB6" s="227">
        <v>0.48001642330029842</v>
      </c>
      <c r="IC6" s="227"/>
      <c r="ID6" s="227">
        <v>0.47985185839658445</v>
      </c>
      <c r="IE6" s="227">
        <v>0.48827593277198611</v>
      </c>
      <c r="IF6" s="227">
        <v>0.43729017156071864</v>
      </c>
      <c r="IG6" s="227">
        <v>0.43743420325071553</v>
      </c>
      <c r="IH6" s="227">
        <v>0.48944376272940143</v>
      </c>
      <c r="II6" s="227">
        <v>0.50526962419897914</v>
      </c>
      <c r="IJ6" s="227"/>
      <c r="IK6" s="227">
        <v>0.49979439779718737</v>
      </c>
      <c r="IL6" s="227">
        <v>0.52325818932724721</v>
      </c>
      <c r="IM6" s="227">
        <v>0.49996183897704344</v>
      </c>
      <c r="IN6" s="227">
        <v>0.48150569421912193</v>
      </c>
      <c r="IO6" s="227">
        <v>0.48264169161184206</v>
      </c>
      <c r="IP6" s="227">
        <v>0.46897496308360481</v>
      </c>
      <c r="IQ6" s="227"/>
      <c r="IR6" s="227">
        <v>0.48152969544187574</v>
      </c>
      <c r="IS6" s="44">
        <v>0.45888881029314355</v>
      </c>
      <c r="IT6" s="246">
        <v>0.42049999999999998</v>
      </c>
      <c r="IU6" s="246">
        <v>0.37159999999999999</v>
      </c>
      <c r="IV6" s="246">
        <v>0.4844</v>
      </c>
      <c r="IW6" s="246">
        <v>0.47189999999999999</v>
      </c>
      <c r="IX6" s="106"/>
    </row>
    <row r="7" spans="1:260" ht="14.25" customHeight="1">
      <c r="B7" s="78" t="s">
        <v>95</v>
      </c>
      <c r="C7" s="238" t="e">
        <f t="shared" ref="C7:BN7" si="0">C9/C11</f>
        <v>#DIV/0!</v>
      </c>
      <c r="D7" s="238">
        <f t="shared" si="0"/>
        <v>0.37833430047257938</v>
      </c>
      <c r="E7" s="238">
        <f t="shared" si="0"/>
        <v>0.34925630809378888</v>
      </c>
      <c r="F7" s="238">
        <f t="shared" si="0"/>
        <v>0</v>
      </c>
      <c r="G7" s="238">
        <f t="shared" si="0"/>
        <v>0.32361474991327355</v>
      </c>
      <c r="H7" s="238">
        <f t="shared" si="0"/>
        <v>0.31534798604187436</v>
      </c>
      <c r="I7" s="238" t="e">
        <f t="shared" si="0"/>
        <v>#DIV/0!</v>
      </c>
      <c r="J7" s="238">
        <f t="shared" si="0"/>
        <v>0.33736570185395376</v>
      </c>
      <c r="K7" s="238">
        <f t="shared" si="0"/>
        <v>0.3509080595973737</v>
      </c>
      <c r="L7" s="238">
        <f t="shared" si="0"/>
        <v>0.33126034054738296</v>
      </c>
      <c r="M7" s="238" t="e">
        <f t="shared" si="0"/>
        <v>#DIV/0!</v>
      </c>
      <c r="N7" s="238">
        <f t="shared" si="0"/>
        <v>0.29903268983630354</v>
      </c>
      <c r="O7" s="238">
        <f t="shared" si="0"/>
        <v>0.28745724922204036</v>
      </c>
      <c r="P7" s="238">
        <f t="shared" si="0"/>
        <v>0.28489541184854084</v>
      </c>
      <c r="Q7" s="238">
        <f t="shared" si="0"/>
        <v>0.28622949038251633</v>
      </c>
      <c r="R7" s="238">
        <f t="shared" si="0"/>
        <v>0.30396402752986146</v>
      </c>
      <c r="S7" s="238">
        <f t="shared" si="0"/>
        <v>0.31110239810456891</v>
      </c>
      <c r="T7" s="238" t="e">
        <f t="shared" si="0"/>
        <v>#DIV/0!</v>
      </c>
      <c r="U7" s="238">
        <f t="shared" si="0"/>
        <v>0.27898521186842345</v>
      </c>
      <c r="V7" s="238">
        <f t="shared" si="0"/>
        <v>0.29516995815145064</v>
      </c>
      <c r="W7" s="238">
        <f t="shared" si="0"/>
        <v>0.27487049527206925</v>
      </c>
      <c r="X7" s="238">
        <f t="shared" si="0"/>
        <v>0.29203899243194403</v>
      </c>
      <c r="Y7" s="238">
        <f t="shared" si="0"/>
        <v>0.28269966250817252</v>
      </c>
      <c r="Z7" s="238">
        <f t="shared" si="0"/>
        <v>0.25700755993414187</v>
      </c>
      <c r="AA7" s="238" t="e">
        <f t="shared" si="0"/>
        <v>#DIV/0!</v>
      </c>
      <c r="AB7" s="238">
        <f t="shared" si="0"/>
        <v>0.24632658414858088</v>
      </c>
      <c r="AC7" s="238">
        <f t="shared" si="0"/>
        <v>0.28893255515618294</v>
      </c>
      <c r="AD7" s="238">
        <f t="shared" si="0"/>
        <v>0.2987587291591699</v>
      </c>
      <c r="AE7" s="238">
        <f t="shared" si="0"/>
        <v>0.33458695126475518</v>
      </c>
      <c r="AF7" s="238">
        <f t="shared" si="0"/>
        <v>0.32682215018701283</v>
      </c>
      <c r="AG7" s="238">
        <f t="shared" si="0"/>
        <v>0.33019550286432009</v>
      </c>
      <c r="AH7" s="238">
        <f t="shared" si="0"/>
        <v>0.30530712925306402</v>
      </c>
      <c r="AI7" s="238" t="e">
        <f t="shared" si="0"/>
        <v>#DIV/0!</v>
      </c>
      <c r="AJ7" s="238">
        <f t="shared" si="0"/>
        <v>0.31244933278054587</v>
      </c>
      <c r="AK7" s="238" t="e">
        <f t="shared" si="0"/>
        <v>#DIV/0!</v>
      </c>
      <c r="AL7" s="238">
        <f t="shared" si="0"/>
        <v>0.28705574813173362</v>
      </c>
      <c r="AM7" s="238">
        <f t="shared" si="0"/>
        <v>0.27572309430146763</v>
      </c>
      <c r="AN7" s="238">
        <f t="shared" si="0"/>
        <v>0.30823819257752028</v>
      </c>
      <c r="AO7" s="238">
        <f t="shared" si="0"/>
        <v>0.3217911441888438</v>
      </c>
      <c r="AP7" s="238" t="e">
        <f t="shared" si="0"/>
        <v>#DIV/0!</v>
      </c>
      <c r="AQ7" s="238">
        <f t="shared" si="0"/>
        <v>0.27115640601169028</v>
      </c>
      <c r="AR7" s="238">
        <f t="shared" si="0"/>
        <v>0.27469750676750671</v>
      </c>
      <c r="AS7" s="238">
        <f t="shared" si="0"/>
        <v>0.28175366789734863</v>
      </c>
      <c r="AT7" s="238">
        <f t="shared" si="0"/>
        <v>0.24693557521070916</v>
      </c>
      <c r="AU7" s="238">
        <f t="shared" si="0"/>
        <v>0.28530098798089731</v>
      </c>
      <c r="AV7" s="238">
        <f t="shared" si="0"/>
        <v>0.29034523907938281</v>
      </c>
      <c r="AW7" s="238" t="e">
        <f t="shared" si="0"/>
        <v>#DIV/0!</v>
      </c>
      <c r="AX7" s="238">
        <f t="shared" si="0"/>
        <v>0.30170605040209275</v>
      </c>
      <c r="AY7" s="238">
        <f t="shared" si="0"/>
        <v>0.28278185143312018</v>
      </c>
      <c r="AZ7" s="238">
        <f t="shared" si="0"/>
        <v>0.24665410534554599</v>
      </c>
      <c r="BA7" s="238">
        <f t="shared" si="0"/>
        <v>0.26579996575310766</v>
      </c>
      <c r="BB7" s="238">
        <f t="shared" si="0"/>
        <v>0.27674726400097827</v>
      </c>
      <c r="BC7" s="238">
        <f t="shared" si="0"/>
        <v>0.289722477460788</v>
      </c>
      <c r="BD7" s="238" t="e">
        <f t="shared" si="0"/>
        <v>#DIV/0!</v>
      </c>
      <c r="BE7" s="238">
        <f t="shared" si="0"/>
        <v>0.27352506924854647</v>
      </c>
      <c r="BF7" s="238">
        <f t="shared" si="0"/>
        <v>0.27152390545497584</v>
      </c>
      <c r="BG7" s="238">
        <f t="shared" si="0"/>
        <v>0.23438947800322552</v>
      </c>
      <c r="BH7" s="238">
        <f t="shared" si="0"/>
        <v>0.24958292191816367</v>
      </c>
      <c r="BI7" s="238">
        <f t="shared" si="0"/>
        <v>0.24788294236417036</v>
      </c>
      <c r="BJ7" s="238">
        <f t="shared" si="0"/>
        <v>0.24998678304239405</v>
      </c>
      <c r="BK7" s="238">
        <f t="shared" si="0"/>
        <v>0.27664328174673325</v>
      </c>
      <c r="BL7" s="238" t="e">
        <f t="shared" si="0"/>
        <v>#DIV/0!</v>
      </c>
      <c r="BM7" s="238">
        <f t="shared" si="0"/>
        <v>0.25294061561221559</v>
      </c>
      <c r="BN7" s="238">
        <f t="shared" si="0"/>
        <v>0.28052363851171619</v>
      </c>
      <c r="BO7" s="238">
        <f t="shared" ref="BO7:DT7" si="1">BO9/BO11</f>
        <v>0.23069101870923456</v>
      </c>
      <c r="BP7" s="238">
        <f t="shared" si="1"/>
        <v>0.2142480330856093</v>
      </c>
      <c r="BQ7" s="238">
        <f t="shared" si="1"/>
        <v>0.26448559148173834</v>
      </c>
      <c r="BR7" s="238">
        <f t="shared" si="1"/>
        <v>0.2743633652725429</v>
      </c>
      <c r="BS7" s="238" t="e">
        <f t="shared" si="1"/>
        <v>#DIV/0!</v>
      </c>
      <c r="BT7" s="238" t="e">
        <f t="shared" si="1"/>
        <v>#DIV/0!</v>
      </c>
      <c r="BU7" s="238">
        <f t="shared" si="1"/>
        <v>0.2394739184752607</v>
      </c>
      <c r="BV7" s="238">
        <f t="shared" si="1"/>
        <v>0.2509865762914813</v>
      </c>
      <c r="BW7" s="238">
        <f t="shared" si="1"/>
        <v>0.25821666383075276</v>
      </c>
      <c r="BX7" s="238">
        <f t="shared" si="1"/>
        <v>0.26945438573352987</v>
      </c>
      <c r="BY7" s="238">
        <f t="shared" si="1"/>
        <v>0.2758635975908475</v>
      </c>
      <c r="BZ7" s="238" t="e">
        <f t="shared" si="1"/>
        <v>#DIV/0!</v>
      </c>
      <c r="CA7" s="238">
        <f t="shared" si="1"/>
        <v>0.2682816987042575</v>
      </c>
      <c r="CB7" s="238">
        <f t="shared" si="1"/>
        <v>0.2423928135819956</v>
      </c>
      <c r="CC7" s="238">
        <f t="shared" si="1"/>
        <v>0.25441372329367967</v>
      </c>
      <c r="CD7" s="238">
        <f t="shared" si="1"/>
        <v>0.27234006548289669</v>
      </c>
      <c r="CE7" s="238">
        <f t="shared" si="1"/>
        <v>0.27576293750261982</v>
      </c>
      <c r="CF7" s="238">
        <f t="shared" si="1"/>
        <v>0.26014547141158123</v>
      </c>
      <c r="CG7" s="238" t="e">
        <f t="shared" si="1"/>
        <v>#DIV/0!</v>
      </c>
      <c r="CH7" s="238">
        <f t="shared" si="1"/>
        <v>0.25742670094895859</v>
      </c>
      <c r="CI7" s="238">
        <f t="shared" si="1"/>
        <v>0.26095243897032855</v>
      </c>
      <c r="CJ7" s="238">
        <f t="shared" si="1"/>
        <v>0.28694816948246465</v>
      </c>
      <c r="CK7" s="238">
        <f t="shared" si="1"/>
        <v>0.28288344416027283</v>
      </c>
      <c r="CL7" s="238">
        <f t="shared" si="1"/>
        <v>0.28363946596777062</v>
      </c>
      <c r="CM7" s="238">
        <f t="shared" si="1"/>
        <v>0.27434803368084532</v>
      </c>
      <c r="CN7" s="238" t="e">
        <f t="shared" si="1"/>
        <v>#DIV/0!</v>
      </c>
      <c r="CO7" s="238">
        <f t="shared" si="1"/>
        <v>0.23533057368594393</v>
      </c>
      <c r="CP7" s="238">
        <f t="shared" si="1"/>
        <v>0.243178398424405</v>
      </c>
      <c r="CQ7" s="238">
        <f t="shared" si="1"/>
        <v>0.26053208933811889</v>
      </c>
      <c r="CR7" s="238">
        <f t="shared" si="1"/>
        <v>0.22793294364255362</v>
      </c>
      <c r="CS7" s="238">
        <f t="shared" si="1"/>
        <v>0.20452553335019819</v>
      </c>
      <c r="CT7" s="238">
        <f t="shared" si="1"/>
        <v>0.23753106710393532</v>
      </c>
      <c r="CU7" s="238">
        <f t="shared" si="1"/>
        <v>0.22299002645502647</v>
      </c>
      <c r="CV7" s="238" t="e">
        <f t="shared" si="1"/>
        <v>#DIV/0!</v>
      </c>
      <c r="CW7" s="238">
        <f t="shared" si="1"/>
        <v>0.23240134725872705</v>
      </c>
      <c r="CX7" s="238">
        <f t="shared" si="1"/>
        <v>0.26662566411843958</v>
      </c>
      <c r="CY7" s="238">
        <f t="shared" si="1"/>
        <v>0.26647535302551728</v>
      </c>
      <c r="CZ7" s="238">
        <f t="shared" si="1"/>
        <v>0.2650304308671465</v>
      </c>
      <c r="DA7" s="238">
        <f t="shared" si="1"/>
        <v>0.16316014972857756</v>
      </c>
      <c r="DB7" s="238">
        <f t="shared" si="1"/>
        <v>0</v>
      </c>
      <c r="DC7" s="238" t="e">
        <f t="shared" si="1"/>
        <v>#DIV/0!</v>
      </c>
      <c r="DD7" s="238" t="e">
        <f t="shared" si="1"/>
        <v>#DIV/0!</v>
      </c>
      <c r="DE7" s="238" t="e">
        <f t="shared" si="1"/>
        <v>#DIV/0!</v>
      </c>
      <c r="DF7" s="238" t="e">
        <f t="shared" si="1"/>
        <v>#DIV/0!</v>
      </c>
      <c r="DG7" s="238" t="e">
        <f t="shared" si="1"/>
        <v>#DIV/0!</v>
      </c>
      <c r="DH7" s="238" t="e">
        <f t="shared" si="1"/>
        <v>#DIV/0!</v>
      </c>
      <c r="DI7" s="238" t="e">
        <f t="shared" si="1"/>
        <v>#DIV/0!</v>
      </c>
      <c r="DJ7" s="238" t="e">
        <f t="shared" si="1"/>
        <v>#DIV/0!</v>
      </c>
      <c r="DK7" s="238">
        <f t="shared" si="1"/>
        <v>0.2282993733407421</v>
      </c>
      <c r="DL7" s="238">
        <f t="shared" si="1"/>
        <v>0.29412790813486839</v>
      </c>
      <c r="DM7" s="238">
        <f t="shared" si="1"/>
        <v>0.33038086230475783</v>
      </c>
      <c r="DN7" s="238">
        <f t="shared" si="1"/>
        <v>0.35043928829218995</v>
      </c>
      <c r="DO7" s="238">
        <f t="shared" si="1"/>
        <v>0.30589372869165338</v>
      </c>
      <c r="DP7" s="238">
        <f t="shared" si="1"/>
        <v>0.28600031718569779</v>
      </c>
      <c r="DQ7" s="238" t="e">
        <f t="shared" si="1"/>
        <v>#DIV/0!</v>
      </c>
      <c r="DR7" s="238">
        <f t="shared" si="1"/>
        <v>0.25505615116743741</v>
      </c>
      <c r="DS7" s="238">
        <f t="shared" si="1"/>
        <v>0.27368219552609774</v>
      </c>
      <c r="DT7" s="238">
        <f t="shared" si="1"/>
        <v>0.27836003524007297</v>
      </c>
      <c r="DU7" s="238">
        <f>DU9/DU11</f>
        <v>0.28474180183869346</v>
      </c>
      <c r="DV7" s="238">
        <f>DV9/DV11</f>
        <v>0.26300800155413834</v>
      </c>
      <c r="DW7" s="238">
        <f t="shared" ref="DW7:GI7" si="2">DW9/DW11</f>
        <v>0.27331021495980423</v>
      </c>
      <c r="DX7" s="238">
        <f t="shared" si="2"/>
        <v>0.25989770947894913</v>
      </c>
      <c r="DY7" s="238">
        <f t="shared" si="2"/>
        <v>0.28161492139654176</v>
      </c>
      <c r="DZ7" s="238">
        <f t="shared" si="2"/>
        <v>0.25206345492085341</v>
      </c>
      <c r="EA7" s="238">
        <f t="shared" si="2"/>
        <v>0.25472589388212247</v>
      </c>
      <c r="EB7" s="238">
        <f t="shared" si="2"/>
        <v>0.26923430103460322</v>
      </c>
      <c r="EC7" s="238">
        <f t="shared" si="2"/>
        <v>0.2229656134170061</v>
      </c>
      <c r="ED7" s="238">
        <f t="shared" si="2"/>
        <v>0.28148278289117484</v>
      </c>
      <c r="EE7" s="238">
        <f t="shared" si="2"/>
        <v>0.30406964156236632</v>
      </c>
      <c r="EF7" s="238">
        <f t="shared" si="2"/>
        <v>0.29262900210017739</v>
      </c>
      <c r="EG7" s="238">
        <f t="shared" si="2"/>
        <v>0.31046670864536791</v>
      </c>
      <c r="EH7" s="238">
        <f t="shared" si="2"/>
        <v>0.31198094384642788</v>
      </c>
      <c r="EI7" s="238">
        <f t="shared" si="2"/>
        <v>0.28753924439786949</v>
      </c>
      <c r="EJ7" s="238" t="e">
        <f t="shared" si="2"/>
        <v>#DIV/0!</v>
      </c>
      <c r="EK7" s="238" t="e">
        <f t="shared" si="2"/>
        <v>#DIV/0!</v>
      </c>
      <c r="EL7" s="238" t="e">
        <f t="shared" si="2"/>
        <v>#DIV/0!</v>
      </c>
      <c r="EM7" s="238">
        <f t="shared" si="2"/>
        <v>0.24275637912980616</v>
      </c>
      <c r="EN7" s="238">
        <f t="shared" si="2"/>
        <v>0.27725461706752352</v>
      </c>
      <c r="EO7" s="238">
        <f t="shared" si="2"/>
        <v>0.29023355435269715</v>
      </c>
      <c r="EP7" s="238">
        <f t="shared" si="2"/>
        <v>0.29555711970828114</v>
      </c>
      <c r="EQ7" s="238">
        <f t="shared" si="2"/>
        <v>0.30195972773816265</v>
      </c>
      <c r="ER7" s="238">
        <f t="shared" si="2"/>
        <v>0.29969844516448402</v>
      </c>
      <c r="ES7" s="238">
        <f t="shared" si="2"/>
        <v>0.3192383014529338</v>
      </c>
      <c r="ET7" s="238"/>
      <c r="EU7" s="238">
        <f t="shared" si="2"/>
        <v>0.33587511662468694</v>
      </c>
      <c r="EV7" s="238">
        <f t="shared" si="2"/>
        <v>0.31795849189918707</v>
      </c>
      <c r="EW7" s="238">
        <f t="shared" si="2"/>
        <v>0.32203745106073017</v>
      </c>
      <c r="EX7" s="238">
        <f t="shared" si="2"/>
        <v>0.31261466409366107</v>
      </c>
      <c r="EY7" s="238">
        <f t="shared" si="2"/>
        <v>0.33219781230436518</v>
      </c>
      <c r="EZ7" s="238">
        <f t="shared" si="2"/>
        <v>0.34827422271220376</v>
      </c>
      <c r="FA7" s="238">
        <f t="shared" si="2"/>
        <v>0.2863905718662923</v>
      </c>
      <c r="FB7" s="238">
        <f t="shared" si="2"/>
        <v>0.295409230506329</v>
      </c>
      <c r="FC7" s="238" t="e">
        <f t="shared" si="2"/>
        <v>#DIV/0!</v>
      </c>
      <c r="FD7" s="238">
        <f t="shared" si="2"/>
        <v>0.33961862922604702</v>
      </c>
      <c r="FE7" s="238">
        <f t="shared" si="2"/>
        <v>0.37974167004957504</v>
      </c>
      <c r="FF7" s="238">
        <f t="shared" si="2"/>
        <v>0.38498943029408145</v>
      </c>
      <c r="FG7" s="238">
        <f t="shared" si="2"/>
        <v>0.36983084313772663</v>
      </c>
      <c r="FH7" s="238">
        <f t="shared" si="2"/>
        <v>0.39712761731145957</v>
      </c>
      <c r="FI7" s="238">
        <f t="shared" si="2"/>
        <v>0</v>
      </c>
      <c r="FJ7" s="238">
        <f t="shared" si="2"/>
        <v>0.39704203448586523</v>
      </c>
      <c r="FK7" s="238">
        <f t="shared" si="2"/>
        <v>0.43258978593272174</v>
      </c>
      <c r="FL7" s="238">
        <f t="shared" si="2"/>
        <v>0.43715461771765818</v>
      </c>
      <c r="FM7" s="238">
        <f t="shared" si="2"/>
        <v>0.4407951163964498</v>
      </c>
      <c r="FN7" s="238">
        <f t="shared" si="2"/>
        <v>0.46317677730728113</v>
      </c>
      <c r="FO7" s="238">
        <f t="shared" si="2"/>
        <v>0.49302347659699741</v>
      </c>
      <c r="FP7" s="238">
        <f t="shared" si="2"/>
        <v>0.41838962685437486</v>
      </c>
      <c r="FQ7" s="238">
        <f t="shared" si="2"/>
        <v>0.4657936670694936</v>
      </c>
      <c r="FR7" s="238">
        <f t="shared" si="2"/>
        <v>0.43732445777470741</v>
      </c>
      <c r="FS7" s="238"/>
      <c r="FT7" s="238" t="e">
        <f t="shared" si="2"/>
        <v>#DIV/0!</v>
      </c>
      <c r="FU7" s="238">
        <f t="shared" si="2"/>
        <v>0.44336703017820034</v>
      </c>
      <c r="FV7" s="238">
        <f t="shared" si="2"/>
        <v>0.42507174541434656</v>
      </c>
      <c r="FW7" s="238">
        <f t="shared" si="2"/>
        <v>0.39141581555454669</v>
      </c>
      <c r="FX7" s="238">
        <f t="shared" si="2"/>
        <v>0.40635841179898607</v>
      </c>
      <c r="FY7" s="238">
        <f t="shared" si="2"/>
        <v>0.38378727458077655</v>
      </c>
      <c r="FZ7" s="238">
        <f t="shared" si="2"/>
        <v>0.37808448683578622</v>
      </c>
      <c r="GA7" s="238">
        <f t="shared" si="2"/>
        <v>0.42049399153600836</v>
      </c>
      <c r="GB7" s="238">
        <f t="shared" si="2"/>
        <v>0.4239596320776296</v>
      </c>
      <c r="GC7" s="238">
        <f t="shared" si="2"/>
        <v>0.39733269586750508</v>
      </c>
      <c r="GD7" s="238">
        <f t="shared" si="2"/>
        <v>0</v>
      </c>
      <c r="GE7" s="238">
        <f t="shared" si="2"/>
        <v>0.38232343319559225</v>
      </c>
      <c r="GF7" s="238">
        <f t="shared" si="2"/>
        <v>0.36271481381628645</v>
      </c>
      <c r="GG7" s="238">
        <f>GG9/GG11</f>
        <v>0.41284396416980013</v>
      </c>
      <c r="GH7" s="238">
        <f t="shared" si="2"/>
        <v>0.36248771186285594</v>
      </c>
      <c r="GI7" s="238">
        <f t="shared" si="2"/>
        <v>0.37787927572817803</v>
      </c>
      <c r="GJ7" s="238">
        <f t="shared" ref="GJ7:IS7" si="3">GJ9/GJ11</f>
        <v>0.37753728214503346</v>
      </c>
      <c r="GK7" s="238">
        <f t="shared" si="3"/>
        <v>0.40008105586249237</v>
      </c>
      <c r="GL7" s="238">
        <f t="shared" si="3"/>
        <v>0.38191038884226625</v>
      </c>
      <c r="GM7" s="238">
        <f t="shared" si="3"/>
        <v>0.37767786116110136</v>
      </c>
      <c r="GN7" s="238">
        <f t="shared" si="3"/>
        <v>0.38386134977432923</v>
      </c>
      <c r="GO7" s="238">
        <f t="shared" si="3"/>
        <v>0.40041926394801675</v>
      </c>
      <c r="GP7" s="238">
        <f t="shared" si="3"/>
        <v>0.36918307998511618</v>
      </c>
      <c r="GQ7" s="238">
        <f t="shared" si="3"/>
        <v>0.34295059789500409</v>
      </c>
      <c r="GR7" s="238">
        <f t="shared" si="3"/>
        <v>0.34470121436456913</v>
      </c>
      <c r="GS7" s="238">
        <f t="shared" si="3"/>
        <v>0.23429157393859992</v>
      </c>
      <c r="GT7" s="238">
        <f t="shared" si="3"/>
        <v>0.37857594175527287</v>
      </c>
      <c r="GU7" s="238">
        <f t="shared" si="3"/>
        <v>0.35394936534733945</v>
      </c>
      <c r="GV7" s="238">
        <f t="shared" si="3"/>
        <v>0.32512452577031503</v>
      </c>
      <c r="GW7" s="238">
        <f t="shared" si="3"/>
        <v>0.36232196407363421</v>
      </c>
      <c r="GX7" s="238">
        <f t="shared" si="3"/>
        <v>0.39973137554759142</v>
      </c>
      <c r="GY7" s="238">
        <f t="shared" si="3"/>
        <v>0.40452266854592434</v>
      </c>
      <c r="GZ7" s="238">
        <f t="shared" si="3"/>
        <v>0.32487019138501999</v>
      </c>
      <c r="HA7" s="238">
        <f t="shared" si="3"/>
        <v>0.40803021019406849</v>
      </c>
      <c r="HB7" s="238">
        <f t="shared" si="3"/>
        <v>0.44792764873687035</v>
      </c>
      <c r="HC7" s="238">
        <f t="shared" si="3"/>
        <v>0.4528628435687938</v>
      </c>
      <c r="HD7" s="238">
        <f t="shared" si="3"/>
        <v>0.46425850835365623</v>
      </c>
      <c r="HE7" s="238">
        <f t="shared" si="3"/>
        <v>0.42852388397997648</v>
      </c>
      <c r="HF7" s="238">
        <f t="shared" si="3"/>
        <v>0.43387188559634376</v>
      </c>
      <c r="HG7" s="238"/>
      <c r="HH7" s="238">
        <f t="shared" si="3"/>
        <v>0.41069759700084407</v>
      </c>
      <c r="HI7" s="238">
        <f t="shared" si="3"/>
        <v>0.3875368473200681</v>
      </c>
      <c r="HJ7" s="238">
        <f t="shared" si="3"/>
        <v>0.41002377209593643</v>
      </c>
      <c r="HK7" s="238">
        <f t="shared" si="3"/>
        <v>0.43182047756374331</v>
      </c>
      <c r="HL7" s="238">
        <f t="shared" si="3"/>
        <v>0.42781993439215615</v>
      </c>
      <c r="HM7" s="238">
        <f t="shared" si="3"/>
        <v>0.39153389392747762</v>
      </c>
      <c r="HN7" s="238">
        <f t="shared" si="3"/>
        <v>0.41784745304839932</v>
      </c>
      <c r="HO7" s="238">
        <f t="shared" si="3"/>
        <v>0</v>
      </c>
      <c r="HP7" s="238">
        <f t="shared" si="3"/>
        <v>0.41462070376031201</v>
      </c>
      <c r="HQ7" s="238">
        <f t="shared" si="3"/>
        <v>0.41705099241113952</v>
      </c>
      <c r="HR7" s="238">
        <f t="shared" si="3"/>
        <v>0.35980693945033226</v>
      </c>
      <c r="HS7" s="238">
        <f t="shared" si="3"/>
        <v>0.40213186802708834</v>
      </c>
      <c r="HT7" s="238">
        <f t="shared" si="3"/>
        <v>0.37848797125083056</v>
      </c>
      <c r="HU7" s="238">
        <f t="shared" si="3"/>
        <v>0.39733500287789397</v>
      </c>
      <c r="HV7" s="238" t="e">
        <f t="shared" si="3"/>
        <v>#DIV/0!</v>
      </c>
      <c r="HW7" s="238">
        <f t="shared" si="3"/>
        <v>0.38666662876128888</v>
      </c>
      <c r="HX7" s="238">
        <f t="shared" si="3"/>
        <v>0.39762932589376404</v>
      </c>
      <c r="HY7" s="238">
        <f t="shared" si="3"/>
        <v>0.40057760555031335</v>
      </c>
      <c r="HZ7" s="238">
        <f t="shared" si="3"/>
        <v>0.40679322256024519</v>
      </c>
      <c r="IA7" s="238">
        <f t="shared" si="3"/>
        <v>0.44028991315364119</v>
      </c>
      <c r="IB7" s="238">
        <f t="shared" si="3"/>
        <v>0.44087275751369631</v>
      </c>
      <c r="IC7" s="238" t="e">
        <f t="shared" si="3"/>
        <v>#DIV/0!</v>
      </c>
      <c r="ID7" s="238">
        <f t="shared" si="3"/>
        <v>0.44649975961476573</v>
      </c>
      <c r="IE7" s="238">
        <f t="shared" si="3"/>
        <v>0.44706165244696389</v>
      </c>
      <c r="IF7" s="238">
        <f t="shared" si="3"/>
        <v>0.40583492047947983</v>
      </c>
      <c r="IG7" s="238">
        <f t="shared" si="3"/>
        <v>0.40585188515718573</v>
      </c>
      <c r="IH7" s="238">
        <f t="shared" si="3"/>
        <v>0.45217497119714228</v>
      </c>
      <c r="II7" s="238">
        <f t="shared" si="3"/>
        <v>0.46925019909267213</v>
      </c>
      <c r="IJ7" s="238" t="e">
        <f t="shared" si="3"/>
        <v>#DIV/0!</v>
      </c>
      <c r="IK7" s="238">
        <f t="shared" si="3"/>
        <v>0.46436680007520093</v>
      </c>
      <c r="IL7" s="238">
        <f t="shared" si="3"/>
        <v>0.48880266182036636</v>
      </c>
      <c r="IM7" s="238">
        <f t="shared" si="3"/>
        <v>0.46501532494471826</v>
      </c>
      <c r="IN7" s="238">
        <f t="shared" si="3"/>
        <v>0.44963241641985885</v>
      </c>
      <c r="IO7" s="238">
        <f t="shared" si="3"/>
        <v>0.45053029316711068</v>
      </c>
      <c r="IP7" s="238">
        <f t="shared" si="3"/>
        <v>0.43995848300343521</v>
      </c>
      <c r="IQ7" s="238" t="e">
        <f t="shared" si="3"/>
        <v>#DIV/0!</v>
      </c>
      <c r="IR7" s="238">
        <f t="shared" si="3"/>
        <v>0.45194180847381193</v>
      </c>
      <c r="IS7" s="238">
        <f t="shared" si="3"/>
        <v>0.42624118831134267</v>
      </c>
      <c r="IT7" s="238"/>
      <c r="IU7" s="238"/>
      <c r="IV7" s="238"/>
      <c r="IW7" s="238"/>
      <c r="IX7" s="238">
        <f>IX9/IX11</f>
        <v>0.3377054855849479</v>
      </c>
    </row>
    <row r="8" spans="1:260">
      <c r="B8" s="43" t="s">
        <v>41</v>
      </c>
      <c r="C8" s="46">
        <v>0</v>
      </c>
      <c r="D8" s="46">
        <v>15.055</v>
      </c>
      <c r="E8" s="46">
        <v>14.435</v>
      </c>
      <c r="F8" s="46">
        <v>0</v>
      </c>
      <c r="G8" s="46">
        <v>13.525</v>
      </c>
      <c r="H8" s="46">
        <v>14.518000000000001</v>
      </c>
      <c r="I8" s="46">
        <v>0</v>
      </c>
      <c r="J8" s="46">
        <v>14.295</v>
      </c>
      <c r="K8" s="46">
        <v>15.567</v>
      </c>
      <c r="L8" s="46">
        <v>13.877000000000001</v>
      </c>
      <c r="M8" s="46">
        <v>0</v>
      </c>
      <c r="N8" s="46">
        <v>13.02</v>
      </c>
      <c r="O8" s="46">
        <v>14.066000000000001</v>
      </c>
      <c r="P8" s="46">
        <v>15.263999999999999</v>
      </c>
      <c r="Q8" s="46">
        <v>15.930999999999999</v>
      </c>
      <c r="R8" s="46">
        <v>17.413</v>
      </c>
      <c r="S8" s="46">
        <v>17.891999999999999</v>
      </c>
      <c r="T8" s="46">
        <v>0</v>
      </c>
      <c r="U8" s="46">
        <v>16.134</v>
      </c>
      <c r="V8" s="46">
        <v>16.584</v>
      </c>
      <c r="W8" s="46">
        <v>16.192</v>
      </c>
      <c r="X8" s="46">
        <v>17.552</v>
      </c>
      <c r="Y8" s="46">
        <v>18.687999999999999</v>
      </c>
      <c r="Z8" s="46">
        <v>16.853000000000002</v>
      </c>
      <c r="AA8" s="46">
        <v>0</v>
      </c>
      <c r="AB8" s="46">
        <v>17.922999999999998</v>
      </c>
      <c r="AC8" s="46">
        <v>21.8</v>
      </c>
      <c r="AD8" s="46">
        <v>21.719000000000001</v>
      </c>
      <c r="AE8" s="46">
        <v>25.263000000000002</v>
      </c>
      <c r="AF8" s="46">
        <v>26.417000000000002</v>
      </c>
      <c r="AG8" s="46">
        <v>28.074000000000002</v>
      </c>
      <c r="AH8" s="47">
        <f>SUM(C8:AG8)</f>
        <v>438.05700000000007</v>
      </c>
      <c r="AI8" s="46">
        <v>0</v>
      </c>
      <c r="AJ8" s="46">
        <v>29.669</v>
      </c>
      <c r="AK8" s="46">
        <v>0</v>
      </c>
      <c r="AL8" s="46">
        <v>28.762</v>
      </c>
      <c r="AM8" s="46">
        <v>26.571000000000002</v>
      </c>
      <c r="AN8" s="46">
        <v>33.359000000000002</v>
      </c>
      <c r="AO8" s="46">
        <v>33.304000000000002</v>
      </c>
      <c r="AP8" s="46">
        <v>0</v>
      </c>
      <c r="AQ8" s="46">
        <v>27.248999999999999</v>
      </c>
      <c r="AR8" s="46">
        <v>27.442</v>
      </c>
      <c r="AS8" s="46">
        <v>26.658000000000001</v>
      </c>
      <c r="AT8" s="46">
        <v>23.709</v>
      </c>
      <c r="AU8" s="46">
        <v>27.015999999999998</v>
      </c>
      <c r="AV8" s="46">
        <v>26.716000000000001</v>
      </c>
      <c r="AW8" s="46">
        <v>0</v>
      </c>
      <c r="AX8" s="46">
        <v>27.542000000000002</v>
      </c>
      <c r="AY8" s="46">
        <v>24.853999999999999</v>
      </c>
      <c r="AZ8" s="46">
        <v>19.18</v>
      </c>
      <c r="BA8" s="46">
        <v>20.800999999999998</v>
      </c>
      <c r="BB8" s="46">
        <v>21.050999999999998</v>
      </c>
      <c r="BC8" s="46">
        <v>23.146000000000001</v>
      </c>
      <c r="BD8" s="46">
        <v>0</v>
      </c>
      <c r="BE8" s="46">
        <v>22.468</v>
      </c>
      <c r="BF8" s="46">
        <v>23.324000000000002</v>
      </c>
      <c r="BG8" s="46">
        <v>19.216999999999999</v>
      </c>
      <c r="BH8" s="46">
        <v>20.776</v>
      </c>
      <c r="BI8" s="46">
        <v>19.274999999999999</v>
      </c>
      <c r="BJ8" s="46">
        <v>19.696000000000002</v>
      </c>
      <c r="BK8" s="47">
        <f>SUM(AI8:BJ8)</f>
        <v>571.78500000000008</v>
      </c>
      <c r="BL8" s="47">
        <v>0</v>
      </c>
      <c r="BM8" s="47">
        <v>24.521000000000001</v>
      </c>
      <c r="BN8" s="47">
        <v>27.404</v>
      </c>
      <c r="BO8" s="47">
        <v>23.733000000000001</v>
      </c>
      <c r="BP8" s="47">
        <v>20.713999999999999</v>
      </c>
      <c r="BQ8" s="47">
        <v>25.562999999999999</v>
      </c>
      <c r="BR8" s="47">
        <v>24.548999999999999</v>
      </c>
      <c r="BS8" s="47">
        <v>0</v>
      </c>
      <c r="BT8" s="47">
        <v>0</v>
      </c>
      <c r="BU8" s="47">
        <v>22.413</v>
      </c>
      <c r="BV8" s="47">
        <v>22.603000000000002</v>
      </c>
      <c r="BW8" s="47">
        <v>22.228000000000002</v>
      </c>
      <c r="BX8" s="47">
        <v>22.794</v>
      </c>
      <c r="BY8" s="47">
        <v>22.555</v>
      </c>
      <c r="BZ8" s="47">
        <v>0</v>
      </c>
      <c r="CA8" s="47">
        <v>21.841000000000001</v>
      </c>
      <c r="CB8" s="47">
        <v>19.568000000000001</v>
      </c>
      <c r="CC8" s="47">
        <v>20.96</v>
      </c>
      <c r="CD8" s="47">
        <v>21.939</v>
      </c>
      <c r="CE8" s="47">
        <v>21.222000000000001</v>
      </c>
      <c r="CF8" s="47">
        <v>18.305</v>
      </c>
      <c r="CG8" s="47">
        <v>0</v>
      </c>
      <c r="CH8" s="47">
        <v>18.507999999999999</v>
      </c>
      <c r="CI8" s="47">
        <v>18.613</v>
      </c>
      <c r="CJ8" s="47">
        <v>20.532</v>
      </c>
      <c r="CK8" s="47">
        <v>19.669</v>
      </c>
      <c r="CL8" s="47">
        <v>18.529</v>
      </c>
      <c r="CM8" s="47">
        <v>17.725000000000001</v>
      </c>
      <c r="CN8" s="47">
        <v>0</v>
      </c>
      <c r="CO8" s="47">
        <v>15.132</v>
      </c>
      <c r="CP8" s="47">
        <v>17.05</v>
      </c>
      <c r="CQ8" s="47">
        <f>SUM(BL8:CP8)</f>
        <v>528.66999999999996</v>
      </c>
      <c r="CR8" s="47">
        <v>15.1</v>
      </c>
      <c r="CS8" s="47">
        <v>13.493</v>
      </c>
      <c r="CT8" s="47">
        <v>15.098000000000001</v>
      </c>
      <c r="CU8" s="47">
        <v>13.15</v>
      </c>
      <c r="CV8" s="47">
        <v>0</v>
      </c>
      <c r="CW8" s="47">
        <v>16.012</v>
      </c>
      <c r="CX8" s="47">
        <v>17.190999999999999</v>
      </c>
      <c r="CY8" s="47">
        <v>17.292000000000002</v>
      </c>
      <c r="CZ8" s="47">
        <v>14.859</v>
      </c>
      <c r="DA8" s="47">
        <v>7.0949999999999998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11.1</v>
      </c>
      <c r="DL8" s="47">
        <v>15.456</v>
      </c>
      <c r="DM8" s="47">
        <v>17.628</v>
      </c>
      <c r="DN8" s="47">
        <v>19.356999999999999</v>
      </c>
      <c r="DO8" s="47">
        <v>17.818999999999999</v>
      </c>
      <c r="DP8" s="47">
        <v>17.648</v>
      </c>
      <c r="DQ8" s="47">
        <v>0</v>
      </c>
      <c r="DR8" s="47">
        <v>16.847999999999999</v>
      </c>
      <c r="DS8" s="47">
        <v>18.788</v>
      </c>
      <c r="DT8" s="47">
        <v>21.138000000000002</v>
      </c>
      <c r="DU8" s="47">
        <v>21.472000000000001</v>
      </c>
      <c r="DV8" s="47">
        <f>SUM(CR8:DU8)</f>
        <v>306.54399999999993</v>
      </c>
      <c r="DW8" s="47">
        <v>16.667999999999999</v>
      </c>
      <c r="DX8" s="47">
        <v>13.978</v>
      </c>
      <c r="DY8" s="47">
        <v>6.44</v>
      </c>
      <c r="DZ8" s="47">
        <v>13.676</v>
      </c>
      <c r="EA8" s="47">
        <v>12.204000000000001</v>
      </c>
      <c r="EB8" s="47">
        <v>11.891999999999999</v>
      </c>
      <c r="EC8" s="47">
        <v>11.153</v>
      </c>
      <c r="ED8" s="47">
        <v>14.612</v>
      </c>
      <c r="EE8" s="47">
        <v>15.196999999999999</v>
      </c>
      <c r="EF8" s="47">
        <v>8.9600000000000009</v>
      </c>
      <c r="EG8" s="47">
        <v>17.062000000000001</v>
      </c>
      <c r="EH8" s="47">
        <v>17.707000000000001</v>
      </c>
      <c r="EI8" s="47">
        <v>15.095000000000001</v>
      </c>
      <c r="EJ8" s="47">
        <v>0</v>
      </c>
      <c r="EK8" s="47">
        <v>0</v>
      </c>
      <c r="EL8" s="47">
        <v>0</v>
      </c>
      <c r="EM8" s="47">
        <v>5.8970000000000002</v>
      </c>
      <c r="EN8" s="47">
        <v>15.904999999999999</v>
      </c>
      <c r="EO8" s="47">
        <v>16.207000000000001</v>
      </c>
      <c r="EP8" s="47">
        <v>16.986999999999998</v>
      </c>
      <c r="EQ8" s="47">
        <v>17.456</v>
      </c>
      <c r="ER8" s="47">
        <v>16.568999999999999</v>
      </c>
      <c r="ES8" s="47">
        <v>16.082999999999998</v>
      </c>
      <c r="ET8" s="47">
        <v>9.9049999999999994</v>
      </c>
      <c r="EU8" s="47">
        <v>17.728000000000002</v>
      </c>
      <c r="EV8" s="47">
        <v>16.785</v>
      </c>
      <c r="EW8" s="47">
        <v>17.683</v>
      </c>
      <c r="EX8" s="47">
        <v>17.23</v>
      </c>
      <c r="EY8" s="47">
        <v>17.47</v>
      </c>
      <c r="EZ8" s="47">
        <v>16.905999999999999</v>
      </c>
      <c r="FA8" s="47">
        <v>6.524</v>
      </c>
      <c r="FB8" s="47">
        <f>SUM(DW8:FA8)</f>
        <v>399.97899999999998</v>
      </c>
      <c r="FC8" s="47">
        <v>0</v>
      </c>
      <c r="FD8" s="47">
        <v>16.221</v>
      </c>
      <c r="FE8" s="47">
        <v>17.907</v>
      </c>
      <c r="FF8" s="47">
        <v>17.928999999999998</v>
      </c>
      <c r="FG8" s="47">
        <v>15.823</v>
      </c>
      <c r="FH8" s="47">
        <v>17.707999999999998</v>
      </c>
      <c r="FI8" s="47">
        <v>0</v>
      </c>
      <c r="FJ8" s="47">
        <v>17.541</v>
      </c>
      <c r="FK8" s="47">
        <v>20.093</v>
      </c>
      <c r="FL8" s="47">
        <v>20.451000000000001</v>
      </c>
      <c r="FM8" s="47">
        <v>20.189</v>
      </c>
      <c r="FN8" s="47">
        <v>21.542999999999999</v>
      </c>
      <c r="FO8" s="47">
        <v>22.792000000000002</v>
      </c>
      <c r="FP8" s="47">
        <v>12.673999999999999</v>
      </c>
      <c r="FQ8" s="47">
        <v>21.788</v>
      </c>
      <c r="FR8" s="47">
        <v>21.225999999999999</v>
      </c>
      <c r="FS8" s="47">
        <v>22.058</v>
      </c>
      <c r="FT8" s="47">
        <v>0</v>
      </c>
      <c r="FU8" s="47">
        <v>21.17</v>
      </c>
      <c r="FV8" s="47">
        <v>19.648</v>
      </c>
      <c r="FW8" s="47">
        <v>11.124000000000001</v>
      </c>
      <c r="FX8" s="47">
        <v>17.992999999999999</v>
      </c>
      <c r="FY8" s="47">
        <v>16.881</v>
      </c>
      <c r="FZ8" s="47">
        <v>16.928999999999998</v>
      </c>
      <c r="GA8" s="47">
        <v>19.414000000000001</v>
      </c>
      <c r="GB8" s="47">
        <v>19.844000000000001</v>
      </c>
      <c r="GC8" s="47">
        <v>18.553999999999998</v>
      </c>
      <c r="GD8" s="47">
        <v>0</v>
      </c>
      <c r="GE8" s="47">
        <v>17.315000000000001</v>
      </c>
      <c r="GF8" s="47">
        <v>16.27</v>
      </c>
      <c r="GG8" s="47">
        <f>SUM(FC8:GF8)</f>
        <v>481.08499999999992</v>
      </c>
      <c r="GH8" s="47">
        <v>15.85</v>
      </c>
      <c r="GI8" s="47">
        <v>16.280999999999999</v>
      </c>
      <c r="GJ8" s="47">
        <v>16.216000000000001</v>
      </c>
      <c r="GK8" s="47">
        <v>16.664000000000001</v>
      </c>
      <c r="GL8" s="47">
        <v>10.243</v>
      </c>
      <c r="GM8" s="47">
        <v>14.395</v>
      </c>
      <c r="GN8" s="47">
        <v>15.576000000000001</v>
      </c>
      <c r="GO8" s="47">
        <v>16.088999999999999</v>
      </c>
      <c r="GP8" s="47">
        <v>14.961</v>
      </c>
      <c r="GQ8" s="47">
        <v>14.074999999999999</v>
      </c>
      <c r="GR8" s="47">
        <v>13.99</v>
      </c>
      <c r="GS8" s="47">
        <v>3.9670000000000001</v>
      </c>
      <c r="GT8" s="47">
        <v>15.435</v>
      </c>
      <c r="GU8" s="47">
        <v>15.741</v>
      </c>
      <c r="GV8" s="47">
        <v>14.108000000000001</v>
      </c>
      <c r="GW8" s="47">
        <v>15.617000000000001</v>
      </c>
      <c r="GX8" s="47">
        <v>17.334</v>
      </c>
      <c r="GY8" s="47">
        <v>17.628</v>
      </c>
      <c r="GZ8" s="47">
        <v>8.5920000000000005</v>
      </c>
      <c r="HA8" s="47">
        <v>18.221</v>
      </c>
      <c r="HB8" s="47">
        <v>20.25</v>
      </c>
      <c r="HC8" s="47">
        <v>20.417999999999999</v>
      </c>
      <c r="HD8" s="47">
        <v>21.082000000000001</v>
      </c>
      <c r="HE8" s="47">
        <v>19.048999999999999</v>
      </c>
      <c r="HF8" s="47">
        <v>18.782</v>
      </c>
      <c r="HG8" s="47">
        <v>0</v>
      </c>
      <c r="HH8" s="47">
        <v>17.856000000000002</v>
      </c>
      <c r="HI8" s="47">
        <v>16.643000000000001</v>
      </c>
      <c r="HJ8" s="47">
        <v>17.725999999999999</v>
      </c>
      <c r="HK8" s="47">
        <v>18.919</v>
      </c>
      <c r="HL8" s="47">
        <v>18.831</v>
      </c>
      <c r="HM8" s="47">
        <f>SUM(GH8:HL8)</f>
        <v>480.53899999999999</v>
      </c>
      <c r="HN8" s="47">
        <v>17.876000000000001</v>
      </c>
      <c r="HO8" s="47">
        <v>0</v>
      </c>
      <c r="HP8" s="47">
        <v>17.087</v>
      </c>
      <c r="HQ8" s="47">
        <v>17.916</v>
      </c>
      <c r="HR8" s="47">
        <v>14.702</v>
      </c>
      <c r="HS8" s="47">
        <v>18.393999999999998</v>
      </c>
      <c r="HT8" s="47">
        <v>17.268999999999998</v>
      </c>
      <c r="HU8" s="47">
        <v>17.617000000000001</v>
      </c>
      <c r="HV8" s="47">
        <v>0</v>
      </c>
      <c r="HW8" s="47">
        <v>16.873999999999999</v>
      </c>
      <c r="HX8" s="47">
        <v>17.47</v>
      </c>
      <c r="HY8" s="47">
        <v>17.667999999999999</v>
      </c>
      <c r="HZ8" s="47">
        <v>18.439</v>
      </c>
      <c r="IA8" s="47">
        <v>19.84</v>
      </c>
      <c r="IB8" s="47">
        <v>19.850999999999999</v>
      </c>
      <c r="IC8" s="47">
        <v>0</v>
      </c>
      <c r="ID8" s="47">
        <v>19.974</v>
      </c>
      <c r="IE8" s="47">
        <v>20.18</v>
      </c>
      <c r="IF8" s="47">
        <v>17.824999999999999</v>
      </c>
      <c r="IG8" s="47">
        <v>17.992000000000001</v>
      </c>
      <c r="IH8" s="47">
        <v>20.161000000000001</v>
      </c>
      <c r="II8" s="47">
        <v>19.977</v>
      </c>
      <c r="IJ8" s="47">
        <v>0</v>
      </c>
      <c r="IK8" s="47">
        <v>19.771999999999998</v>
      </c>
      <c r="IL8" s="47">
        <v>21.085999999999999</v>
      </c>
      <c r="IM8" s="47">
        <v>20.454999999999998</v>
      </c>
      <c r="IN8" s="47">
        <v>20.172000000000001</v>
      </c>
      <c r="IO8" s="47">
        <v>19.834</v>
      </c>
      <c r="IP8" s="47">
        <v>19.898</v>
      </c>
      <c r="IQ8" s="47">
        <v>0</v>
      </c>
      <c r="IR8" s="47">
        <v>18.988</v>
      </c>
      <c r="IS8" s="47">
        <f>SUM(HN8:IR8)</f>
        <v>487.31700000000001</v>
      </c>
      <c r="IT8" s="47">
        <v>378.75700000000001</v>
      </c>
      <c r="IU8" s="47">
        <v>183.215</v>
      </c>
      <c r="IV8" s="47">
        <v>173.53899999999999</v>
      </c>
      <c r="IW8" s="47">
        <v>140.74700000000001</v>
      </c>
      <c r="IX8" s="232">
        <f>SUM(AH8,BK8,CQ8,DV8,FB8,GG8,HM8,IS8)</f>
        <v>3693.9759999999997</v>
      </c>
    </row>
    <row r="9" spans="1:260">
      <c r="B9" s="48" t="s">
        <v>42</v>
      </c>
      <c r="C9" s="49">
        <v>0</v>
      </c>
      <c r="D9" s="49">
        <v>206.54782800000001</v>
      </c>
      <c r="E9" s="49">
        <v>194.86196899999999</v>
      </c>
      <c r="F9" s="49">
        <v>0</v>
      </c>
      <c r="G9" s="49">
        <v>177.07583599999992</v>
      </c>
      <c r="H9" s="49">
        <v>189.77641799999998</v>
      </c>
      <c r="I9" s="49">
        <v>0</v>
      </c>
      <c r="J9" s="49">
        <v>196.16466099999997</v>
      </c>
      <c r="K9" s="49">
        <v>210.42551999999992</v>
      </c>
      <c r="L9" s="49">
        <v>189.53159099999999</v>
      </c>
      <c r="M9" s="49">
        <v>0</v>
      </c>
      <c r="N9" s="49">
        <v>173.80408499999999</v>
      </c>
      <c r="O9" s="49">
        <v>173.05788199999998</v>
      </c>
      <c r="P9" s="49">
        <v>175.91152100000005</v>
      </c>
      <c r="Q9" s="49">
        <v>177.00574800000001</v>
      </c>
      <c r="R9" s="49">
        <v>191.09397100000001</v>
      </c>
      <c r="S9" s="49">
        <v>194.333224</v>
      </c>
      <c r="T9" s="49">
        <v>0</v>
      </c>
      <c r="U9" s="49">
        <v>176.58089999999996</v>
      </c>
      <c r="V9" s="49">
        <v>188.62895799999998</v>
      </c>
      <c r="W9" s="49">
        <v>182.45958999999999</v>
      </c>
      <c r="X9" s="49">
        <v>193.90659000000005</v>
      </c>
      <c r="Y9" s="49">
        <v>192.61401700000002</v>
      </c>
      <c r="Z9" s="49">
        <v>172.01978599999998</v>
      </c>
      <c r="AA9" s="49">
        <v>0</v>
      </c>
      <c r="AB9" s="49">
        <v>166.07191</v>
      </c>
      <c r="AC9" s="49">
        <v>197.11556200000001</v>
      </c>
      <c r="AD9" s="49">
        <v>199.26012199999997</v>
      </c>
      <c r="AE9" s="49">
        <v>222.76163499999996</v>
      </c>
      <c r="AF9" s="49">
        <v>217.58740899999998</v>
      </c>
      <c r="AG9" s="49">
        <v>215.57143600000001</v>
      </c>
      <c r="AH9" s="50">
        <f>SUM(C9:AG9)</f>
        <v>4774.1681689999987</v>
      </c>
      <c r="AI9" s="49">
        <v>0</v>
      </c>
      <c r="AJ9" s="49">
        <v>204.43059299999999</v>
      </c>
      <c r="AK9" s="49">
        <v>0</v>
      </c>
      <c r="AL9" s="49">
        <v>199.29936699999999</v>
      </c>
      <c r="AM9" s="49">
        <v>174.52444699999998</v>
      </c>
      <c r="AN9" s="49">
        <v>211.34105700000001</v>
      </c>
      <c r="AO9" s="49">
        <v>214.02329000000003</v>
      </c>
      <c r="AP9" s="49">
        <v>0</v>
      </c>
      <c r="AQ9" s="49">
        <v>179.02368499999994</v>
      </c>
      <c r="AR9" s="49">
        <v>185.84632900000003</v>
      </c>
      <c r="AS9" s="49">
        <v>187.672168</v>
      </c>
      <c r="AT9" s="49">
        <v>167.18871399999998</v>
      </c>
      <c r="AU9" s="49">
        <v>192.84178500000002</v>
      </c>
      <c r="AV9" s="49">
        <v>189.65757499999998</v>
      </c>
      <c r="AW9" s="49">
        <v>0</v>
      </c>
      <c r="AX9" s="49">
        <v>199.17758499999999</v>
      </c>
      <c r="AY9" s="49">
        <v>187.39642799999999</v>
      </c>
      <c r="AZ9" s="49">
        <v>154.95946000000001</v>
      </c>
      <c r="BA9" s="49">
        <v>172.30057500000001</v>
      </c>
      <c r="BB9" s="49">
        <v>181.05913000000001</v>
      </c>
      <c r="BC9" s="49">
        <v>187.67063200000004</v>
      </c>
      <c r="BD9" s="49">
        <v>0</v>
      </c>
      <c r="BE9" s="49">
        <v>182.17152000000002</v>
      </c>
      <c r="BF9" s="49">
        <v>183.57188200000007</v>
      </c>
      <c r="BG9" s="49">
        <v>144.72166900000002</v>
      </c>
      <c r="BH9" s="49">
        <v>151.964552</v>
      </c>
      <c r="BI9" s="49">
        <v>135.046627</v>
      </c>
      <c r="BJ9" s="49">
        <v>135.33034500000002</v>
      </c>
      <c r="BK9" s="50">
        <f>SUM(AI9:BJ9)</f>
        <v>4121.2194150000005</v>
      </c>
      <c r="BL9" s="50">
        <v>0</v>
      </c>
      <c r="BM9" s="50">
        <v>167.55545199999997</v>
      </c>
      <c r="BN9" s="50">
        <v>191.90959299999997</v>
      </c>
      <c r="BO9" s="50">
        <v>161.28070500000007</v>
      </c>
      <c r="BP9" s="50">
        <v>137.76791700000001</v>
      </c>
      <c r="BQ9" s="50">
        <v>183.06634699999998</v>
      </c>
      <c r="BR9" s="50">
        <v>181.25267000000002</v>
      </c>
      <c r="BS9" s="50">
        <v>0</v>
      </c>
      <c r="BT9" s="50">
        <v>0</v>
      </c>
      <c r="BU9" s="50">
        <v>164.84905599999996</v>
      </c>
      <c r="BV9" s="50">
        <v>176.07210299999994</v>
      </c>
      <c r="BW9" s="50">
        <v>182.10472000000007</v>
      </c>
      <c r="BX9" s="50">
        <v>191.597702</v>
      </c>
      <c r="BY9" s="50">
        <v>191.45485399999998</v>
      </c>
      <c r="BZ9" s="50">
        <v>0</v>
      </c>
      <c r="CA9" s="50">
        <v>188.41423700000004</v>
      </c>
      <c r="CB9" s="50">
        <v>172.49836100000002</v>
      </c>
      <c r="CC9" s="50">
        <v>182.59629100000001</v>
      </c>
      <c r="CD9" s="50">
        <v>196.85639199999997</v>
      </c>
      <c r="CE9" s="50">
        <v>197.36629200000004</v>
      </c>
      <c r="CF9" s="50">
        <v>176.95693300000002</v>
      </c>
      <c r="CG9" s="50">
        <v>0</v>
      </c>
      <c r="CH9" s="50">
        <v>174.50981799999997</v>
      </c>
      <c r="CI9" s="50">
        <v>182.48169200000004</v>
      </c>
      <c r="CJ9" s="50">
        <v>203.520566</v>
      </c>
      <c r="CK9" s="50">
        <v>199.09336800000003</v>
      </c>
      <c r="CL9" s="50">
        <v>202.49106000000003</v>
      </c>
      <c r="CM9" s="50">
        <v>193.48805500000003</v>
      </c>
      <c r="CN9" s="50">
        <v>0</v>
      </c>
      <c r="CO9" s="50">
        <v>166.62510200000006</v>
      </c>
      <c r="CP9" s="50">
        <v>174.09627900000001</v>
      </c>
      <c r="CQ9" s="50">
        <f>SUM(BL9:CP9)</f>
        <v>4539.905565</v>
      </c>
      <c r="CR9" s="50">
        <v>162.01929499999997</v>
      </c>
      <c r="CS9" s="50">
        <v>145.528098</v>
      </c>
      <c r="CT9" s="50">
        <v>169.48316699999992</v>
      </c>
      <c r="CU9" s="50">
        <v>143.29339100000001</v>
      </c>
      <c r="CV9" s="50">
        <v>0</v>
      </c>
      <c r="CW9" s="50">
        <v>175.07862999999995</v>
      </c>
      <c r="CX9" s="50">
        <v>200.76965299999995</v>
      </c>
      <c r="CY9" s="50">
        <v>201.46495999999996</v>
      </c>
      <c r="CZ9" s="50">
        <v>185.95409099999998</v>
      </c>
      <c r="DA9" s="50">
        <v>93.23525699999999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147.91059799999999</v>
      </c>
      <c r="DL9" s="50">
        <v>200.81288800000004</v>
      </c>
      <c r="DM9" s="50">
        <v>229.49906600000003</v>
      </c>
      <c r="DN9" s="50">
        <v>242.74929499999999</v>
      </c>
      <c r="DO9" s="50">
        <v>216.05151700000002</v>
      </c>
      <c r="DP9" s="50">
        <v>198.36982</v>
      </c>
      <c r="DQ9" s="50">
        <v>0</v>
      </c>
      <c r="DR9" s="50">
        <v>178.71274400000001</v>
      </c>
      <c r="DS9" s="50">
        <v>198.20064599999998</v>
      </c>
      <c r="DT9" s="50">
        <v>221.17096599999996</v>
      </c>
      <c r="DU9" s="50">
        <v>225.29170000000002</v>
      </c>
      <c r="DV9" s="50">
        <f>SUM(CR9:DU9)</f>
        <v>3535.5957819999994</v>
      </c>
      <c r="DW9" s="50">
        <v>187.66572599999998</v>
      </c>
      <c r="DX9" s="50">
        <v>182.90821100000002</v>
      </c>
      <c r="DY9" s="50">
        <v>88.537483999999992</v>
      </c>
      <c r="DZ9" s="50">
        <v>197.77402800000002</v>
      </c>
      <c r="EA9" s="50">
        <v>181.95070600000005</v>
      </c>
      <c r="EB9" s="50">
        <v>194.64804800000002</v>
      </c>
      <c r="EC9" s="50">
        <v>182.26769999999999</v>
      </c>
      <c r="ED9" s="50">
        <v>233.95441499999998</v>
      </c>
      <c r="EE9" s="50">
        <v>236.69692499999999</v>
      </c>
      <c r="EF9" s="50">
        <v>136.871925</v>
      </c>
      <c r="EG9" s="50">
        <v>259.77060599999993</v>
      </c>
      <c r="EH9" s="50">
        <v>260.06388299999998</v>
      </c>
      <c r="EI9" s="50">
        <v>202.31548200000003</v>
      </c>
      <c r="EJ9" s="50">
        <v>0</v>
      </c>
      <c r="EK9" s="50">
        <v>0</v>
      </c>
      <c r="EL9" s="50">
        <v>0</v>
      </c>
      <c r="EM9" s="50">
        <v>82.309443999999999</v>
      </c>
      <c r="EN9" s="50">
        <v>231.51562900000008</v>
      </c>
      <c r="EO9" s="50">
        <v>247.39914499999998</v>
      </c>
      <c r="EP9" s="50">
        <v>259.58869900000002</v>
      </c>
      <c r="EQ9" s="50">
        <v>266.35716000000002</v>
      </c>
      <c r="ER9" s="50">
        <v>266.38396599999999</v>
      </c>
      <c r="ES9" s="50">
        <v>264.05923799999999</v>
      </c>
      <c r="ET9" s="50">
        <v>160.25623999999999</v>
      </c>
      <c r="EU9" s="50">
        <v>295.72929399999992</v>
      </c>
      <c r="EV9" s="50">
        <v>278.84006499999992</v>
      </c>
      <c r="EW9" s="50">
        <v>282.95498599999996</v>
      </c>
      <c r="EX9" s="50">
        <v>276.04312500000003</v>
      </c>
      <c r="EY9" s="50">
        <v>291.85238800000002</v>
      </c>
      <c r="EZ9" s="50">
        <v>286.00313299999999</v>
      </c>
      <c r="FA9" s="50">
        <v>112.78233699999998</v>
      </c>
      <c r="FB9" s="50">
        <f>SUM(DW9:FA9)</f>
        <v>6147.4999879999987</v>
      </c>
      <c r="FC9" s="50">
        <v>0</v>
      </c>
      <c r="FD9" s="50">
        <v>275.17361700000004</v>
      </c>
      <c r="FE9" s="50">
        <v>308.69580100000002</v>
      </c>
      <c r="FF9" s="50">
        <v>312.88091000000003</v>
      </c>
      <c r="FG9" s="50">
        <v>276.68302799999998</v>
      </c>
      <c r="FH9" s="50">
        <v>312.02633799999995</v>
      </c>
      <c r="FI9" s="50">
        <v>0</v>
      </c>
      <c r="FJ9" s="50">
        <v>312.90525400000001</v>
      </c>
      <c r="FK9" s="50">
        <v>353.64215000000002</v>
      </c>
      <c r="FL9" s="50">
        <v>358.74875999999995</v>
      </c>
      <c r="FM9" s="50">
        <v>358.0622810000001</v>
      </c>
      <c r="FN9" s="50">
        <v>383.25655999999998</v>
      </c>
      <c r="FO9" s="50">
        <v>401.95218000000006</v>
      </c>
      <c r="FP9" s="50">
        <v>221.11055000000005</v>
      </c>
      <c r="FQ9" s="50">
        <v>381.58282999999989</v>
      </c>
      <c r="FR9" s="50">
        <v>364.67262899999997</v>
      </c>
      <c r="FS9" s="50">
        <v>378.47060800000003</v>
      </c>
      <c r="FT9" s="50">
        <v>0</v>
      </c>
      <c r="FU9" s="50">
        <v>361.63453499999997</v>
      </c>
      <c r="FV9" s="50">
        <v>348.51889999999997</v>
      </c>
      <c r="FW9" s="50">
        <v>206.94936999999993</v>
      </c>
      <c r="FX9" s="50">
        <v>332.6088299999999</v>
      </c>
      <c r="FY9" s="50">
        <v>314.48336</v>
      </c>
      <c r="FZ9" s="50">
        <v>310.9726</v>
      </c>
      <c r="GA9" s="50">
        <v>346.76877999999999</v>
      </c>
      <c r="GB9" s="50">
        <v>352.14510999999993</v>
      </c>
      <c r="GC9" s="50">
        <v>324.11619999999994</v>
      </c>
      <c r="GD9" s="50">
        <v>0</v>
      </c>
      <c r="GE9" s="50">
        <v>310.87482999999997</v>
      </c>
      <c r="GF9" s="50">
        <v>298.67171000000002</v>
      </c>
      <c r="GG9" s="50">
        <f>SUM(FC9:GF9)</f>
        <v>8507.6077210000021</v>
      </c>
      <c r="GH9" s="50">
        <v>297.12863999999996</v>
      </c>
      <c r="GI9" s="50">
        <v>308.41032000000001</v>
      </c>
      <c r="GJ9" s="50">
        <v>309.76933999999994</v>
      </c>
      <c r="GK9" s="50">
        <v>325.86602000000005</v>
      </c>
      <c r="GL9" s="50">
        <v>199.89991000000006</v>
      </c>
      <c r="GM9" s="50">
        <v>282.04076999999984</v>
      </c>
      <c r="GN9" s="50">
        <v>307.19002</v>
      </c>
      <c r="GO9" s="50">
        <v>320.42790000000008</v>
      </c>
      <c r="GP9" s="50">
        <v>295.66912999999994</v>
      </c>
      <c r="GQ9" s="50">
        <v>273.74386000000004</v>
      </c>
      <c r="GR9" s="50">
        <v>265.40270000000004</v>
      </c>
      <c r="GS9" s="50">
        <v>68.705989999999986</v>
      </c>
      <c r="GT9" s="50">
        <v>288.84247999999997</v>
      </c>
      <c r="GU9" s="50">
        <v>283.03560999999996</v>
      </c>
      <c r="GV9" s="50">
        <v>261.29510999999997</v>
      </c>
      <c r="GW9" s="50">
        <v>292.87209000000001</v>
      </c>
      <c r="GX9" s="50">
        <v>325.75587999999999</v>
      </c>
      <c r="GY9" s="50">
        <v>327.19006999999999</v>
      </c>
      <c r="GZ9" s="50">
        <v>159.12077000000002</v>
      </c>
      <c r="HA9" s="50">
        <v>332.39404999999999</v>
      </c>
      <c r="HB9" s="50">
        <v>365.55508000000015</v>
      </c>
      <c r="HC9" s="50">
        <v>370.79503000000011</v>
      </c>
      <c r="HD9" s="50">
        <v>382.63721999999996</v>
      </c>
      <c r="HE9" s="50">
        <v>353.54505999999998</v>
      </c>
      <c r="HF9" s="50">
        <v>353.15436</v>
      </c>
      <c r="HG9" s="50">
        <v>0</v>
      </c>
      <c r="HH9" s="50">
        <v>336.16131399999995</v>
      </c>
      <c r="HI9" s="50">
        <v>317.84802599999989</v>
      </c>
      <c r="HJ9" s="50">
        <v>336.47616799999992</v>
      </c>
      <c r="HK9" s="50">
        <v>355.24488000000002</v>
      </c>
      <c r="HL9" s="50">
        <v>351.498133</v>
      </c>
      <c r="HM9" s="47">
        <f>SUM(GH9:HL9)</f>
        <v>9047.6759309999979</v>
      </c>
      <c r="HN9" s="47">
        <v>335.64599499999991</v>
      </c>
      <c r="HO9" s="47">
        <v>0</v>
      </c>
      <c r="HP9" s="47">
        <v>338.54941400000007</v>
      </c>
      <c r="HQ9" s="47">
        <v>346.43840400000011</v>
      </c>
      <c r="HR9" s="47">
        <v>273.77566099999996</v>
      </c>
      <c r="HS9" s="47">
        <v>332.33465200000001</v>
      </c>
      <c r="HT9" s="47">
        <v>313.33126700000003</v>
      </c>
      <c r="HU9" s="47">
        <v>319.16370379999995</v>
      </c>
      <c r="HV9" s="47">
        <v>0</v>
      </c>
      <c r="HW9" s="47">
        <v>310.10548399999999</v>
      </c>
      <c r="HX9" s="47">
        <v>328.05891409999992</v>
      </c>
      <c r="HY9" s="47">
        <v>331.12546030000004</v>
      </c>
      <c r="HZ9" s="47">
        <v>336.16334250000006</v>
      </c>
      <c r="IA9" s="47">
        <v>364.00042200000007</v>
      </c>
      <c r="IB9" s="47">
        <v>360.35792930000002</v>
      </c>
      <c r="IC9" s="47">
        <v>0</v>
      </c>
      <c r="ID9" s="47">
        <v>364.14997830000004</v>
      </c>
      <c r="IE9" s="47">
        <v>365.32805289999999</v>
      </c>
      <c r="IF9" s="47">
        <v>325.23893800000008</v>
      </c>
      <c r="IG9" s="47">
        <v>324.03376040000001</v>
      </c>
      <c r="IH9" s="47">
        <v>359.50623259999992</v>
      </c>
      <c r="II9" s="47">
        <v>372.16139440000012</v>
      </c>
      <c r="IJ9" s="47">
        <v>0</v>
      </c>
      <c r="IK9" s="47">
        <v>363.93028869999995</v>
      </c>
      <c r="IL9" s="47">
        <v>385.15988800000008</v>
      </c>
      <c r="IM9" s="47">
        <v>366.75200659999996</v>
      </c>
      <c r="IN9" s="47">
        <v>356.16013190000007</v>
      </c>
      <c r="IO9" s="47">
        <v>352.13537819999999</v>
      </c>
      <c r="IP9" s="47">
        <v>345.54075280000001</v>
      </c>
      <c r="IQ9" s="47">
        <v>0</v>
      </c>
      <c r="IR9" s="47">
        <v>352.42195350000003</v>
      </c>
      <c r="IS9" s="47">
        <f>SUM(HN9:IR9)</f>
        <v>8921.5694053000007</v>
      </c>
      <c r="IT9" s="50">
        <v>6605.317</v>
      </c>
      <c r="IU9" s="50">
        <v>2881.1959999999999</v>
      </c>
      <c r="IV9" s="50">
        <v>2547.2869999999998</v>
      </c>
      <c r="IW9" s="50">
        <v>2050.3690000000001</v>
      </c>
      <c r="IX9" s="232">
        <f>SUM(AH9,BK9,CQ9,DV9,FB9,GG9,HM9,IS9)</f>
        <v>49595.241976300007</v>
      </c>
    </row>
    <row r="10" spans="1:260" s="34" customFormat="1">
      <c r="B10" s="48" t="s">
        <v>86</v>
      </c>
      <c r="C10" s="45">
        <v>0</v>
      </c>
      <c r="D10" s="45">
        <v>913</v>
      </c>
      <c r="E10" s="45">
        <v>933</v>
      </c>
      <c r="F10" s="45">
        <v>1</v>
      </c>
      <c r="G10" s="45">
        <v>1005</v>
      </c>
      <c r="H10" s="45">
        <v>972</v>
      </c>
      <c r="I10" s="45">
        <v>1</v>
      </c>
      <c r="J10" s="45">
        <v>957</v>
      </c>
      <c r="K10" s="45">
        <v>987</v>
      </c>
      <c r="L10" s="45">
        <v>965</v>
      </c>
      <c r="M10" s="45">
        <v>0</v>
      </c>
      <c r="N10" s="45">
        <v>976</v>
      </c>
      <c r="O10" s="45">
        <v>1004</v>
      </c>
      <c r="P10" s="45">
        <v>1032</v>
      </c>
      <c r="Q10" s="45">
        <v>1036</v>
      </c>
      <c r="R10" s="45">
        <v>1051</v>
      </c>
      <c r="S10" s="45">
        <v>1046</v>
      </c>
      <c r="T10" s="45">
        <v>0</v>
      </c>
      <c r="U10" s="45">
        <v>1060</v>
      </c>
      <c r="V10" s="45">
        <v>1067</v>
      </c>
      <c r="W10" s="45">
        <v>1109</v>
      </c>
      <c r="X10" s="45">
        <v>1109</v>
      </c>
      <c r="Y10" s="45">
        <v>1138</v>
      </c>
      <c r="Z10" s="45">
        <v>1123</v>
      </c>
      <c r="AA10" s="45">
        <v>0</v>
      </c>
      <c r="AB10" s="45">
        <v>1127</v>
      </c>
      <c r="AC10" s="45">
        <v>1138</v>
      </c>
      <c r="AD10" s="45">
        <v>1117</v>
      </c>
      <c r="AE10" s="45">
        <v>1110</v>
      </c>
      <c r="AF10" s="45">
        <v>1110</v>
      </c>
      <c r="AG10" s="45">
        <v>1095</v>
      </c>
      <c r="AH10" s="47">
        <f>AVERAGE(AB10:AG10,U10:Z10,N10:S10,J10:L10,G10:H10,D10:E10)</f>
        <v>1047.2</v>
      </c>
      <c r="AI10" s="45">
        <v>0</v>
      </c>
      <c r="AJ10" s="45">
        <v>1094</v>
      </c>
      <c r="AK10" s="45">
        <v>1</v>
      </c>
      <c r="AL10" s="45">
        <v>1159</v>
      </c>
      <c r="AM10" s="45">
        <v>1172</v>
      </c>
      <c r="AN10" s="45">
        <v>1145</v>
      </c>
      <c r="AO10" s="45">
        <v>1123</v>
      </c>
      <c r="AP10" s="45">
        <v>0</v>
      </c>
      <c r="AQ10" s="45">
        <v>1114</v>
      </c>
      <c r="AR10" s="45">
        <v>1133</v>
      </c>
      <c r="AS10" s="45">
        <v>1137</v>
      </c>
      <c r="AT10" s="45">
        <v>1131</v>
      </c>
      <c r="AU10" s="45">
        <v>1129</v>
      </c>
      <c r="AV10" s="45">
        <v>1101</v>
      </c>
      <c r="AW10" s="45">
        <v>0</v>
      </c>
      <c r="AX10" s="45">
        <v>1104</v>
      </c>
      <c r="AY10" s="45">
        <v>1110</v>
      </c>
      <c r="AZ10" s="45">
        <v>1061</v>
      </c>
      <c r="BA10" s="45">
        <v>1084</v>
      </c>
      <c r="BB10" s="45">
        <v>1094</v>
      </c>
      <c r="BC10" s="45">
        <v>1095</v>
      </c>
      <c r="BD10" s="45">
        <v>0</v>
      </c>
      <c r="BE10" s="45">
        <v>1117</v>
      </c>
      <c r="BF10" s="45">
        <v>1132</v>
      </c>
      <c r="BG10" s="45">
        <v>1144</v>
      </c>
      <c r="BH10" s="45">
        <v>1129</v>
      </c>
      <c r="BI10" s="45">
        <v>1124</v>
      </c>
      <c r="BJ10" s="45">
        <v>1117</v>
      </c>
      <c r="BK10" s="47">
        <f>AVERAGE(BE10:BJ10,AX10:BC10,AQ10:AV10,AL10:AO10,AJ10)</f>
        <v>1119.5217391304348</v>
      </c>
      <c r="BL10" s="45">
        <v>0</v>
      </c>
      <c r="BM10" s="45">
        <v>1116</v>
      </c>
      <c r="BN10" s="45">
        <v>1144</v>
      </c>
      <c r="BO10" s="45">
        <v>1169</v>
      </c>
      <c r="BP10" s="45">
        <v>1193</v>
      </c>
      <c r="BQ10" s="45">
        <v>1159</v>
      </c>
      <c r="BR10" s="45">
        <v>1131</v>
      </c>
      <c r="BS10" s="45">
        <v>0</v>
      </c>
      <c r="BT10" s="45">
        <v>0</v>
      </c>
      <c r="BU10" s="45">
        <v>1154</v>
      </c>
      <c r="BV10" s="45">
        <v>1177</v>
      </c>
      <c r="BW10" s="45">
        <v>1183</v>
      </c>
      <c r="BX10" s="45">
        <v>1196</v>
      </c>
      <c r="BY10" s="45">
        <v>1169</v>
      </c>
      <c r="BZ10" s="45">
        <v>0</v>
      </c>
      <c r="CA10" s="45">
        <v>1177</v>
      </c>
      <c r="CB10" s="45">
        <v>1192</v>
      </c>
      <c r="CC10" s="45">
        <v>1202</v>
      </c>
      <c r="CD10" s="45">
        <v>1208</v>
      </c>
      <c r="CE10" s="45">
        <v>1200</v>
      </c>
      <c r="CF10" s="45">
        <v>1184</v>
      </c>
      <c r="CG10" s="45">
        <v>0</v>
      </c>
      <c r="CH10" s="45">
        <v>1186</v>
      </c>
      <c r="CI10" s="45">
        <v>1202</v>
      </c>
      <c r="CJ10" s="45">
        <v>1197</v>
      </c>
      <c r="CK10" s="45">
        <v>1195</v>
      </c>
      <c r="CL10" s="45">
        <v>1202</v>
      </c>
      <c r="CM10" s="45">
        <v>1192</v>
      </c>
      <c r="CN10" s="45">
        <v>0</v>
      </c>
      <c r="CO10" s="45">
        <v>1187</v>
      </c>
      <c r="CP10" s="45">
        <v>1203</v>
      </c>
      <c r="CQ10" s="47">
        <f>AVERAGE(CO10:CP10,CH10:CM10,CA10:CF10,BU10:BY10,BM10:BR10)</f>
        <v>1180.72</v>
      </c>
      <c r="CR10" s="50">
        <v>1195</v>
      </c>
      <c r="CS10" s="50">
        <v>1192</v>
      </c>
      <c r="CT10" s="50">
        <v>1194</v>
      </c>
      <c r="CU10" s="50">
        <v>1194</v>
      </c>
      <c r="CV10" s="50">
        <v>0</v>
      </c>
      <c r="CW10" s="50">
        <v>1165</v>
      </c>
      <c r="CX10" s="50">
        <v>1170</v>
      </c>
      <c r="CY10" s="50">
        <v>1177</v>
      </c>
      <c r="CZ10" s="50">
        <v>1180</v>
      </c>
      <c r="DA10" s="50">
        <v>1191</v>
      </c>
      <c r="DB10" s="50">
        <v>1</v>
      </c>
      <c r="DC10" s="50">
        <v>0</v>
      </c>
      <c r="DD10" s="50">
        <v>0</v>
      </c>
      <c r="DE10" s="50">
        <v>0</v>
      </c>
      <c r="DF10" s="50">
        <v>0</v>
      </c>
      <c r="DG10" s="50">
        <v>0</v>
      </c>
      <c r="DH10" s="50">
        <v>0</v>
      </c>
      <c r="DI10" s="50">
        <v>0</v>
      </c>
      <c r="DJ10" s="50">
        <v>0</v>
      </c>
      <c r="DK10" s="50">
        <v>1094</v>
      </c>
      <c r="DL10" s="50">
        <v>1144</v>
      </c>
      <c r="DM10" s="50">
        <v>1164</v>
      </c>
      <c r="DN10" s="50">
        <v>1158</v>
      </c>
      <c r="DO10" s="50">
        <v>1185</v>
      </c>
      <c r="DP10" s="50">
        <v>1167</v>
      </c>
      <c r="DQ10" s="50">
        <v>0</v>
      </c>
      <c r="DR10" s="50">
        <v>1172</v>
      </c>
      <c r="DS10" s="50">
        <v>1217</v>
      </c>
      <c r="DT10" s="50">
        <v>1224</v>
      </c>
      <c r="DU10" s="50">
        <v>1223</v>
      </c>
      <c r="DV10" s="1">
        <f>AVERAGE(DR10:DU10,DK10:DP10,CW10:DB10,CR10:CU10)</f>
        <v>1120.3499999999999</v>
      </c>
      <c r="DW10" s="50">
        <v>1210</v>
      </c>
      <c r="DX10" s="50">
        <v>1193</v>
      </c>
      <c r="DY10" s="50">
        <v>655</v>
      </c>
      <c r="DZ10" s="50">
        <v>1238</v>
      </c>
      <c r="EA10" s="50">
        <v>1256</v>
      </c>
      <c r="EB10" s="50">
        <v>1219</v>
      </c>
      <c r="EC10" s="50">
        <v>1290</v>
      </c>
      <c r="ED10" s="50">
        <v>1288</v>
      </c>
      <c r="EE10" s="50">
        <v>1288</v>
      </c>
      <c r="EF10" s="50">
        <v>975</v>
      </c>
      <c r="EG10" s="50">
        <v>1303</v>
      </c>
      <c r="EH10" s="50">
        <v>1296</v>
      </c>
      <c r="EI10" s="50">
        <v>1268</v>
      </c>
      <c r="EJ10" s="50">
        <v>155</v>
      </c>
      <c r="EK10" s="50">
        <v>53</v>
      </c>
      <c r="EL10" s="50">
        <v>0</v>
      </c>
      <c r="EM10" s="50">
        <v>709</v>
      </c>
      <c r="EN10" s="50">
        <v>1317</v>
      </c>
      <c r="EO10" s="50">
        <v>1329</v>
      </c>
      <c r="EP10" s="50">
        <v>1369</v>
      </c>
      <c r="EQ10" s="50">
        <v>1369</v>
      </c>
      <c r="ER10" s="50">
        <v>1377</v>
      </c>
      <c r="ES10" s="50">
        <v>1370</v>
      </c>
      <c r="ET10" s="50">
        <v>1042</v>
      </c>
      <c r="EU10" s="50">
        <v>1363</v>
      </c>
      <c r="EV10" s="50">
        <v>1368</v>
      </c>
      <c r="EW10" s="50">
        <v>1370</v>
      </c>
      <c r="EX10" s="50">
        <v>1372</v>
      </c>
      <c r="EY10" s="50">
        <v>1370</v>
      </c>
      <c r="EZ10" s="50">
        <v>1365</v>
      </c>
      <c r="FA10" s="50">
        <v>822</v>
      </c>
      <c r="FB10" s="47">
        <f>AVERAGE(EU10:EZ10,EN10:ES10,EG10:EI10,ED10,EE10,DZ10:EC10,DW10:DX10)</f>
        <v>1312.5217391304348</v>
      </c>
      <c r="FC10" s="50">
        <v>0</v>
      </c>
      <c r="FD10" s="50">
        <v>1356</v>
      </c>
      <c r="FE10" s="50">
        <v>1361</v>
      </c>
      <c r="FF10" s="50">
        <v>1356</v>
      </c>
      <c r="FG10" s="50">
        <v>1387</v>
      </c>
      <c r="FH10" s="50">
        <v>1332</v>
      </c>
      <c r="FI10" s="50">
        <v>23</v>
      </c>
      <c r="FJ10" s="50">
        <v>1314</v>
      </c>
      <c r="FK10" s="50">
        <v>1360</v>
      </c>
      <c r="FL10" s="50">
        <v>1372</v>
      </c>
      <c r="FM10" s="50">
        <v>1350</v>
      </c>
      <c r="FN10" s="50">
        <v>1379</v>
      </c>
      <c r="FO10" s="50">
        <v>1363</v>
      </c>
      <c r="FP10" s="50">
        <v>1102</v>
      </c>
      <c r="FQ10" s="50">
        <v>1363</v>
      </c>
      <c r="FR10" s="50">
        <v>1387</v>
      </c>
      <c r="FS10" s="50">
        <v>1388</v>
      </c>
      <c r="FT10" s="50">
        <v>45</v>
      </c>
      <c r="FU10" s="50">
        <v>1366</v>
      </c>
      <c r="FV10" s="50">
        <v>1374</v>
      </c>
      <c r="FW10" s="50">
        <v>1105</v>
      </c>
      <c r="FX10" s="50">
        <v>1370</v>
      </c>
      <c r="FY10" s="51">
        <v>1369</v>
      </c>
      <c r="FZ10" s="51">
        <v>1374</v>
      </c>
      <c r="GA10" s="51">
        <v>1377</v>
      </c>
      <c r="GB10" s="51">
        <v>1388</v>
      </c>
      <c r="GC10" s="51">
        <v>1372</v>
      </c>
      <c r="GD10" s="51">
        <v>1</v>
      </c>
      <c r="GE10" s="51">
        <v>1359</v>
      </c>
      <c r="GF10" s="51">
        <v>1377</v>
      </c>
      <c r="GG10" s="50">
        <f>AVERAGE(GE10:GF10,FX10:GC10,FU10:FV10,FQ10:FS10,FJ10:FO10,FD10:FH10)</f>
        <v>1366.4166666666667</v>
      </c>
      <c r="GH10" s="50">
        <v>1370</v>
      </c>
      <c r="GI10" s="50">
        <v>1363</v>
      </c>
      <c r="GJ10" s="50">
        <v>1369</v>
      </c>
      <c r="GK10" s="50">
        <v>1363</v>
      </c>
      <c r="GL10" s="50">
        <v>1092</v>
      </c>
      <c r="GM10" s="50">
        <v>1384</v>
      </c>
      <c r="GN10" s="50">
        <v>1338</v>
      </c>
      <c r="GO10" s="50">
        <v>1334</v>
      </c>
      <c r="GP10" s="50">
        <v>1335</v>
      </c>
      <c r="GQ10" s="50">
        <v>1334</v>
      </c>
      <c r="GR10" s="50">
        <v>1306</v>
      </c>
      <c r="GS10" s="50">
        <v>612</v>
      </c>
      <c r="GT10" s="50">
        <v>1277</v>
      </c>
      <c r="GU10" s="50">
        <v>1333</v>
      </c>
      <c r="GV10" s="50">
        <v>1342</v>
      </c>
      <c r="GW10" s="50">
        <v>1346</v>
      </c>
      <c r="GX10" s="50">
        <v>1360</v>
      </c>
      <c r="GY10" s="50">
        <v>1352</v>
      </c>
      <c r="GZ10" s="50">
        <v>1022</v>
      </c>
      <c r="HA10" s="50">
        <v>1362</v>
      </c>
      <c r="HB10" s="50">
        <v>1361</v>
      </c>
      <c r="HC10" s="50">
        <v>1365</v>
      </c>
      <c r="HD10" s="50">
        <v>1374</v>
      </c>
      <c r="HE10" s="50">
        <v>1376</v>
      </c>
      <c r="HF10" s="50">
        <v>1366</v>
      </c>
      <c r="HG10" s="50"/>
      <c r="HH10" s="50">
        <v>1366</v>
      </c>
      <c r="HI10" s="50">
        <v>1371</v>
      </c>
      <c r="HJ10" s="50">
        <v>1370</v>
      </c>
      <c r="HK10" s="50">
        <v>1374</v>
      </c>
      <c r="HL10" s="50">
        <v>1372</v>
      </c>
      <c r="HM10" s="50">
        <f>AVERAGE(HH10:HL10,HA10:HF10,GT10:GY10,GM10:GR10,GH10:GK10)</f>
        <v>1354.1851851851852</v>
      </c>
      <c r="HN10" s="50">
        <v>1344</v>
      </c>
      <c r="HO10" s="50">
        <v>37</v>
      </c>
      <c r="HP10" s="50">
        <v>1365</v>
      </c>
      <c r="HQ10" s="50">
        <v>1388</v>
      </c>
      <c r="HR10" s="50">
        <v>1412</v>
      </c>
      <c r="HS10" s="50">
        <v>1382</v>
      </c>
      <c r="HT10" s="50">
        <v>1385</v>
      </c>
      <c r="HU10" s="50">
        <v>1356</v>
      </c>
      <c r="HV10" s="50">
        <v>0</v>
      </c>
      <c r="HW10" s="50">
        <v>1341</v>
      </c>
      <c r="HX10" s="50">
        <v>1380</v>
      </c>
      <c r="HY10" s="50">
        <v>1380</v>
      </c>
      <c r="HZ10" s="50">
        <v>1381</v>
      </c>
      <c r="IA10" s="50">
        <v>1380</v>
      </c>
      <c r="IB10" s="50">
        <v>1369</v>
      </c>
      <c r="IC10" s="50">
        <v>0</v>
      </c>
      <c r="ID10" s="50">
        <v>1362</v>
      </c>
      <c r="IE10" s="50">
        <v>1372</v>
      </c>
      <c r="IF10" s="50">
        <v>1337</v>
      </c>
      <c r="IG10" s="50">
        <v>1333</v>
      </c>
      <c r="IH10" s="50">
        <v>1327</v>
      </c>
      <c r="II10" s="50">
        <v>1326</v>
      </c>
      <c r="IJ10" s="50">
        <v>0</v>
      </c>
      <c r="IK10" s="50">
        <v>1310</v>
      </c>
      <c r="IL10" s="50">
        <v>1315</v>
      </c>
      <c r="IM10" s="50">
        <v>1316</v>
      </c>
      <c r="IN10" s="50">
        <v>1323</v>
      </c>
      <c r="IO10" s="50">
        <v>1305</v>
      </c>
      <c r="IP10" s="50">
        <v>1315</v>
      </c>
      <c r="IQ10" s="50">
        <v>0</v>
      </c>
      <c r="IR10" s="50">
        <v>1306</v>
      </c>
      <c r="IS10" s="50">
        <f>AVERAGE(IR10,IK10:IP10,ID10:II10,HW10:IB10,HP10:HU10,HN10)</f>
        <v>1350.3846153846155</v>
      </c>
      <c r="IT10" s="293">
        <v>1141</v>
      </c>
      <c r="IU10" s="293">
        <v>808</v>
      </c>
      <c r="IV10" s="293">
        <v>522</v>
      </c>
      <c r="IW10" s="50">
        <v>314</v>
      </c>
      <c r="IX10" s="50">
        <f>AVERAGE(AH10,BK10,CQ10,DV10,FB10,GG10,HM10,IS4)</f>
        <v>1065.8644162640903</v>
      </c>
    </row>
    <row r="11" spans="1:260">
      <c r="B11" s="43" t="s">
        <v>68</v>
      </c>
      <c r="C11" s="46">
        <v>0</v>
      </c>
      <c r="D11" s="46">
        <v>545.94000000000005</v>
      </c>
      <c r="E11" s="46">
        <v>557.93399999999997</v>
      </c>
      <c r="F11" s="46">
        <v>0.48</v>
      </c>
      <c r="G11" s="46">
        <v>547.18097999999998</v>
      </c>
      <c r="H11" s="46">
        <v>601.79999999999995</v>
      </c>
      <c r="I11" s="46">
        <v>0</v>
      </c>
      <c r="J11" s="46">
        <v>581.46</v>
      </c>
      <c r="K11" s="46">
        <v>599.65998000000002</v>
      </c>
      <c r="L11" s="46">
        <v>572.15297999999996</v>
      </c>
      <c r="M11" s="46">
        <v>0</v>
      </c>
      <c r="N11" s="46">
        <v>581.22102000000007</v>
      </c>
      <c r="O11" s="46">
        <v>602.02998000000002</v>
      </c>
      <c r="P11" s="46">
        <v>617.46</v>
      </c>
      <c r="Q11" s="46">
        <v>618.40499999999997</v>
      </c>
      <c r="R11" s="46">
        <v>628.67297999999994</v>
      </c>
      <c r="S11" s="46">
        <v>624.66</v>
      </c>
      <c r="T11" s="46">
        <v>0</v>
      </c>
      <c r="U11" s="46">
        <v>632.94000000000005</v>
      </c>
      <c r="V11" s="46">
        <v>639.05201999999997</v>
      </c>
      <c r="W11" s="46">
        <v>663.80201999999997</v>
      </c>
      <c r="X11" s="46">
        <v>663.97500000000002</v>
      </c>
      <c r="Y11" s="46">
        <v>681.33798000000002</v>
      </c>
      <c r="Z11" s="46">
        <v>669.31799999999998</v>
      </c>
      <c r="AA11" s="46">
        <v>0</v>
      </c>
      <c r="AB11" s="46">
        <v>674.19401999999991</v>
      </c>
      <c r="AC11" s="46">
        <v>682.21997999999996</v>
      </c>
      <c r="AD11" s="46">
        <v>666.96</v>
      </c>
      <c r="AE11" s="46">
        <v>665.78099999999995</v>
      </c>
      <c r="AF11" s="46">
        <v>665.76702</v>
      </c>
      <c r="AG11" s="46">
        <v>652.86</v>
      </c>
      <c r="AH11" s="50">
        <f>SUM(C11:AG11)</f>
        <v>15637.263959999997</v>
      </c>
      <c r="AI11" s="47">
        <v>0</v>
      </c>
      <c r="AJ11" s="47">
        <v>654.28397999999993</v>
      </c>
      <c r="AK11" s="47">
        <v>0</v>
      </c>
      <c r="AL11" s="47">
        <v>694.28801999999985</v>
      </c>
      <c r="AM11" s="47">
        <v>632.97</v>
      </c>
      <c r="AN11" s="47">
        <v>685.64202</v>
      </c>
      <c r="AO11" s="47">
        <v>665.1</v>
      </c>
      <c r="AP11" s="47">
        <v>0</v>
      </c>
      <c r="AQ11" s="47">
        <v>660.22295999999994</v>
      </c>
      <c r="AR11" s="47">
        <v>676.54901999999993</v>
      </c>
      <c r="AS11" s="47">
        <v>666.08597999999995</v>
      </c>
      <c r="AT11" s="47">
        <v>677.05398000000002</v>
      </c>
      <c r="AU11" s="47">
        <v>675.92399999999998</v>
      </c>
      <c r="AV11" s="47">
        <v>653.21400000000006</v>
      </c>
      <c r="AW11" s="47">
        <v>0</v>
      </c>
      <c r="AX11" s="47">
        <v>660.17100000000005</v>
      </c>
      <c r="AY11" s="47">
        <v>662.68901999999991</v>
      </c>
      <c r="AZ11" s="47">
        <v>628.24602000000004</v>
      </c>
      <c r="BA11" s="47">
        <v>648.23400000000004</v>
      </c>
      <c r="BB11" s="47">
        <v>654.24</v>
      </c>
      <c r="BC11" s="47">
        <v>647.76</v>
      </c>
      <c r="BD11" s="47">
        <v>0</v>
      </c>
      <c r="BE11" s="47">
        <v>666.01397999999995</v>
      </c>
      <c r="BF11" s="47">
        <v>676.08</v>
      </c>
      <c r="BG11" s="47">
        <v>617.44098000000008</v>
      </c>
      <c r="BH11" s="47">
        <v>608.87400000000002</v>
      </c>
      <c r="BI11" s="47">
        <v>544.79999999999995</v>
      </c>
      <c r="BJ11" s="47">
        <v>541.35</v>
      </c>
      <c r="BK11" s="50">
        <f>SUM(AI11:BJ11)</f>
        <v>14897.232959999999</v>
      </c>
      <c r="BL11" s="47">
        <v>0</v>
      </c>
      <c r="BM11" s="47">
        <v>662.43</v>
      </c>
      <c r="BN11" s="47">
        <v>684.11202000000003</v>
      </c>
      <c r="BO11" s="47">
        <v>699.12</v>
      </c>
      <c r="BP11" s="47">
        <v>643.03002000000004</v>
      </c>
      <c r="BQ11" s="47">
        <v>692.16</v>
      </c>
      <c r="BR11" s="47">
        <v>660.63</v>
      </c>
      <c r="BS11" s="47">
        <v>0</v>
      </c>
      <c r="BT11" s="47">
        <v>0</v>
      </c>
      <c r="BU11" s="47">
        <v>688.38</v>
      </c>
      <c r="BV11" s="47">
        <v>701.52</v>
      </c>
      <c r="BW11" s="47">
        <v>705.24</v>
      </c>
      <c r="BX11" s="47">
        <v>711.05802000000006</v>
      </c>
      <c r="BY11" s="47">
        <v>694.02</v>
      </c>
      <c r="BZ11" s="47">
        <v>0</v>
      </c>
      <c r="CA11" s="47">
        <v>702.3</v>
      </c>
      <c r="CB11" s="47">
        <v>711.64800000000002</v>
      </c>
      <c r="CC11" s="47">
        <v>717.71400000000006</v>
      </c>
      <c r="CD11" s="47">
        <v>722.83302000000003</v>
      </c>
      <c r="CE11" s="47">
        <v>715.71</v>
      </c>
      <c r="CF11" s="47">
        <v>680.22299999999996</v>
      </c>
      <c r="CG11" s="47">
        <v>0</v>
      </c>
      <c r="CH11" s="47">
        <v>677.90099999999995</v>
      </c>
      <c r="CI11" s="47">
        <v>699.29100000000005</v>
      </c>
      <c r="CJ11" s="47">
        <v>709.25897999999995</v>
      </c>
      <c r="CK11" s="47">
        <v>703.8</v>
      </c>
      <c r="CL11" s="47">
        <v>713.90297999999996</v>
      </c>
      <c r="CM11" s="47">
        <v>705.26496000000009</v>
      </c>
      <c r="CN11" s="47">
        <v>0</v>
      </c>
      <c r="CO11" s="47">
        <v>708.04697999999996</v>
      </c>
      <c r="CP11" s="47">
        <v>715.92</v>
      </c>
      <c r="CQ11" s="50">
        <f>SUM(BL11:CP11)</f>
        <v>17425.51398</v>
      </c>
      <c r="CR11" s="47">
        <v>710.82</v>
      </c>
      <c r="CS11" s="47">
        <v>711.54</v>
      </c>
      <c r="CT11" s="47">
        <v>713.52</v>
      </c>
      <c r="CU11" s="47">
        <v>642.6</v>
      </c>
      <c r="CV11" s="47">
        <v>0</v>
      </c>
      <c r="CW11" s="47">
        <v>753.34602000000007</v>
      </c>
      <c r="CX11" s="47">
        <v>753.00198</v>
      </c>
      <c r="CY11" s="47">
        <v>756.03599999999994</v>
      </c>
      <c r="CZ11" s="47">
        <v>701.63297999999998</v>
      </c>
      <c r="DA11" s="47">
        <v>571.43399999999997</v>
      </c>
      <c r="DB11" s="47">
        <v>0.48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647.88</v>
      </c>
      <c r="DL11" s="47">
        <v>682.74</v>
      </c>
      <c r="DM11" s="47">
        <v>694.65</v>
      </c>
      <c r="DN11" s="47">
        <v>692.7</v>
      </c>
      <c r="DO11" s="47">
        <v>706.29600000000005</v>
      </c>
      <c r="DP11" s="47">
        <v>693.6</v>
      </c>
      <c r="DQ11" s="47">
        <v>0</v>
      </c>
      <c r="DR11" s="47">
        <v>700.68</v>
      </c>
      <c r="DS11" s="47">
        <v>724.2</v>
      </c>
      <c r="DT11" s="47">
        <v>794.55</v>
      </c>
      <c r="DU11" s="47">
        <v>791.21400000000006</v>
      </c>
      <c r="DV11" s="47">
        <f>SUM(CR11:DU11)</f>
        <v>13442.920980000001</v>
      </c>
      <c r="DW11" s="47">
        <v>686.64</v>
      </c>
      <c r="DX11" s="47">
        <v>703.77</v>
      </c>
      <c r="DY11" s="47">
        <v>314.39202</v>
      </c>
      <c r="DZ11" s="47">
        <v>784.62</v>
      </c>
      <c r="EA11" s="47">
        <v>714.3</v>
      </c>
      <c r="EB11" s="47">
        <v>722.96897999999999</v>
      </c>
      <c r="EC11" s="47">
        <v>817.47</v>
      </c>
      <c r="ED11" s="47">
        <v>831.15</v>
      </c>
      <c r="EE11" s="47">
        <v>778.42998</v>
      </c>
      <c r="EF11" s="47">
        <v>467.73192</v>
      </c>
      <c r="EG11" s="47">
        <v>836.71001999999999</v>
      </c>
      <c r="EH11" s="47">
        <v>833.58900000000006</v>
      </c>
      <c r="EI11" s="47">
        <v>703.60997999999995</v>
      </c>
      <c r="EJ11" s="47">
        <v>0</v>
      </c>
      <c r="EK11" s="47">
        <v>0</v>
      </c>
      <c r="EL11" s="47">
        <v>0</v>
      </c>
      <c r="EM11" s="47">
        <v>339.06191999999999</v>
      </c>
      <c r="EN11" s="47">
        <v>835.02893999999992</v>
      </c>
      <c r="EO11" s="47">
        <v>852.41399999999999</v>
      </c>
      <c r="EP11" s="47">
        <v>878.30297999999993</v>
      </c>
      <c r="EQ11" s="47">
        <v>882.09497999999996</v>
      </c>
      <c r="ER11" s="47">
        <v>888.84</v>
      </c>
      <c r="ES11" s="47">
        <v>827.154</v>
      </c>
      <c r="ET11" s="47">
        <v>499.18104000000005</v>
      </c>
      <c r="EU11" s="47">
        <v>880.47395999999992</v>
      </c>
      <c r="EV11" s="47">
        <v>876.97001999999998</v>
      </c>
      <c r="EW11" s="47">
        <v>878.64</v>
      </c>
      <c r="EX11" s="47">
        <v>883.01400000000001</v>
      </c>
      <c r="EY11" s="47">
        <v>878.55</v>
      </c>
      <c r="EZ11" s="47">
        <v>821.20098000000007</v>
      </c>
      <c r="FA11" s="47">
        <v>393.80604000000005</v>
      </c>
      <c r="FB11" s="47">
        <f>SUM(DW11:FA11)</f>
        <v>20810.114759999997</v>
      </c>
      <c r="FC11" s="47">
        <v>0</v>
      </c>
      <c r="FD11" s="47">
        <v>810.24300000000005</v>
      </c>
      <c r="FE11" s="47">
        <v>812.91</v>
      </c>
      <c r="FF11" s="47">
        <v>812.7</v>
      </c>
      <c r="FG11" s="47">
        <v>748.13400000000001</v>
      </c>
      <c r="FH11" s="47">
        <v>785.70798000000002</v>
      </c>
      <c r="FI11" s="47">
        <v>11.04</v>
      </c>
      <c r="FJ11" s="47">
        <v>788.09100000000001</v>
      </c>
      <c r="FK11" s="47">
        <v>817.5</v>
      </c>
      <c r="FL11" s="47">
        <v>820.64502000000005</v>
      </c>
      <c r="FM11" s="47">
        <v>812.31</v>
      </c>
      <c r="FN11" s="47">
        <v>827.45202000000006</v>
      </c>
      <c r="FO11" s="47">
        <v>815.28</v>
      </c>
      <c r="FP11" s="47">
        <v>528.48</v>
      </c>
      <c r="FQ11" s="47">
        <v>819.21</v>
      </c>
      <c r="FR11" s="47">
        <v>833.87202000000002</v>
      </c>
      <c r="FS11" s="47">
        <v>830.99297999999999</v>
      </c>
      <c r="FT11" s="47">
        <v>0</v>
      </c>
      <c r="FU11" s="47">
        <v>815.65499999999997</v>
      </c>
      <c r="FV11" s="47">
        <v>819.90606000000002</v>
      </c>
      <c r="FW11" s="47">
        <v>528.72</v>
      </c>
      <c r="FX11" s="47">
        <v>818.51099999999997</v>
      </c>
      <c r="FY11" s="47">
        <v>819.42102</v>
      </c>
      <c r="FZ11" s="47">
        <v>822.495</v>
      </c>
      <c r="GA11" s="47">
        <v>824.67</v>
      </c>
      <c r="GB11" s="47">
        <v>830.61</v>
      </c>
      <c r="GC11" s="47">
        <v>815.73</v>
      </c>
      <c r="GD11" s="47">
        <v>0.48</v>
      </c>
      <c r="GE11" s="47">
        <v>813.12</v>
      </c>
      <c r="GF11" s="47">
        <v>823.43399999999997</v>
      </c>
      <c r="GG11" s="50">
        <f>SUM(FC11:GF11)</f>
        <v>20607.320100000001</v>
      </c>
      <c r="GH11" s="47">
        <v>819.69299999999998</v>
      </c>
      <c r="GI11" s="47">
        <v>816.16098</v>
      </c>
      <c r="GJ11" s="47">
        <v>820.5</v>
      </c>
      <c r="GK11" s="47">
        <v>814.5</v>
      </c>
      <c r="GL11" s="47">
        <v>523.42097999999999</v>
      </c>
      <c r="GM11" s="47">
        <v>746.77602000000002</v>
      </c>
      <c r="GN11" s="47">
        <v>800.26295999999991</v>
      </c>
      <c r="GO11" s="47">
        <v>800.23097999999993</v>
      </c>
      <c r="GP11" s="47">
        <v>800.87400000000002</v>
      </c>
      <c r="GQ11" s="47">
        <v>798.20202000000006</v>
      </c>
      <c r="GR11" s="47">
        <v>769.95</v>
      </c>
      <c r="GS11" s="47">
        <v>293.24993999999998</v>
      </c>
      <c r="GT11" s="47">
        <v>762.97104000000002</v>
      </c>
      <c r="GU11" s="47">
        <v>799.65</v>
      </c>
      <c r="GV11" s="47">
        <v>803.67701999999997</v>
      </c>
      <c r="GW11" s="47">
        <v>808.32</v>
      </c>
      <c r="GX11" s="47">
        <v>814.93697999999995</v>
      </c>
      <c r="GY11" s="47">
        <v>808.83</v>
      </c>
      <c r="GZ11" s="47">
        <v>489.798</v>
      </c>
      <c r="HA11" s="47">
        <v>814.63098000000002</v>
      </c>
      <c r="HB11" s="47">
        <v>816.10295999999994</v>
      </c>
      <c r="HC11" s="47">
        <v>818.77998000000002</v>
      </c>
      <c r="HD11" s="47">
        <v>824.19</v>
      </c>
      <c r="HE11" s="47">
        <v>825.03</v>
      </c>
      <c r="HF11" s="47">
        <v>813.96</v>
      </c>
      <c r="HG11" s="47">
        <v>0</v>
      </c>
      <c r="HH11" s="47">
        <v>818.51297999999997</v>
      </c>
      <c r="HI11" s="47">
        <v>820.17498000000001</v>
      </c>
      <c r="HJ11" s="47">
        <v>820.62599999999998</v>
      </c>
      <c r="HK11" s="47">
        <v>822.66797999999994</v>
      </c>
      <c r="HL11" s="47">
        <v>821.60298</v>
      </c>
      <c r="HM11" s="47">
        <f>SUM(GH11:HL11)</f>
        <v>23108.282759999995</v>
      </c>
      <c r="HN11" s="47">
        <v>803.274</v>
      </c>
      <c r="HO11" s="47">
        <v>17.760000000000002</v>
      </c>
      <c r="HP11" s="47">
        <v>816.52800000000002</v>
      </c>
      <c r="HQ11" s="47">
        <v>830.68595999999991</v>
      </c>
      <c r="HR11" s="47">
        <v>760.89599999999984</v>
      </c>
      <c r="HS11" s="47">
        <v>826.43201999999997</v>
      </c>
      <c r="HT11" s="47">
        <v>827.84999999999991</v>
      </c>
      <c r="HU11" s="47">
        <v>803.26098000000002</v>
      </c>
      <c r="HV11" s="47">
        <v>0</v>
      </c>
      <c r="HW11" s="47">
        <v>801.99702000000002</v>
      </c>
      <c r="HX11" s="47">
        <v>825.03701999999998</v>
      </c>
      <c r="HY11" s="47">
        <v>826.62</v>
      </c>
      <c r="HZ11" s="47">
        <v>826.37400000000002</v>
      </c>
      <c r="IA11" s="47">
        <v>826.72895999999992</v>
      </c>
      <c r="IB11" s="47">
        <v>817.37400000000002</v>
      </c>
      <c r="IC11" s="47">
        <v>0</v>
      </c>
      <c r="ID11" s="47">
        <v>815.56589999999994</v>
      </c>
      <c r="IE11" s="47">
        <v>817.17599999999959</v>
      </c>
      <c r="IF11" s="47">
        <v>801.40697999999998</v>
      </c>
      <c r="IG11" s="47">
        <v>798.40397999999993</v>
      </c>
      <c r="IH11" s="47">
        <v>795.06</v>
      </c>
      <c r="II11" s="47">
        <v>793.09800000000007</v>
      </c>
      <c r="IJ11" s="47">
        <v>0</v>
      </c>
      <c r="IK11" s="47">
        <v>783.71298000000002</v>
      </c>
      <c r="IL11" s="47">
        <v>787.96602000000007</v>
      </c>
      <c r="IM11" s="47">
        <v>788.68799999999999</v>
      </c>
      <c r="IN11" s="47">
        <v>792.11400000000003</v>
      </c>
      <c r="IO11" s="47">
        <v>781.60199999999986</v>
      </c>
      <c r="IP11" s="47">
        <v>785.39400000000001</v>
      </c>
      <c r="IQ11" s="47">
        <v>0</v>
      </c>
      <c r="IR11" s="47">
        <v>779.79498000000001</v>
      </c>
      <c r="IS11" s="47">
        <f>SUM(HN11:IR11)</f>
        <v>20930.800799999997</v>
      </c>
      <c r="IT11" s="47">
        <v>15709.4</v>
      </c>
      <c r="IU11" s="47">
        <v>7753.9</v>
      </c>
      <c r="IV11" s="47">
        <v>5258</v>
      </c>
      <c r="IW11" s="47">
        <v>4345.2</v>
      </c>
      <c r="IX11" s="232">
        <f>SUM(AH11,BK11,CQ11,DV11,FB11,GG11,HM11,IS11)</f>
        <v>146859.45029999997</v>
      </c>
    </row>
    <row r="12" spans="1:260">
      <c r="B12" s="43" t="s">
        <v>54</v>
      </c>
      <c r="C12" s="46" t="e">
        <f t="shared" ref="C12:BJ12" si="4">C9/C8</f>
        <v>#DIV/0!</v>
      </c>
      <c r="D12" s="46">
        <f t="shared" si="4"/>
        <v>13.719550182663568</v>
      </c>
      <c r="E12" s="46">
        <f t="shared" si="4"/>
        <v>13.499270453758225</v>
      </c>
      <c r="F12" s="46" t="e">
        <f t="shared" si="4"/>
        <v>#DIV/0!</v>
      </c>
      <c r="G12" s="46">
        <f t="shared" si="4"/>
        <v>13.092483253234745</v>
      </c>
      <c r="H12" s="46">
        <f t="shared" si="4"/>
        <v>13.071801763328279</v>
      </c>
      <c r="I12" s="46" t="e">
        <f t="shared" si="4"/>
        <v>#DIV/0!</v>
      </c>
      <c r="J12" s="46">
        <f t="shared" si="4"/>
        <v>13.722606575725775</v>
      </c>
      <c r="K12" s="46">
        <f t="shared" si="4"/>
        <v>13.517409905569469</v>
      </c>
      <c r="L12" s="46">
        <f t="shared" si="4"/>
        <v>13.657965770699718</v>
      </c>
      <c r="M12" s="46" t="e">
        <f t="shared" si="4"/>
        <v>#DIV/0!</v>
      </c>
      <c r="N12" s="46">
        <f t="shared" si="4"/>
        <v>13.349008064516129</v>
      </c>
      <c r="O12" s="46">
        <f t="shared" si="4"/>
        <v>12.303276126830653</v>
      </c>
      <c r="P12" s="46">
        <f t="shared" si="4"/>
        <v>11.524601742662478</v>
      </c>
      <c r="Q12" s="46">
        <f t="shared" si="4"/>
        <v>11.110774464879796</v>
      </c>
      <c r="R12" s="46">
        <f t="shared" si="4"/>
        <v>10.97421300178028</v>
      </c>
      <c r="S12" s="46">
        <f t="shared" si="4"/>
        <v>10.861458976078694</v>
      </c>
      <c r="T12" s="46" t="e">
        <f t="shared" si="4"/>
        <v>#DIV/0!</v>
      </c>
      <c r="U12" s="46">
        <f t="shared" si="4"/>
        <v>10.944644849386385</v>
      </c>
      <c r="V12" s="46">
        <f t="shared" si="4"/>
        <v>11.374153280270139</v>
      </c>
      <c r="W12" s="46">
        <f t="shared" si="4"/>
        <v>11.268502346837945</v>
      </c>
      <c r="X12" s="46">
        <f t="shared" si="4"/>
        <v>11.047549567000916</v>
      </c>
      <c r="Y12" s="46">
        <f t="shared" si="4"/>
        <v>10.306828820633564</v>
      </c>
      <c r="Z12" s="46">
        <f t="shared" si="4"/>
        <v>10.207072093989199</v>
      </c>
      <c r="AA12" s="46" t="e">
        <f t="shared" si="4"/>
        <v>#DIV/0!</v>
      </c>
      <c r="AB12" s="46">
        <f t="shared" si="4"/>
        <v>9.2658544886458749</v>
      </c>
      <c r="AC12" s="46">
        <f t="shared" si="4"/>
        <v>9.0419982568807349</v>
      </c>
      <c r="AD12" s="46">
        <f t="shared" si="4"/>
        <v>9.1744611630369697</v>
      </c>
      <c r="AE12" s="46">
        <f t="shared" si="4"/>
        <v>8.8177031627280975</v>
      </c>
      <c r="AF12" s="46">
        <f t="shared" si="4"/>
        <v>8.2366434114396014</v>
      </c>
      <c r="AG12" s="46">
        <f t="shared" si="4"/>
        <v>7.6786861865070879</v>
      </c>
      <c r="AH12" s="46">
        <f t="shared" si="4"/>
        <v>10.898509027364014</v>
      </c>
      <c r="AI12" s="46" t="e">
        <f t="shared" si="4"/>
        <v>#DIV/0!</v>
      </c>
      <c r="AJ12" s="46">
        <f t="shared" si="4"/>
        <v>6.8903769254103606</v>
      </c>
      <c r="AK12" s="46" t="e">
        <f t="shared" si="4"/>
        <v>#DIV/0!</v>
      </c>
      <c r="AL12" s="46">
        <f t="shared" si="4"/>
        <v>6.9292596829149566</v>
      </c>
      <c r="AM12" s="46">
        <f t="shared" si="4"/>
        <v>6.568230288660569</v>
      </c>
      <c r="AN12" s="46">
        <f t="shared" si="4"/>
        <v>6.3353534878143831</v>
      </c>
      <c r="AO12" s="46">
        <f t="shared" si="4"/>
        <v>6.426353891424454</v>
      </c>
      <c r="AP12" s="46" t="e">
        <f t="shared" si="4"/>
        <v>#DIV/0!</v>
      </c>
      <c r="AQ12" s="46">
        <f t="shared" si="4"/>
        <v>6.5699176116554714</v>
      </c>
      <c r="AR12" s="46">
        <f t="shared" si="4"/>
        <v>6.7723317906858114</v>
      </c>
      <c r="AS12" s="46">
        <f t="shared" si="4"/>
        <v>7.0399942981468975</v>
      </c>
      <c r="AT12" s="46">
        <f t="shared" si="4"/>
        <v>7.0516982580454668</v>
      </c>
      <c r="AU12" s="46">
        <f t="shared" si="4"/>
        <v>7.1380583728161104</v>
      </c>
      <c r="AV12" s="46">
        <f t="shared" si="4"/>
        <v>7.0990258646503959</v>
      </c>
      <c r="AW12" s="46" t="e">
        <f t="shared" si="4"/>
        <v>#DIV/0!</v>
      </c>
      <c r="AX12" s="46">
        <f t="shared" si="4"/>
        <v>7.231776377895577</v>
      </c>
      <c r="AY12" s="46">
        <f t="shared" si="4"/>
        <v>7.539890078055846</v>
      </c>
      <c r="AZ12" s="46">
        <f t="shared" si="4"/>
        <v>8.0792210636079247</v>
      </c>
      <c r="BA12" s="46">
        <f t="shared" si="4"/>
        <v>8.2832832556127123</v>
      </c>
      <c r="BB12" s="46">
        <f t="shared" si="4"/>
        <v>8.6009752505819215</v>
      </c>
      <c r="BC12" s="46">
        <f t="shared" si="4"/>
        <v>8.1081237362827281</v>
      </c>
      <c r="BD12" s="46" t="e">
        <f t="shared" si="4"/>
        <v>#DIV/0!</v>
      </c>
      <c r="BE12" s="46">
        <f t="shared" si="4"/>
        <v>8.1080434395584842</v>
      </c>
      <c r="BF12" s="46">
        <f t="shared" si="4"/>
        <v>7.8705145772594776</v>
      </c>
      <c r="BG12" s="46">
        <f t="shared" si="4"/>
        <v>7.5309189259509823</v>
      </c>
      <c r="BH12" s="46">
        <f t="shared" si="4"/>
        <v>7.3144278013092032</v>
      </c>
      <c r="BI12" s="46">
        <f t="shared" si="4"/>
        <v>7.0063100907911808</v>
      </c>
      <c r="BJ12" s="46">
        <f t="shared" si="4"/>
        <v>6.8709557778229087</v>
      </c>
      <c r="BK12" s="46">
        <f>BK9/BK8</f>
        <v>7.2076382119153175</v>
      </c>
      <c r="BL12" s="46" t="e">
        <f>BL9/BL8</f>
        <v>#DIV/0!</v>
      </c>
      <c r="BM12" s="46">
        <f>BM9/BM8</f>
        <v>6.8331410627625289</v>
      </c>
      <c r="BN12" s="46">
        <f t="shared" ref="BN12:CP12" si="5">BN9/BN8</f>
        <v>7.0029774120566328</v>
      </c>
      <c r="BO12" s="46">
        <f t="shared" si="5"/>
        <v>6.7956307672860605</v>
      </c>
      <c r="BP12" s="46">
        <f t="shared" si="5"/>
        <v>6.6509566959544282</v>
      </c>
      <c r="BQ12" s="46">
        <f t="shared" si="5"/>
        <v>7.1613796111567494</v>
      </c>
      <c r="BR12" s="46">
        <f t="shared" si="5"/>
        <v>7.3833015601450169</v>
      </c>
      <c r="BS12" s="46" t="e">
        <f t="shared" si="5"/>
        <v>#DIV/0!</v>
      </c>
      <c r="BT12" s="46" t="e">
        <f t="shared" si="5"/>
        <v>#DIV/0!</v>
      </c>
      <c r="BU12" s="46">
        <f t="shared" si="5"/>
        <v>7.3550642930442134</v>
      </c>
      <c r="BV12" s="46">
        <f t="shared" si="5"/>
        <v>7.7897669778347973</v>
      </c>
      <c r="BW12" s="46">
        <f t="shared" si="5"/>
        <v>8.1925823285945683</v>
      </c>
      <c r="BX12" s="46">
        <f t="shared" si="5"/>
        <v>8.4056199877160651</v>
      </c>
      <c r="BY12" s="46">
        <f t="shared" si="5"/>
        <v>8.4883553092440689</v>
      </c>
      <c r="BZ12" s="46" t="e">
        <f t="shared" si="5"/>
        <v>#DIV/0!</v>
      </c>
      <c r="CA12" s="46">
        <f t="shared" si="5"/>
        <v>8.6266305114234711</v>
      </c>
      <c r="CB12" s="46">
        <f t="shared" si="5"/>
        <v>8.815329159852821</v>
      </c>
      <c r="CC12" s="46">
        <f t="shared" si="5"/>
        <v>8.7116551049618316</v>
      </c>
      <c r="CD12" s="46">
        <f t="shared" si="5"/>
        <v>8.97289721500524</v>
      </c>
      <c r="CE12" s="46">
        <f t="shared" si="5"/>
        <v>9.3000797285835475</v>
      </c>
      <c r="CF12" s="46">
        <f t="shared" si="5"/>
        <v>9.6671364654466014</v>
      </c>
      <c r="CG12" s="46" t="e">
        <f t="shared" si="5"/>
        <v>#DIV/0!</v>
      </c>
      <c r="CH12" s="46">
        <f t="shared" si="5"/>
        <v>9.42888577912254</v>
      </c>
      <c r="CI12" s="46">
        <f t="shared" si="5"/>
        <v>9.8039914038575215</v>
      </c>
      <c r="CJ12" s="46">
        <f t="shared" si="5"/>
        <v>9.9123595363335291</v>
      </c>
      <c r="CK12" s="46">
        <f t="shared" si="5"/>
        <v>10.122190655345976</v>
      </c>
      <c r="CL12" s="46">
        <f t="shared" si="5"/>
        <v>10.928331804198825</v>
      </c>
      <c r="CM12" s="46">
        <f t="shared" si="5"/>
        <v>10.916110296191821</v>
      </c>
      <c r="CN12" s="46" t="e">
        <f t="shared" si="5"/>
        <v>#DIV/0!</v>
      </c>
      <c r="CO12" s="46">
        <f t="shared" si="5"/>
        <v>11.011439466032254</v>
      </c>
      <c r="CP12" s="46">
        <f t="shared" si="5"/>
        <v>10.210925454545455</v>
      </c>
      <c r="CQ12" s="46">
        <f>CQ9/CQ8</f>
        <v>8.5874090926286719</v>
      </c>
      <c r="CR12" s="46">
        <f>CR9/CR8</f>
        <v>10.729754635761587</v>
      </c>
      <c r="CS12" s="46">
        <f t="shared" ref="CS12:FA12" si="6">CS9/CS8</f>
        <v>10.785451567479434</v>
      </c>
      <c r="CT12" s="46">
        <f t="shared" si="6"/>
        <v>11.225537620876931</v>
      </c>
      <c r="CU12" s="46">
        <f t="shared" si="6"/>
        <v>10.896835817490494</v>
      </c>
      <c r="CV12" s="46" t="e">
        <f t="shared" si="6"/>
        <v>#DIV/0!</v>
      </c>
      <c r="CW12" s="46">
        <f t="shared" si="6"/>
        <v>10.934213714713961</v>
      </c>
      <c r="CX12" s="46">
        <f t="shared" si="6"/>
        <v>11.678765225990341</v>
      </c>
      <c r="CY12" s="46">
        <f t="shared" si="6"/>
        <v>11.650761045570203</v>
      </c>
      <c r="CZ12" s="46">
        <f t="shared" si="6"/>
        <v>12.514576418332322</v>
      </c>
      <c r="DA12" s="46">
        <f t="shared" si="6"/>
        <v>13.140980549682874</v>
      </c>
      <c r="DB12" s="46" t="e">
        <f t="shared" si="6"/>
        <v>#DIV/0!</v>
      </c>
      <c r="DC12" s="46" t="e">
        <f t="shared" si="6"/>
        <v>#DIV/0!</v>
      </c>
      <c r="DD12" s="46" t="e">
        <f t="shared" si="6"/>
        <v>#DIV/0!</v>
      </c>
      <c r="DE12" s="46" t="e">
        <f t="shared" si="6"/>
        <v>#DIV/0!</v>
      </c>
      <c r="DF12" s="46" t="e">
        <f t="shared" si="6"/>
        <v>#DIV/0!</v>
      </c>
      <c r="DG12" s="46" t="e">
        <f t="shared" si="6"/>
        <v>#DIV/0!</v>
      </c>
      <c r="DH12" s="46" t="e">
        <f t="shared" si="6"/>
        <v>#DIV/0!</v>
      </c>
      <c r="DI12" s="46" t="e">
        <f t="shared" si="6"/>
        <v>#DIV/0!</v>
      </c>
      <c r="DJ12" s="46" t="e">
        <f t="shared" si="6"/>
        <v>#DIV/0!</v>
      </c>
      <c r="DK12" s="46">
        <f t="shared" si="6"/>
        <v>13.325279099099099</v>
      </c>
      <c r="DL12" s="46">
        <f t="shared" si="6"/>
        <v>12.992552277432715</v>
      </c>
      <c r="DM12" s="46">
        <f t="shared" si="6"/>
        <v>13.019007601543001</v>
      </c>
      <c r="DN12" s="46">
        <f t="shared" si="6"/>
        <v>12.540646536136798</v>
      </c>
      <c r="DO12" s="46">
        <f t="shared" si="6"/>
        <v>12.124783489533646</v>
      </c>
      <c r="DP12" s="46">
        <f t="shared" si="6"/>
        <v>11.240356980961016</v>
      </c>
      <c r="DQ12" s="46" t="e">
        <f t="shared" si="6"/>
        <v>#DIV/0!</v>
      </c>
      <c r="DR12" s="46">
        <f t="shared" si="6"/>
        <v>10.607356600189934</v>
      </c>
      <c r="DS12" s="46">
        <f t="shared" si="6"/>
        <v>10.549321162444112</v>
      </c>
      <c r="DT12" s="46">
        <f t="shared" si="6"/>
        <v>10.463192638849463</v>
      </c>
      <c r="DU12" s="46">
        <f t="shared" si="6"/>
        <v>10.492348174366617</v>
      </c>
      <c r="DV12" s="46">
        <f t="shared" si="6"/>
        <v>11.533730172503786</v>
      </c>
      <c r="DW12" s="46">
        <f t="shared" si="6"/>
        <v>11.259042836573073</v>
      </c>
      <c r="DX12" s="46">
        <f t="shared" si="6"/>
        <v>13.085435040778368</v>
      </c>
      <c r="DY12" s="46">
        <f t="shared" si="6"/>
        <v>13.748056521739128</v>
      </c>
      <c r="DZ12" s="46">
        <f t="shared" si="6"/>
        <v>14.461394267329629</v>
      </c>
      <c r="EA12" s="46">
        <f t="shared" si="6"/>
        <v>14.909104064241236</v>
      </c>
      <c r="EB12" s="46">
        <f t="shared" si="6"/>
        <v>16.367982509249916</v>
      </c>
      <c r="EC12" s="46">
        <f t="shared" si="6"/>
        <v>16.342481843450191</v>
      </c>
      <c r="ED12" s="46">
        <f t="shared" si="6"/>
        <v>16.011115179304682</v>
      </c>
      <c r="EE12" s="46">
        <f t="shared" si="6"/>
        <v>15.575240178982694</v>
      </c>
      <c r="EF12" s="46">
        <f t="shared" si="6"/>
        <v>15.275884486607142</v>
      </c>
      <c r="EG12" s="46">
        <f t="shared" si="6"/>
        <v>15.225097057789235</v>
      </c>
      <c r="EH12" s="46">
        <f t="shared" si="6"/>
        <v>14.687066301462696</v>
      </c>
      <c r="EI12" s="46">
        <f t="shared" si="6"/>
        <v>13.402814309373966</v>
      </c>
      <c r="EJ12" s="46" t="e">
        <f t="shared" si="6"/>
        <v>#DIV/0!</v>
      </c>
      <c r="EK12" s="46" t="e">
        <f t="shared" si="6"/>
        <v>#DIV/0!</v>
      </c>
      <c r="EL12" s="46" t="e">
        <f t="shared" si="6"/>
        <v>#DIV/0!</v>
      </c>
      <c r="EM12" s="46">
        <f t="shared" si="6"/>
        <v>13.957850432423266</v>
      </c>
      <c r="EN12" s="46">
        <f t="shared" si="6"/>
        <v>14.55615397673688</v>
      </c>
      <c r="EO12" s="46">
        <f t="shared" si="6"/>
        <v>15.264956191768986</v>
      </c>
      <c r="EP12" s="46">
        <f t="shared" si="6"/>
        <v>15.28160940719374</v>
      </c>
      <c r="EQ12" s="46">
        <f t="shared" si="6"/>
        <v>15.258774060494961</v>
      </c>
      <c r="ER12" s="46">
        <f t="shared" si="6"/>
        <v>16.077250648801979</v>
      </c>
      <c r="ES12" s="46">
        <f t="shared" si="6"/>
        <v>16.418531244170865</v>
      </c>
      <c r="ET12" s="46">
        <f t="shared" si="6"/>
        <v>16.17932761231701</v>
      </c>
      <c r="EU12" s="46">
        <f t="shared" si="6"/>
        <v>16.681480934115516</v>
      </c>
      <c r="EV12" s="46">
        <f t="shared" si="6"/>
        <v>16.612455466190045</v>
      </c>
      <c r="EW12" s="46">
        <f t="shared" si="6"/>
        <v>16.001526098512695</v>
      </c>
      <c r="EX12" s="46">
        <f t="shared" si="6"/>
        <v>16.021075159605342</v>
      </c>
      <c r="EY12" s="46">
        <f t="shared" si="6"/>
        <v>16.705918030910134</v>
      </c>
      <c r="EZ12" s="46">
        <f t="shared" si="6"/>
        <v>16.91725618123743</v>
      </c>
      <c r="FA12" s="46">
        <f t="shared" si="6"/>
        <v>17.28729874310239</v>
      </c>
      <c r="FB12" s="46">
        <f>FB9/FB8</f>
        <v>15.369556871735764</v>
      </c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5"/>
      <c r="FZ12" s="45"/>
      <c r="GA12" s="45"/>
      <c r="GB12" s="45"/>
      <c r="GC12" s="45"/>
      <c r="GD12" s="45"/>
      <c r="GE12" s="45"/>
      <c r="GF12" s="45"/>
      <c r="GG12" s="46">
        <f>GG9/GG8</f>
        <v>17.684209071162069</v>
      </c>
      <c r="GH12" s="46">
        <f>GH9/GH8</f>
        <v>18.746286435331228</v>
      </c>
      <c r="GI12" s="46">
        <f t="shared" ref="GI12:IS12" si="7">GI9/GI8</f>
        <v>18.942959277685649</v>
      </c>
      <c r="GJ12" s="46">
        <f t="shared" si="7"/>
        <v>19.102697335964475</v>
      </c>
      <c r="GK12" s="46">
        <f t="shared" si="7"/>
        <v>19.555090014402307</v>
      </c>
      <c r="GL12" s="46">
        <f t="shared" si="7"/>
        <v>19.515758078687888</v>
      </c>
      <c r="GM12" s="46">
        <f t="shared" si="7"/>
        <v>19.592967697117043</v>
      </c>
      <c r="GN12" s="46">
        <f t="shared" si="7"/>
        <v>19.722009501797636</v>
      </c>
      <c r="GO12" s="46">
        <f t="shared" si="7"/>
        <v>19.915961215737468</v>
      </c>
      <c r="GP12" s="46">
        <f t="shared" si="7"/>
        <v>19.762658244769732</v>
      </c>
      <c r="GQ12" s="46">
        <f t="shared" si="7"/>
        <v>19.448942095914745</v>
      </c>
      <c r="GR12" s="46">
        <f t="shared" si="7"/>
        <v>18.970886347390994</v>
      </c>
      <c r="GS12" s="46">
        <f t="shared" si="7"/>
        <v>17.319382404839924</v>
      </c>
      <c r="GT12" s="46">
        <f t="shared" si="7"/>
        <v>18.71347457078069</v>
      </c>
      <c r="GU12" s="46">
        <f t="shared" si="7"/>
        <v>17.980789657582108</v>
      </c>
      <c r="GV12" s="46">
        <f t="shared" si="7"/>
        <v>18.521059682449671</v>
      </c>
      <c r="GW12" s="46">
        <f t="shared" si="7"/>
        <v>18.753415508740474</v>
      </c>
      <c r="GX12" s="46">
        <f t="shared" si="7"/>
        <v>18.792885658243915</v>
      </c>
      <c r="GY12" s="46">
        <f t="shared" si="7"/>
        <v>18.560816314953481</v>
      </c>
      <c r="GZ12" s="46">
        <f t="shared" si="7"/>
        <v>18.519642690875234</v>
      </c>
      <c r="HA12" s="46">
        <f t="shared" si="7"/>
        <v>18.242360463201798</v>
      </c>
      <c r="HB12" s="46">
        <f t="shared" si="7"/>
        <v>18.05210271604939</v>
      </c>
      <c r="HC12" s="46">
        <f t="shared" si="7"/>
        <v>18.160203252032527</v>
      </c>
      <c r="HD12" s="46">
        <f t="shared" si="7"/>
        <v>18.149948771463805</v>
      </c>
      <c r="HE12" s="46">
        <f t="shared" si="7"/>
        <v>18.559770066670165</v>
      </c>
      <c r="HF12" s="46">
        <f t="shared" si="7"/>
        <v>18.80280907251624</v>
      </c>
      <c r="HG12" s="46"/>
      <c r="HH12" s="46">
        <f t="shared" si="7"/>
        <v>18.826238463261642</v>
      </c>
      <c r="HI12" s="46">
        <f t="shared" si="7"/>
        <v>19.098000721023848</v>
      </c>
      <c r="HJ12" s="46">
        <f t="shared" si="7"/>
        <v>18.982069728083037</v>
      </c>
      <c r="HK12" s="46">
        <f t="shared" si="7"/>
        <v>18.777148897933294</v>
      </c>
      <c r="HL12" s="46">
        <f t="shared" si="7"/>
        <v>18.665930274547289</v>
      </c>
      <c r="HM12" s="46">
        <f t="shared" si="7"/>
        <v>18.828182376456432</v>
      </c>
      <c r="HN12" s="46">
        <f t="shared" si="7"/>
        <v>18.776347896621161</v>
      </c>
      <c r="HO12" s="46" t="e">
        <f t="shared" si="7"/>
        <v>#DIV/0!</v>
      </c>
      <c r="HP12" s="46">
        <f t="shared" si="7"/>
        <v>19.813274068004919</v>
      </c>
      <c r="HQ12" s="46">
        <f t="shared" si="7"/>
        <v>19.336816476892167</v>
      </c>
      <c r="HR12" s="46">
        <f t="shared" si="7"/>
        <v>18.621661066521558</v>
      </c>
      <c r="HS12" s="46">
        <f t="shared" si="7"/>
        <v>18.067557464390564</v>
      </c>
      <c r="HT12" s="46">
        <f t="shared" si="7"/>
        <v>18.144146563205748</v>
      </c>
      <c r="HU12" s="46">
        <f t="shared" si="7"/>
        <v>18.116802168360103</v>
      </c>
      <c r="HV12" s="46" t="e">
        <f t="shared" si="7"/>
        <v>#DIV/0!</v>
      </c>
      <c r="HW12" s="46">
        <f t="shared" si="7"/>
        <v>18.377710323574732</v>
      </c>
      <c r="HX12" s="46">
        <f t="shared" si="7"/>
        <v>18.778415231825985</v>
      </c>
      <c r="HY12" s="46">
        <f t="shared" si="7"/>
        <v>18.74153612746208</v>
      </c>
      <c r="HZ12" s="46">
        <f t="shared" si="7"/>
        <v>18.231104859265688</v>
      </c>
      <c r="IA12" s="46">
        <f t="shared" si="7"/>
        <v>18.346795463709682</v>
      </c>
      <c r="IB12" s="46">
        <f t="shared" si="7"/>
        <v>18.153137338169365</v>
      </c>
      <c r="IC12" s="46" t="e">
        <f t="shared" si="7"/>
        <v>#DIV/0!</v>
      </c>
      <c r="ID12" s="46">
        <f t="shared" si="7"/>
        <v>18.231199474316615</v>
      </c>
      <c r="IE12" s="46">
        <f t="shared" si="7"/>
        <v>18.103471402378592</v>
      </c>
      <c r="IF12" s="46">
        <f t="shared" si="7"/>
        <v>18.246223730715293</v>
      </c>
      <c r="IG12" s="46">
        <f t="shared" si="7"/>
        <v>18.009879968875055</v>
      </c>
      <c r="IH12" s="46">
        <f t="shared" si="7"/>
        <v>17.831765914389162</v>
      </c>
      <c r="II12" s="46">
        <f t="shared" si="7"/>
        <v>18.629493637683343</v>
      </c>
      <c r="IJ12" s="46" t="e">
        <f t="shared" si="7"/>
        <v>#DIV/0!</v>
      </c>
      <c r="IK12" s="46">
        <f t="shared" si="7"/>
        <v>18.406346788387619</v>
      </c>
      <c r="IL12" s="46">
        <f t="shared" si="7"/>
        <v>18.26614284359291</v>
      </c>
      <c r="IM12" s="46">
        <f t="shared" si="7"/>
        <v>17.929699662674164</v>
      </c>
      <c r="IN12" s="46">
        <f t="shared" si="7"/>
        <v>17.656163588141983</v>
      </c>
      <c r="IO12" s="46">
        <f t="shared" si="7"/>
        <v>17.754128173842897</v>
      </c>
      <c r="IP12" s="46">
        <f t="shared" si="7"/>
        <v>17.365602211277515</v>
      </c>
      <c r="IQ12" s="46" t="e">
        <f t="shared" si="7"/>
        <v>#DIV/0!</v>
      </c>
      <c r="IR12" s="46">
        <f t="shared" si="7"/>
        <v>18.560246129134192</v>
      </c>
      <c r="IS12" s="46">
        <f t="shared" si="7"/>
        <v>18.307527554548685</v>
      </c>
      <c r="IT12" s="46">
        <f t="shared" ref="IT12:IU12" si="8">IT9/IT8</f>
        <v>17.43945854466056</v>
      </c>
      <c r="IU12" s="46">
        <f t="shared" si="8"/>
        <v>15.725764811833091</v>
      </c>
      <c r="IV12" s="46">
        <f t="shared" ref="IV12:IW12" si="9">IV9/IV8</f>
        <v>14.678469969286443</v>
      </c>
      <c r="IW12" s="46">
        <f t="shared" si="9"/>
        <v>14.56776343367887</v>
      </c>
      <c r="IX12" s="46">
        <f>IX9/IX8</f>
        <v>13.425978397342053</v>
      </c>
    </row>
    <row r="13" spans="1:260" s="4" customFormat="1">
      <c r="B13" s="52" t="s">
        <v>43</v>
      </c>
      <c r="C13" s="53">
        <v>0</v>
      </c>
      <c r="D13" s="53">
        <v>94.132439999999988</v>
      </c>
      <c r="E13" s="53">
        <v>89.568629999999999</v>
      </c>
      <c r="F13" s="53">
        <v>0</v>
      </c>
      <c r="G13" s="53">
        <v>77.021739999999994</v>
      </c>
      <c r="H13" s="53">
        <v>86.373329999999982</v>
      </c>
      <c r="I13" s="53">
        <v>0</v>
      </c>
      <c r="J13" s="53">
        <v>91.337620000000001</v>
      </c>
      <c r="K13" s="53">
        <v>99.345039999999997</v>
      </c>
      <c r="L13" s="53">
        <v>93.984749999999991</v>
      </c>
      <c r="M13" s="53">
        <v>0</v>
      </c>
      <c r="N13" s="53">
        <v>93.796480000000017</v>
      </c>
      <c r="O13" s="53">
        <v>98.488719999999972</v>
      </c>
      <c r="P13" s="53">
        <v>103.60810999999998</v>
      </c>
      <c r="Q13" s="53">
        <v>106.77113</v>
      </c>
      <c r="R13" s="53">
        <v>115.65633000000003</v>
      </c>
      <c r="S13" s="53">
        <v>121.63140000000001</v>
      </c>
      <c r="T13" s="53">
        <v>0</v>
      </c>
      <c r="U13" s="53">
        <v>112.27431</v>
      </c>
      <c r="V13" s="53">
        <v>111.34119</v>
      </c>
      <c r="W13" s="53">
        <v>100.79104000000001</v>
      </c>
      <c r="X13" s="53">
        <v>101.80993999999998</v>
      </c>
      <c r="Y13" s="53">
        <v>99.487390000000019</v>
      </c>
      <c r="Z13" s="53">
        <v>87.343440000000001</v>
      </c>
      <c r="AA13" s="53">
        <v>0</v>
      </c>
      <c r="AB13" s="53">
        <v>83.682410000000004</v>
      </c>
      <c r="AC13" s="53">
        <v>105.97321000000001</v>
      </c>
      <c r="AD13" s="53">
        <v>103.23053000000002</v>
      </c>
      <c r="AE13" s="53">
        <v>114.98365000000003</v>
      </c>
      <c r="AF13" s="53">
        <v>117.2329</v>
      </c>
      <c r="AG13" s="53">
        <v>118.75386</v>
      </c>
      <c r="AH13" s="54">
        <f>SUM(C13:AG13)</f>
        <v>2528.6195900000002</v>
      </c>
      <c r="AI13" s="54">
        <v>0</v>
      </c>
      <c r="AJ13" s="54">
        <v>122.80998999999998</v>
      </c>
      <c r="AK13" s="54">
        <v>0</v>
      </c>
      <c r="AL13" s="54">
        <v>124.72467</v>
      </c>
      <c r="AM13" s="54">
        <v>107.71938000000004</v>
      </c>
      <c r="AN13" s="54">
        <v>133.39474999999999</v>
      </c>
      <c r="AO13" s="54">
        <v>132.09432000000001</v>
      </c>
      <c r="AP13" s="54">
        <v>0</v>
      </c>
      <c r="AQ13" s="54">
        <v>106.29409999999999</v>
      </c>
      <c r="AR13" s="54">
        <v>112.65616</v>
      </c>
      <c r="AS13" s="54">
        <v>114.15137000000003</v>
      </c>
      <c r="AT13" s="54">
        <v>100.84376999999998</v>
      </c>
      <c r="AU13" s="54">
        <v>118.76953999999999</v>
      </c>
      <c r="AV13" s="54">
        <v>123.16346</v>
      </c>
      <c r="AW13" s="54">
        <v>0</v>
      </c>
      <c r="AX13" s="54">
        <v>136.42478999999997</v>
      </c>
      <c r="AY13" s="54">
        <v>132.90150000000006</v>
      </c>
      <c r="AZ13" s="54">
        <v>117.02503000000002</v>
      </c>
      <c r="BA13" s="54">
        <v>127.59559000000003</v>
      </c>
      <c r="BB13" s="54">
        <v>129.02897000000002</v>
      </c>
      <c r="BC13" s="54">
        <v>140.75457</v>
      </c>
      <c r="BD13" s="54">
        <v>0</v>
      </c>
      <c r="BE13" s="54">
        <v>134.39585</v>
      </c>
      <c r="BF13" s="54">
        <v>134.45888000000002</v>
      </c>
      <c r="BG13" s="54">
        <v>106.72600000000001</v>
      </c>
      <c r="BH13" s="54">
        <v>110.40409</v>
      </c>
      <c r="BI13" s="54">
        <v>95.730980000000002</v>
      </c>
      <c r="BJ13" s="54">
        <v>96.30510000000001</v>
      </c>
      <c r="BK13" s="54">
        <f>SUM(AI13:BJ13)</f>
        <v>2758.3728599999999</v>
      </c>
      <c r="BL13" s="54">
        <v>0</v>
      </c>
      <c r="BM13" s="54">
        <v>116.33739999999999</v>
      </c>
      <c r="BN13" s="54">
        <v>136.43424999999999</v>
      </c>
      <c r="BO13" s="54">
        <v>107.01310000000001</v>
      </c>
      <c r="BP13" s="54">
        <v>91.518435000000011</v>
      </c>
      <c r="BQ13" s="54">
        <v>124.35160999999998</v>
      </c>
      <c r="BR13" s="54">
        <v>122.10625000000002</v>
      </c>
      <c r="BS13" s="54">
        <v>0</v>
      </c>
      <c r="BT13" s="54">
        <v>0</v>
      </c>
      <c r="BU13" s="54">
        <v>115.96512999999999</v>
      </c>
      <c r="BV13" s="54">
        <v>126.87569000000002</v>
      </c>
      <c r="BW13" s="54">
        <v>130.28747999999999</v>
      </c>
      <c r="BX13" s="54">
        <v>132.02213</v>
      </c>
      <c r="BY13" s="54">
        <v>123.33854000000001</v>
      </c>
      <c r="BZ13" s="54">
        <v>0</v>
      </c>
      <c r="CA13" s="54">
        <v>113.82441</v>
      </c>
      <c r="CB13" s="54">
        <v>102.04176999999997</v>
      </c>
      <c r="CC13" s="54">
        <v>107.73098000000002</v>
      </c>
      <c r="CD13" s="54">
        <v>111.42610000000001</v>
      </c>
      <c r="CE13" s="54">
        <v>110.59984000000001</v>
      </c>
      <c r="CF13" s="54">
        <v>99.180949999999996</v>
      </c>
      <c r="CG13" s="54">
        <v>0</v>
      </c>
      <c r="CH13" s="54">
        <v>97.430390000000017</v>
      </c>
      <c r="CI13" s="54">
        <v>100.96359999999999</v>
      </c>
      <c r="CJ13" s="54">
        <v>112.77533000000003</v>
      </c>
      <c r="CK13" s="54">
        <v>108.94731</v>
      </c>
      <c r="CL13" s="54">
        <v>110.97863000000001</v>
      </c>
      <c r="CM13" s="54">
        <v>108.08005999999999</v>
      </c>
      <c r="CN13" s="54">
        <v>0</v>
      </c>
      <c r="CO13" s="54">
        <v>95.555859999999996</v>
      </c>
      <c r="CP13" s="54">
        <v>101.13970714285715</v>
      </c>
      <c r="CQ13" s="54">
        <f>SUM(BL13:CP13)</f>
        <v>2806.9249521428574</v>
      </c>
      <c r="CR13" s="54">
        <v>92.184450000000012</v>
      </c>
      <c r="CS13" s="54">
        <v>79.786190000000005</v>
      </c>
      <c r="CT13" s="54">
        <v>87.747529999999969</v>
      </c>
      <c r="CU13" s="54">
        <v>73.858129999999989</v>
      </c>
      <c r="CV13" s="54">
        <v>0</v>
      </c>
      <c r="CW13" s="54">
        <v>83.672719999999998</v>
      </c>
      <c r="CX13" s="54">
        <v>91.802039999999991</v>
      </c>
      <c r="CY13" s="54">
        <v>93.316599999999994</v>
      </c>
      <c r="CZ13" s="54">
        <v>86.701890000000006</v>
      </c>
      <c r="DA13" s="54">
        <v>42.411319999999996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67.623569999999972</v>
      </c>
      <c r="DL13" s="54">
        <v>96.579020000000014</v>
      </c>
      <c r="DM13" s="54">
        <v>112.32252</v>
      </c>
      <c r="DN13" s="54">
        <v>118.68037000000001</v>
      </c>
      <c r="DO13" s="54">
        <v>115.01655999999997</v>
      </c>
      <c r="DP13" s="54">
        <v>108.47197999999999</v>
      </c>
      <c r="DQ13" s="54">
        <v>0</v>
      </c>
      <c r="DR13" s="54">
        <v>102.95019000000002</v>
      </c>
      <c r="DS13" s="54">
        <v>111.58880000000002</v>
      </c>
      <c r="DT13" s="54">
        <v>128.57762</v>
      </c>
      <c r="DU13" s="54">
        <v>128.05363</v>
      </c>
      <c r="DV13" s="54">
        <f>SUM(CR13:DU13)</f>
        <v>1821.3451300000002</v>
      </c>
      <c r="DW13" s="54">
        <v>102.44385000000001</v>
      </c>
      <c r="DX13" s="54">
        <v>104.79673</v>
      </c>
      <c r="DY13" s="54">
        <v>57.004039999999989</v>
      </c>
      <c r="DZ13" s="54">
        <v>113.95624999999997</v>
      </c>
      <c r="EA13" s="54">
        <v>101.74376000000002</v>
      </c>
      <c r="EB13" s="54">
        <v>111.90383</v>
      </c>
      <c r="EC13" s="54">
        <v>106.87128999999999</v>
      </c>
      <c r="ED13" s="107">
        <v>135.06387500000002</v>
      </c>
      <c r="EE13" s="54">
        <v>138.26815999999994</v>
      </c>
      <c r="EF13" s="54">
        <v>79.160730000000001</v>
      </c>
      <c r="EG13" s="54">
        <v>142.85200499999999</v>
      </c>
      <c r="EH13" s="54">
        <v>143.51420499999995</v>
      </c>
      <c r="EI13" s="54">
        <v>108.92242999999998</v>
      </c>
      <c r="EJ13" s="54">
        <v>0</v>
      </c>
      <c r="EK13" s="54">
        <v>0</v>
      </c>
      <c r="EL13" s="54">
        <v>0</v>
      </c>
      <c r="EM13" s="54">
        <v>46.823419999999999</v>
      </c>
      <c r="EN13" s="54">
        <v>124.87360500000001</v>
      </c>
      <c r="EO13" s="54">
        <v>130.93807000000001</v>
      </c>
      <c r="EP13" s="54">
        <v>137.51589000000001</v>
      </c>
      <c r="EQ13" s="54">
        <v>142.98727500000001</v>
      </c>
      <c r="ER13" s="54">
        <v>148.82654499999998</v>
      </c>
      <c r="ES13" s="54">
        <v>143.54931999999997</v>
      </c>
      <c r="ET13" s="54">
        <v>85.206635000000006</v>
      </c>
      <c r="EU13" s="54">
        <v>160.56924500000002</v>
      </c>
      <c r="EV13" s="54">
        <v>147.38637000000003</v>
      </c>
      <c r="EW13" s="54">
        <v>142.95246</v>
      </c>
      <c r="EX13" s="54">
        <v>135.10485999999997</v>
      </c>
      <c r="EY13" s="54">
        <v>131.23117000000002</v>
      </c>
      <c r="EZ13" s="54">
        <v>128.46095699999998</v>
      </c>
      <c r="FA13" s="54">
        <v>47.617119999999993</v>
      </c>
      <c r="FB13" s="54">
        <f>SUM(DW13:FA13)</f>
        <v>3300.5440969999995</v>
      </c>
      <c r="FC13" s="54">
        <v>0</v>
      </c>
      <c r="FD13" s="54">
        <v>115.99687</v>
      </c>
      <c r="FE13" s="54">
        <v>132.10902999999996</v>
      </c>
      <c r="FF13" s="54">
        <v>138.74782999999999</v>
      </c>
      <c r="FG13" s="54">
        <v>123.49982999999997</v>
      </c>
      <c r="FH13" s="54">
        <v>138.56359999999998</v>
      </c>
      <c r="FI13" s="54">
        <v>0</v>
      </c>
      <c r="FJ13" s="54">
        <v>131.44922</v>
      </c>
      <c r="FK13" s="54">
        <v>150.46604000000002</v>
      </c>
      <c r="FL13" s="54">
        <v>151.60993000000002</v>
      </c>
      <c r="FM13" s="54">
        <v>152.94579999999996</v>
      </c>
      <c r="FN13" s="54">
        <v>167.79075</v>
      </c>
      <c r="FO13" s="54">
        <v>174.89132000000006</v>
      </c>
      <c r="FP13" s="54">
        <v>92.52731</v>
      </c>
      <c r="FQ13" s="54">
        <v>160.86124999999998</v>
      </c>
      <c r="FR13" s="54">
        <v>154.40747999999999</v>
      </c>
      <c r="FS13" s="54">
        <v>164.02969000000002</v>
      </c>
      <c r="FT13" s="54">
        <v>0</v>
      </c>
      <c r="FU13" s="54">
        <v>152.59098999999998</v>
      </c>
      <c r="FV13" s="54">
        <v>151.82984999999999</v>
      </c>
      <c r="FW13" s="54">
        <v>87.507670000000033</v>
      </c>
      <c r="FX13" s="54">
        <v>143.96823000000001</v>
      </c>
      <c r="FY13" s="108">
        <v>142.11550999999997</v>
      </c>
      <c r="FZ13" s="108">
        <v>147.95938000000004</v>
      </c>
      <c r="GA13" s="108">
        <v>172.52518000000003</v>
      </c>
      <c r="GB13" s="108">
        <v>181.05558999999997</v>
      </c>
      <c r="GC13" s="108">
        <v>167.7372</v>
      </c>
      <c r="GD13" s="108">
        <v>0</v>
      </c>
      <c r="GE13" s="108">
        <v>150.96975</v>
      </c>
      <c r="GF13" s="108">
        <v>147.13867999999999</v>
      </c>
      <c r="GG13" s="54">
        <f>SUM(FC13:GF13)</f>
        <v>3795.2939800000008</v>
      </c>
      <c r="GH13" s="54">
        <v>141.19495000000001</v>
      </c>
      <c r="GI13" s="54">
        <v>147.47176000000002</v>
      </c>
      <c r="GJ13" s="54">
        <v>146.43874999999997</v>
      </c>
      <c r="GK13" s="54">
        <v>153.98493000000002</v>
      </c>
      <c r="GL13" s="54">
        <v>94.021519999999995</v>
      </c>
      <c r="GM13" s="54">
        <v>129.98424</v>
      </c>
      <c r="GN13" s="54">
        <v>134.65116</v>
      </c>
      <c r="GO13" s="54">
        <v>138.86394999999999</v>
      </c>
      <c r="GP13" s="54">
        <v>125.77918999999999</v>
      </c>
      <c r="GQ13" s="54">
        <v>112.14927</v>
      </c>
      <c r="GR13" s="54">
        <v>109.65319000000002</v>
      </c>
      <c r="GS13" s="54">
        <v>26.517739999999996</v>
      </c>
      <c r="GT13" s="54">
        <v>120.91141</v>
      </c>
      <c r="GU13" s="54">
        <v>154.2021</v>
      </c>
      <c r="GV13" s="54">
        <v>97.940850000000012</v>
      </c>
      <c r="GW13" s="54">
        <v>120.12883000000001</v>
      </c>
      <c r="GX13" s="54">
        <v>127.42072</v>
      </c>
      <c r="GY13" s="54">
        <v>128.21496999999999</v>
      </c>
      <c r="GZ13" s="54">
        <v>62.890850000000007</v>
      </c>
      <c r="HA13" s="54">
        <v>128.69773999999998</v>
      </c>
      <c r="HB13" s="54">
        <v>145.64434</v>
      </c>
      <c r="HC13" s="54">
        <v>149.44379999999998</v>
      </c>
      <c r="HD13" s="54">
        <v>155.21575999999999</v>
      </c>
      <c r="HE13" s="54">
        <v>144.49809000000005</v>
      </c>
      <c r="HF13" s="54">
        <v>145.86283</v>
      </c>
      <c r="HG13" s="54">
        <v>0</v>
      </c>
      <c r="HH13" s="54">
        <v>147.56161000000003</v>
      </c>
      <c r="HI13" s="54">
        <v>149.62213999999997</v>
      </c>
      <c r="HJ13" s="54">
        <v>160.80774999999997</v>
      </c>
      <c r="HK13" s="54">
        <v>177.21859999999998</v>
      </c>
      <c r="HL13" s="54">
        <v>174.44958</v>
      </c>
      <c r="HM13" s="47">
        <f>SUM(GH13:HL13)</f>
        <v>3951.4426200000007</v>
      </c>
      <c r="HN13" s="47">
        <v>166.99376000000004</v>
      </c>
      <c r="HO13" s="47">
        <v>0</v>
      </c>
      <c r="HP13" s="47">
        <v>173.35752000000002</v>
      </c>
      <c r="HQ13" s="47">
        <v>166.42570999999998</v>
      </c>
      <c r="HR13" s="47">
        <v>141.39964000000001</v>
      </c>
      <c r="HS13" s="47">
        <v>165.28296</v>
      </c>
      <c r="HT13" s="47">
        <v>145.40043999999997</v>
      </c>
      <c r="HU13" s="47">
        <v>145.11094</v>
      </c>
      <c r="HV13" s="47">
        <v>0</v>
      </c>
      <c r="HW13" s="47">
        <v>135.44015999999999</v>
      </c>
      <c r="HX13" s="47">
        <v>143.40125000000003</v>
      </c>
      <c r="HY13" s="47">
        <v>144.27095000000003</v>
      </c>
      <c r="HZ13" s="47">
        <v>143.04378000000003</v>
      </c>
      <c r="IA13" s="47">
        <v>156.34895</v>
      </c>
      <c r="IB13" s="47">
        <v>157.78426000000002</v>
      </c>
      <c r="IC13" s="47">
        <v>0</v>
      </c>
      <c r="ID13" s="47">
        <v>162.39431999999999</v>
      </c>
      <c r="IE13" s="47">
        <v>168.35279000000006</v>
      </c>
      <c r="IF13" s="47">
        <v>151.80224000000004</v>
      </c>
      <c r="IG13" s="47">
        <v>159.93711000000002</v>
      </c>
      <c r="IH13" s="47">
        <v>171.21062000000001</v>
      </c>
      <c r="II13" s="47">
        <v>182.23358000000002</v>
      </c>
      <c r="IJ13" s="47">
        <v>0</v>
      </c>
      <c r="IK13" s="47">
        <v>176.80661000000003</v>
      </c>
      <c r="IL13" s="47">
        <v>187.43591999999998</v>
      </c>
      <c r="IM13" s="47">
        <v>181.51768000000001</v>
      </c>
      <c r="IN13" s="47">
        <v>164.98742000000001</v>
      </c>
      <c r="IO13" s="47">
        <v>176.11530999999999</v>
      </c>
      <c r="IP13" s="47">
        <v>174.72095999999999</v>
      </c>
      <c r="IQ13" s="47">
        <v>0</v>
      </c>
      <c r="IR13" s="47">
        <v>173.76374000000001</v>
      </c>
      <c r="IS13" s="54">
        <f>SUM(HN13:IR13)</f>
        <v>4215.5386200000003</v>
      </c>
      <c r="IT13" s="54">
        <v>3428.3229999999999</v>
      </c>
      <c r="IU13" s="54">
        <v>1146.99323</v>
      </c>
      <c r="IV13" s="54">
        <v>979.25544000000002</v>
      </c>
      <c r="IW13" s="54">
        <v>847.65700000000004</v>
      </c>
      <c r="IX13" s="54">
        <f>SUM(AH13,BK13,CQ13,DV13,FB13,GG13,HM13,IS13)</f>
        <v>25178.081849142858</v>
      </c>
    </row>
    <row r="14" spans="1:260" s="4" customFormat="1">
      <c r="B14" s="52" t="s">
        <v>50</v>
      </c>
      <c r="C14" s="55">
        <f t="shared" ref="C14:AG14" si="10">IF(C2="ON",C9,0)</f>
        <v>0</v>
      </c>
      <c r="D14" s="55">
        <f t="shared" si="10"/>
        <v>206.54782800000001</v>
      </c>
      <c r="E14" s="55">
        <f t="shared" si="10"/>
        <v>194.86196899999999</v>
      </c>
      <c r="F14" s="55">
        <f t="shared" si="10"/>
        <v>0</v>
      </c>
      <c r="G14" s="55">
        <f t="shared" si="10"/>
        <v>177.07583599999992</v>
      </c>
      <c r="H14" s="55">
        <f t="shared" si="10"/>
        <v>189.77641799999998</v>
      </c>
      <c r="I14" s="55">
        <f t="shared" si="10"/>
        <v>0</v>
      </c>
      <c r="J14" s="55">
        <f t="shared" si="10"/>
        <v>196.16466099999997</v>
      </c>
      <c r="K14" s="55">
        <f t="shared" si="10"/>
        <v>210.42551999999992</v>
      </c>
      <c r="L14" s="55">
        <f t="shared" si="10"/>
        <v>189.53159099999999</v>
      </c>
      <c r="M14" s="55">
        <f t="shared" si="10"/>
        <v>0</v>
      </c>
      <c r="N14" s="55">
        <f t="shared" si="10"/>
        <v>173.80408499999999</v>
      </c>
      <c r="O14" s="55">
        <f t="shared" si="10"/>
        <v>173.05788199999998</v>
      </c>
      <c r="P14" s="55">
        <f t="shared" si="10"/>
        <v>175.91152100000005</v>
      </c>
      <c r="Q14" s="55">
        <f t="shared" si="10"/>
        <v>177.00574800000001</v>
      </c>
      <c r="R14" s="55">
        <f t="shared" si="10"/>
        <v>191.09397100000001</v>
      </c>
      <c r="S14" s="55">
        <f t="shared" si="10"/>
        <v>194.333224</v>
      </c>
      <c r="T14" s="55">
        <f t="shared" si="10"/>
        <v>0</v>
      </c>
      <c r="U14" s="55">
        <f t="shared" si="10"/>
        <v>176.58089999999996</v>
      </c>
      <c r="V14" s="55">
        <f t="shared" si="10"/>
        <v>188.62895799999998</v>
      </c>
      <c r="W14" s="55">
        <f t="shared" si="10"/>
        <v>182.45958999999999</v>
      </c>
      <c r="X14" s="55">
        <f t="shared" si="10"/>
        <v>193.90659000000005</v>
      </c>
      <c r="Y14" s="55">
        <f t="shared" si="10"/>
        <v>192.61401700000002</v>
      </c>
      <c r="Z14" s="55">
        <f t="shared" si="10"/>
        <v>172.01978599999998</v>
      </c>
      <c r="AA14" s="55">
        <f t="shared" si="10"/>
        <v>0</v>
      </c>
      <c r="AB14" s="55">
        <f t="shared" si="10"/>
        <v>166.07191</v>
      </c>
      <c r="AC14" s="55">
        <f t="shared" si="10"/>
        <v>197.11556200000001</v>
      </c>
      <c r="AD14" s="55">
        <f t="shared" si="10"/>
        <v>199.26012199999997</v>
      </c>
      <c r="AE14" s="55">
        <f t="shared" si="10"/>
        <v>222.76163499999996</v>
      </c>
      <c r="AF14" s="55">
        <f t="shared" si="10"/>
        <v>217.58740899999998</v>
      </c>
      <c r="AG14" s="55">
        <f t="shared" si="10"/>
        <v>215.57143600000001</v>
      </c>
      <c r="AH14" s="50">
        <f>AH9/AH5</f>
        <v>190.96672675999994</v>
      </c>
      <c r="AI14" s="293" t="e">
        <f t="shared" ref="AI14:CT14" si="11">AI9/AI5</f>
        <v>#DIV/0!</v>
      </c>
      <c r="AJ14" s="293" t="e">
        <f t="shared" si="11"/>
        <v>#DIV/0!</v>
      </c>
      <c r="AK14" s="293" t="e">
        <f t="shared" si="11"/>
        <v>#DIV/0!</v>
      </c>
      <c r="AL14" s="293" t="e">
        <f t="shared" si="11"/>
        <v>#DIV/0!</v>
      </c>
      <c r="AM14" s="293" t="e">
        <f t="shared" si="11"/>
        <v>#DIV/0!</v>
      </c>
      <c r="AN14" s="293" t="e">
        <f t="shared" si="11"/>
        <v>#DIV/0!</v>
      </c>
      <c r="AO14" s="293" t="e">
        <f t="shared" si="11"/>
        <v>#DIV/0!</v>
      </c>
      <c r="AP14" s="293" t="e">
        <f t="shared" si="11"/>
        <v>#DIV/0!</v>
      </c>
      <c r="AQ14" s="293" t="e">
        <f t="shared" si="11"/>
        <v>#DIV/0!</v>
      </c>
      <c r="AR14" s="293" t="e">
        <f t="shared" si="11"/>
        <v>#DIV/0!</v>
      </c>
      <c r="AS14" s="293" t="e">
        <f t="shared" si="11"/>
        <v>#DIV/0!</v>
      </c>
      <c r="AT14" s="293" t="e">
        <f t="shared" si="11"/>
        <v>#DIV/0!</v>
      </c>
      <c r="AU14" s="293" t="e">
        <f t="shared" si="11"/>
        <v>#DIV/0!</v>
      </c>
      <c r="AV14" s="293" t="e">
        <f t="shared" si="11"/>
        <v>#DIV/0!</v>
      </c>
      <c r="AW14" s="293" t="e">
        <f t="shared" si="11"/>
        <v>#DIV/0!</v>
      </c>
      <c r="AX14" s="293" t="e">
        <f t="shared" si="11"/>
        <v>#DIV/0!</v>
      </c>
      <c r="AY14" s="293" t="e">
        <f t="shared" si="11"/>
        <v>#DIV/0!</v>
      </c>
      <c r="AZ14" s="293" t="e">
        <f t="shared" si="11"/>
        <v>#DIV/0!</v>
      </c>
      <c r="BA14" s="293" t="e">
        <f t="shared" si="11"/>
        <v>#DIV/0!</v>
      </c>
      <c r="BB14" s="293" t="e">
        <f t="shared" si="11"/>
        <v>#DIV/0!</v>
      </c>
      <c r="BC14" s="293" t="e">
        <f t="shared" si="11"/>
        <v>#DIV/0!</v>
      </c>
      <c r="BD14" s="293" t="e">
        <f t="shared" si="11"/>
        <v>#DIV/0!</v>
      </c>
      <c r="BE14" s="293" t="e">
        <f t="shared" si="11"/>
        <v>#DIV/0!</v>
      </c>
      <c r="BF14" s="293" t="e">
        <f t="shared" si="11"/>
        <v>#DIV/0!</v>
      </c>
      <c r="BG14" s="293" t="e">
        <f t="shared" si="11"/>
        <v>#DIV/0!</v>
      </c>
      <c r="BH14" s="293" t="e">
        <f t="shared" si="11"/>
        <v>#DIV/0!</v>
      </c>
      <c r="BI14" s="293" t="e">
        <f t="shared" si="11"/>
        <v>#DIV/0!</v>
      </c>
      <c r="BJ14" s="293" t="e">
        <f t="shared" si="11"/>
        <v>#DIV/0!</v>
      </c>
      <c r="BK14" s="293">
        <f t="shared" si="11"/>
        <v>179.18345282608698</v>
      </c>
      <c r="BL14" s="293" t="e">
        <f t="shared" si="11"/>
        <v>#DIV/0!</v>
      </c>
      <c r="BM14" s="293" t="e">
        <f t="shared" si="11"/>
        <v>#DIV/0!</v>
      </c>
      <c r="BN14" s="293" t="e">
        <f t="shared" si="11"/>
        <v>#DIV/0!</v>
      </c>
      <c r="BO14" s="293" t="e">
        <f t="shared" si="11"/>
        <v>#DIV/0!</v>
      </c>
      <c r="BP14" s="293" t="e">
        <f t="shared" si="11"/>
        <v>#DIV/0!</v>
      </c>
      <c r="BQ14" s="293" t="e">
        <f t="shared" si="11"/>
        <v>#DIV/0!</v>
      </c>
      <c r="BR14" s="293" t="e">
        <f t="shared" si="11"/>
        <v>#DIV/0!</v>
      </c>
      <c r="BS14" s="293" t="e">
        <f t="shared" si="11"/>
        <v>#DIV/0!</v>
      </c>
      <c r="BT14" s="293" t="e">
        <f t="shared" si="11"/>
        <v>#DIV/0!</v>
      </c>
      <c r="BU14" s="293" t="e">
        <f t="shared" si="11"/>
        <v>#DIV/0!</v>
      </c>
      <c r="BV14" s="293" t="e">
        <f t="shared" si="11"/>
        <v>#DIV/0!</v>
      </c>
      <c r="BW14" s="293" t="e">
        <f t="shared" si="11"/>
        <v>#DIV/0!</v>
      </c>
      <c r="BX14" s="293" t="e">
        <f t="shared" si="11"/>
        <v>#DIV/0!</v>
      </c>
      <c r="BY14" s="293" t="e">
        <f t="shared" si="11"/>
        <v>#DIV/0!</v>
      </c>
      <c r="BZ14" s="293" t="e">
        <f t="shared" si="11"/>
        <v>#DIV/0!</v>
      </c>
      <c r="CA14" s="293" t="e">
        <f t="shared" si="11"/>
        <v>#DIV/0!</v>
      </c>
      <c r="CB14" s="293" t="e">
        <f t="shared" si="11"/>
        <v>#DIV/0!</v>
      </c>
      <c r="CC14" s="293" t="e">
        <f t="shared" si="11"/>
        <v>#DIV/0!</v>
      </c>
      <c r="CD14" s="293" t="e">
        <f t="shared" si="11"/>
        <v>#DIV/0!</v>
      </c>
      <c r="CE14" s="293" t="e">
        <f t="shared" si="11"/>
        <v>#DIV/0!</v>
      </c>
      <c r="CF14" s="293" t="e">
        <f t="shared" si="11"/>
        <v>#DIV/0!</v>
      </c>
      <c r="CG14" s="293" t="e">
        <f t="shared" si="11"/>
        <v>#DIV/0!</v>
      </c>
      <c r="CH14" s="293" t="e">
        <f t="shared" si="11"/>
        <v>#DIV/0!</v>
      </c>
      <c r="CI14" s="293" t="e">
        <f t="shared" si="11"/>
        <v>#DIV/0!</v>
      </c>
      <c r="CJ14" s="293" t="e">
        <f t="shared" si="11"/>
        <v>#DIV/0!</v>
      </c>
      <c r="CK14" s="293" t="e">
        <f t="shared" si="11"/>
        <v>#DIV/0!</v>
      </c>
      <c r="CL14" s="293" t="e">
        <f t="shared" si="11"/>
        <v>#DIV/0!</v>
      </c>
      <c r="CM14" s="293" t="e">
        <f t="shared" si="11"/>
        <v>#DIV/0!</v>
      </c>
      <c r="CN14" s="293" t="e">
        <f t="shared" si="11"/>
        <v>#DIV/0!</v>
      </c>
      <c r="CO14" s="293" t="e">
        <f t="shared" si="11"/>
        <v>#DIV/0!</v>
      </c>
      <c r="CP14" s="293" t="e">
        <f t="shared" si="11"/>
        <v>#DIV/0!</v>
      </c>
      <c r="CQ14" s="293">
        <f t="shared" si="11"/>
        <v>181.5962226</v>
      </c>
      <c r="CR14" s="293" t="e">
        <f t="shared" si="11"/>
        <v>#DIV/0!</v>
      </c>
      <c r="CS14" s="293" t="e">
        <f t="shared" si="11"/>
        <v>#DIV/0!</v>
      </c>
      <c r="CT14" s="293" t="e">
        <f t="shared" si="11"/>
        <v>#DIV/0!</v>
      </c>
      <c r="CU14" s="293" t="e">
        <f t="shared" ref="CU14:FF14" si="12">CU9/CU5</f>
        <v>#DIV/0!</v>
      </c>
      <c r="CV14" s="293" t="e">
        <f t="shared" si="12"/>
        <v>#DIV/0!</v>
      </c>
      <c r="CW14" s="293" t="e">
        <f t="shared" si="12"/>
        <v>#DIV/0!</v>
      </c>
      <c r="CX14" s="293" t="e">
        <f t="shared" si="12"/>
        <v>#DIV/0!</v>
      </c>
      <c r="CY14" s="293" t="e">
        <f t="shared" si="12"/>
        <v>#DIV/0!</v>
      </c>
      <c r="CZ14" s="293" t="e">
        <f t="shared" si="12"/>
        <v>#DIV/0!</v>
      </c>
      <c r="DA14" s="293" t="e">
        <f t="shared" si="12"/>
        <v>#DIV/0!</v>
      </c>
      <c r="DB14" s="293" t="e">
        <f t="shared" si="12"/>
        <v>#DIV/0!</v>
      </c>
      <c r="DC14" s="293" t="e">
        <f t="shared" si="12"/>
        <v>#DIV/0!</v>
      </c>
      <c r="DD14" s="293" t="e">
        <f t="shared" si="12"/>
        <v>#DIV/0!</v>
      </c>
      <c r="DE14" s="293" t="e">
        <f t="shared" si="12"/>
        <v>#DIV/0!</v>
      </c>
      <c r="DF14" s="293" t="e">
        <f t="shared" si="12"/>
        <v>#DIV/0!</v>
      </c>
      <c r="DG14" s="293" t="e">
        <f t="shared" si="12"/>
        <v>#DIV/0!</v>
      </c>
      <c r="DH14" s="293" t="e">
        <f t="shared" si="12"/>
        <v>#DIV/0!</v>
      </c>
      <c r="DI14" s="293" t="e">
        <f t="shared" si="12"/>
        <v>#DIV/0!</v>
      </c>
      <c r="DJ14" s="293" t="e">
        <f t="shared" si="12"/>
        <v>#DIV/0!</v>
      </c>
      <c r="DK14" s="293" t="e">
        <f t="shared" si="12"/>
        <v>#DIV/0!</v>
      </c>
      <c r="DL14" s="293" t="e">
        <f t="shared" si="12"/>
        <v>#DIV/0!</v>
      </c>
      <c r="DM14" s="293" t="e">
        <f t="shared" si="12"/>
        <v>#DIV/0!</v>
      </c>
      <c r="DN14" s="293" t="e">
        <f t="shared" si="12"/>
        <v>#DIV/0!</v>
      </c>
      <c r="DO14" s="293" t="e">
        <f t="shared" si="12"/>
        <v>#DIV/0!</v>
      </c>
      <c r="DP14" s="293" t="e">
        <f t="shared" si="12"/>
        <v>#DIV/0!</v>
      </c>
      <c r="DQ14" s="293" t="e">
        <f t="shared" si="12"/>
        <v>#DIV/0!</v>
      </c>
      <c r="DR14" s="293" t="e">
        <f t="shared" si="12"/>
        <v>#DIV/0!</v>
      </c>
      <c r="DS14" s="293" t="e">
        <f t="shared" si="12"/>
        <v>#DIV/0!</v>
      </c>
      <c r="DT14" s="293" t="e">
        <f t="shared" si="12"/>
        <v>#DIV/0!</v>
      </c>
      <c r="DU14" s="293" t="e">
        <f t="shared" si="12"/>
        <v>#DIV/0!</v>
      </c>
      <c r="DV14" s="293">
        <f t="shared" si="12"/>
        <v>176.77978909999996</v>
      </c>
      <c r="DW14" s="293" t="e">
        <f t="shared" si="12"/>
        <v>#DIV/0!</v>
      </c>
      <c r="DX14" s="293" t="e">
        <f t="shared" si="12"/>
        <v>#DIV/0!</v>
      </c>
      <c r="DY14" s="293" t="e">
        <f t="shared" si="12"/>
        <v>#DIV/0!</v>
      </c>
      <c r="DZ14" s="293" t="e">
        <f t="shared" si="12"/>
        <v>#DIV/0!</v>
      </c>
      <c r="EA14" s="293" t="e">
        <f t="shared" si="12"/>
        <v>#DIV/0!</v>
      </c>
      <c r="EB14" s="293" t="e">
        <f t="shared" si="12"/>
        <v>#DIV/0!</v>
      </c>
      <c r="EC14" s="293" t="e">
        <f t="shared" si="12"/>
        <v>#DIV/0!</v>
      </c>
      <c r="ED14" s="293" t="e">
        <f t="shared" si="12"/>
        <v>#DIV/0!</v>
      </c>
      <c r="EE14" s="293" t="e">
        <f t="shared" si="12"/>
        <v>#DIV/0!</v>
      </c>
      <c r="EF14" s="293" t="e">
        <f t="shared" si="12"/>
        <v>#DIV/0!</v>
      </c>
      <c r="EG14" s="293" t="e">
        <f t="shared" si="12"/>
        <v>#DIV/0!</v>
      </c>
      <c r="EH14" s="293" t="e">
        <f t="shared" si="12"/>
        <v>#DIV/0!</v>
      </c>
      <c r="EI14" s="293" t="e">
        <f t="shared" si="12"/>
        <v>#DIV/0!</v>
      </c>
      <c r="EJ14" s="293" t="e">
        <f t="shared" si="12"/>
        <v>#DIV/0!</v>
      </c>
      <c r="EK14" s="293" t="e">
        <f t="shared" si="12"/>
        <v>#DIV/0!</v>
      </c>
      <c r="EL14" s="293" t="e">
        <f t="shared" si="12"/>
        <v>#DIV/0!</v>
      </c>
      <c r="EM14" s="293" t="e">
        <f t="shared" si="12"/>
        <v>#DIV/0!</v>
      </c>
      <c r="EN14" s="293" t="e">
        <f t="shared" si="12"/>
        <v>#DIV/0!</v>
      </c>
      <c r="EO14" s="293" t="e">
        <f t="shared" si="12"/>
        <v>#DIV/0!</v>
      </c>
      <c r="EP14" s="293" t="e">
        <f t="shared" si="12"/>
        <v>#DIV/0!</v>
      </c>
      <c r="EQ14" s="293" t="e">
        <f t="shared" si="12"/>
        <v>#DIV/0!</v>
      </c>
      <c r="ER14" s="293" t="e">
        <f t="shared" si="12"/>
        <v>#DIV/0!</v>
      </c>
      <c r="ES14" s="293" t="e">
        <f t="shared" si="12"/>
        <v>#DIV/0!</v>
      </c>
      <c r="ET14" s="293" t="e">
        <f t="shared" si="12"/>
        <v>#DIV/0!</v>
      </c>
      <c r="EU14" s="293" t="e">
        <f t="shared" si="12"/>
        <v>#DIV/0!</v>
      </c>
      <c r="EV14" s="293" t="e">
        <f t="shared" si="12"/>
        <v>#DIV/0!</v>
      </c>
      <c r="EW14" s="293" t="e">
        <f t="shared" si="12"/>
        <v>#DIV/0!</v>
      </c>
      <c r="EX14" s="293" t="e">
        <f t="shared" si="12"/>
        <v>#DIV/0!</v>
      </c>
      <c r="EY14" s="293" t="e">
        <f t="shared" si="12"/>
        <v>#DIV/0!</v>
      </c>
      <c r="EZ14" s="293" t="e">
        <f t="shared" si="12"/>
        <v>#DIV/0!</v>
      </c>
      <c r="FA14" s="293" t="e">
        <f t="shared" si="12"/>
        <v>#DIV/0!</v>
      </c>
      <c r="FB14" s="293">
        <f t="shared" si="12"/>
        <v>198.3064512258064</v>
      </c>
      <c r="FC14" s="293" t="e">
        <f t="shared" si="12"/>
        <v>#DIV/0!</v>
      </c>
      <c r="FD14" s="293" t="e">
        <f t="shared" si="12"/>
        <v>#DIV/0!</v>
      </c>
      <c r="FE14" s="293" t="e">
        <f t="shared" si="12"/>
        <v>#DIV/0!</v>
      </c>
      <c r="FF14" s="293" t="e">
        <f t="shared" si="12"/>
        <v>#DIV/0!</v>
      </c>
      <c r="FG14" s="293" t="e">
        <f t="shared" ref="FG14:HR14" si="13">FG9/FG5</f>
        <v>#DIV/0!</v>
      </c>
      <c r="FH14" s="293" t="e">
        <f t="shared" si="13"/>
        <v>#DIV/0!</v>
      </c>
      <c r="FI14" s="293" t="e">
        <f t="shared" si="13"/>
        <v>#DIV/0!</v>
      </c>
      <c r="FJ14" s="293" t="e">
        <f t="shared" si="13"/>
        <v>#DIV/0!</v>
      </c>
      <c r="FK14" s="293" t="e">
        <f t="shared" si="13"/>
        <v>#DIV/0!</v>
      </c>
      <c r="FL14" s="293" t="e">
        <f t="shared" si="13"/>
        <v>#DIV/0!</v>
      </c>
      <c r="FM14" s="293" t="e">
        <f t="shared" si="13"/>
        <v>#DIV/0!</v>
      </c>
      <c r="FN14" s="293" t="e">
        <f t="shared" si="13"/>
        <v>#DIV/0!</v>
      </c>
      <c r="FO14" s="293" t="e">
        <f t="shared" si="13"/>
        <v>#DIV/0!</v>
      </c>
      <c r="FP14" s="293" t="e">
        <f t="shared" si="13"/>
        <v>#DIV/0!</v>
      </c>
      <c r="FQ14" s="293" t="e">
        <f t="shared" si="13"/>
        <v>#DIV/0!</v>
      </c>
      <c r="FR14" s="293" t="e">
        <f t="shared" si="13"/>
        <v>#DIV/0!</v>
      </c>
      <c r="FS14" s="293" t="e">
        <f t="shared" si="13"/>
        <v>#DIV/0!</v>
      </c>
      <c r="FT14" s="293" t="e">
        <f t="shared" si="13"/>
        <v>#DIV/0!</v>
      </c>
      <c r="FU14" s="293" t="e">
        <f t="shared" si="13"/>
        <v>#DIV/0!</v>
      </c>
      <c r="FV14" s="293" t="e">
        <f t="shared" si="13"/>
        <v>#DIV/0!</v>
      </c>
      <c r="FW14" s="293" t="e">
        <f t="shared" si="13"/>
        <v>#DIV/0!</v>
      </c>
      <c r="FX14" s="293" t="e">
        <f t="shared" si="13"/>
        <v>#DIV/0!</v>
      </c>
      <c r="FY14" s="293" t="e">
        <f t="shared" si="13"/>
        <v>#DIV/0!</v>
      </c>
      <c r="FZ14" s="293" t="e">
        <f t="shared" si="13"/>
        <v>#DIV/0!</v>
      </c>
      <c r="GA14" s="293" t="e">
        <f t="shared" si="13"/>
        <v>#DIV/0!</v>
      </c>
      <c r="GB14" s="293" t="e">
        <f t="shared" si="13"/>
        <v>#DIV/0!</v>
      </c>
      <c r="GC14" s="293" t="e">
        <f t="shared" si="13"/>
        <v>#DIV/0!</v>
      </c>
      <c r="GD14" s="293" t="e">
        <f t="shared" si="13"/>
        <v>#DIV/0!</v>
      </c>
      <c r="GE14" s="293" t="e">
        <f t="shared" si="13"/>
        <v>#DIV/0!</v>
      </c>
      <c r="GF14" s="293" t="e">
        <f t="shared" si="13"/>
        <v>#DIV/0!</v>
      </c>
      <c r="GG14" s="293">
        <f t="shared" si="13"/>
        <v>327.21568157692315</v>
      </c>
      <c r="GH14" s="293" t="e">
        <f t="shared" si="13"/>
        <v>#DIV/0!</v>
      </c>
      <c r="GI14" s="293" t="e">
        <f t="shared" si="13"/>
        <v>#DIV/0!</v>
      </c>
      <c r="GJ14" s="293" t="e">
        <f t="shared" si="13"/>
        <v>#DIV/0!</v>
      </c>
      <c r="GK14" s="293" t="e">
        <f t="shared" si="13"/>
        <v>#DIV/0!</v>
      </c>
      <c r="GL14" s="293" t="e">
        <f t="shared" si="13"/>
        <v>#DIV/0!</v>
      </c>
      <c r="GM14" s="293" t="e">
        <f t="shared" si="13"/>
        <v>#DIV/0!</v>
      </c>
      <c r="GN14" s="293" t="e">
        <f t="shared" si="13"/>
        <v>#DIV/0!</v>
      </c>
      <c r="GO14" s="293" t="e">
        <f t="shared" si="13"/>
        <v>#DIV/0!</v>
      </c>
      <c r="GP14" s="293" t="e">
        <f t="shared" si="13"/>
        <v>#DIV/0!</v>
      </c>
      <c r="GQ14" s="293" t="e">
        <f t="shared" si="13"/>
        <v>#DIV/0!</v>
      </c>
      <c r="GR14" s="293" t="e">
        <f t="shared" si="13"/>
        <v>#DIV/0!</v>
      </c>
      <c r="GS14" s="293" t="e">
        <f t="shared" si="13"/>
        <v>#DIV/0!</v>
      </c>
      <c r="GT14" s="293" t="e">
        <f t="shared" si="13"/>
        <v>#DIV/0!</v>
      </c>
      <c r="GU14" s="293" t="e">
        <f t="shared" si="13"/>
        <v>#DIV/0!</v>
      </c>
      <c r="GV14" s="293" t="e">
        <f t="shared" si="13"/>
        <v>#DIV/0!</v>
      </c>
      <c r="GW14" s="293" t="e">
        <f t="shared" si="13"/>
        <v>#DIV/0!</v>
      </c>
      <c r="GX14" s="293" t="e">
        <f t="shared" si="13"/>
        <v>#DIV/0!</v>
      </c>
      <c r="GY14" s="293" t="e">
        <f t="shared" si="13"/>
        <v>#DIV/0!</v>
      </c>
      <c r="GZ14" s="293" t="e">
        <f t="shared" si="13"/>
        <v>#DIV/0!</v>
      </c>
      <c r="HA14" s="293" t="e">
        <f t="shared" si="13"/>
        <v>#DIV/0!</v>
      </c>
      <c r="HB14" s="293" t="e">
        <f t="shared" si="13"/>
        <v>#DIV/0!</v>
      </c>
      <c r="HC14" s="293" t="e">
        <f t="shared" si="13"/>
        <v>#DIV/0!</v>
      </c>
      <c r="HD14" s="293" t="e">
        <f t="shared" si="13"/>
        <v>#DIV/0!</v>
      </c>
      <c r="HE14" s="293" t="e">
        <f t="shared" si="13"/>
        <v>#DIV/0!</v>
      </c>
      <c r="HF14" s="293" t="e">
        <f t="shared" si="13"/>
        <v>#DIV/0!</v>
      </c>
      <c r="HG14" s="293" t="e">
        <f t="shared" si="13"/>
        <v>#DIV/0!</v>
      </c>
      <c r="HH14" s="293" t="e">
        <f t="shared" si="13"/>
        <v>#DIV/0!</v>
      </c>
      <c r="HI14" s="293" t="e">
        <f t="shared" si="13"/>
        <v>#DIV/0!</v>
      </c>
      <c r="HJ14" s="293" t="e">
        <f t="shared" si="13"/>
        <v>#DIV/0!</v>
      </c>
      <c r="HK14" s="293" t="e">
        <f t="shared" si="13"/>
        <v>#DIV/0!</v>
      </c>
      <c r="HL14" s="293" t="e">
        <f t="shared" si="13"/>
        <v>#DIV/0!</v>
      </c>
      <c r="HM14" s="293">
        <f t="shared" si="13"/>
        <v>301.58919769999994</v>
      </c>
      <c r="HN14" s="293" t="e">
        <f t="shared" si="13"/>
        <v>#DIV/0!</v>
      </c>
      <c r="HO14" s="293" t="e">
        <f t="shared" si="13"/>
        <v>#DIV/0!</v>
      </c>
      <c r="HP14" s="293" t="e">
        <f t="shared" si="13"/>
        <v>#DIV/0!</v>
      </c>
      <c r="HQ14" s="293" t="e">
        <f t="shared" si="13"/>
        <v>#DIV/0!</v>
      </c>
      <c r="HR14" s="293" t="e">
        <f t="shared" si="13"/>
        <v>#DIV/0!</v>
      </c>
      <c r="HS14" s="293" t="e">
        <f t="shared" ref="HS14:IX14" si="14">HS9/HS5</f>
        <v>#DIV/0!</v>
      </c>
      <c r="HT14" s="293" t="e">
        <f t="shared" si="14"/>
        <v>#DIV/0!</v>
      </c>
      <c r="HU14" s="293" t="e">
        <f t="shared" si="14"/>
        <v>#DIV/0!</v>
      </c>
      <c r="HV14" s="293" t="e">
        <f t="shared" si="14"/>
        <v>#DIV/0!</v>
      </c>
      <c r="HW14" s="293" t="e">
        <f t="shared" si="14"/>
        <v>#DIV/0!</v>
      </c>
      <c r="HX14" s="293" t="e">
        <f t="shared" si="14"/>
        <v>#DIV/0!</v>
      </c>
      <c r="HY14" s="293" t="e">
        <f t="shared" si="14"/>
        <v>#DIV/0!</v>
      </c>
      <c r="HZ14" s="293" t="e">
        <f t="shared" si="14"/>
        <v>#DIV/0!</v>
      </c>
      <c r="IA14" s="293" t="e">
        <f t="shared" si="14"/>
        <v>#DIV/0!</v>
      </c>
      <c r="IB14" s="293" t="e">
        <f t="shared" si="14"/>
        <v>#DIV/0!</v>
      </c>
      <c r="IC14" s="293" t="e">
        <f t="shared" si="14"/>
        <v>#DIV/0!</v>
      </c>
      <c r="ID14" s="293" t="e">
        <f t="shared" si="14"/>
        <v>#DIV/0!</v>
      </c>
      <c r="IE14" s="293" t="e">
        <f t="shared" si="14"/>
        <v>#DIV/0!</v>
      </c>
      <c r="IF14" s="293" t="e">
        <f t="shared" si="14"/>
        <v>#DIV/0!</v>
      </c>
      <c r="IG14" s="293" t="e">
        <f t="shared" si="14"/>
        <v>#DIV/0!</v>
      </c>
      <c r="IH14" s="293" t="e">
        <f t="shared" si="14"/>
        <v>#DIV/0!</v>
      </c>
      <c r="II14" s="293" t="e">
        <f t="shared" si="14"/>
        <v>#DIV/0!</v>
      </c>
      <c r="IJ14" s="293" t="e">
        <f t="shared" si="14"/>
        <v>#DIV/0!</v>
      </c>
      <c r="IK14" s="293" t="e">
        <f t="shared" si="14"/>
        <v>#DIV/0!</v>
      </c>
      <c r="IL14" s="293" t="e">
        <f t="shared" si="14"/>
        <v>#DIV/0!</v>
      </c>
      <c r="IM14" s="293" t="e">
        <f t="shared" si="14"/>
        <v>#DIV/0!</v>
      </c>
      <c r="IN14" s="293" t="e">
        <f t="shared" si="14"/>
        <v>#DIV/0!</v>
      </c>
      <c r="IO14" s="293" t="e">
        <f t="shared" si="14"/>
        <v>#DIV/0!</v>
      </c>
      <c r="IP14" s="293" t="e">
        <f t="shared" si="14"/>
        <v>#DIV/0!</v>
      </c>
      <c r="IQ14" s="293" t="e">
        <f t="shared" si="14"/>
        <v>#DIV/0!</v>
      </c>
      <c r="IR14" s="293" t="e">
        <f t="shared" si="14"/>
        <v>#DIV/0!</v>
      </c>
      <c r="IS14" s="293">
        <f t="shared" si="14"/>
        <v>343.13728481923079</v>
      </c>
      <c r="IT14" s="293">
        <f t="shared" si="14"/>
        <v>254.05065384615384</v>
      </c>
      <c r="IU14" s="293">
        <f t="shared" si="14"/>
        <v>151.64189473684209</v>
      </c>
      <c r="IV14" s="293">
        <f t="shared" si="14"/>
        <v>127.36434999999999</v>
      </c>
      <c r="IW14" s="293">
        <f t="shared" si="14"/>
        <v>75.939592592592604</v>
      </c>
      <c r="IX14" s="293">
        <f t="shared" si="14"/>
        <v>166.42698649765103</v>
      </c>
    </row>
    <row r="15" spans="1:260" s="4" customFormat="1">
      <c r="B15" s="84" t="s">
        <v>51</v>
      </c>
      <c r="C15" s="85">
        <f t="shared" ref="C15:AG15" si="15">IF(C$2="ON",C13,0)</f>
        <v>0</v>
      </c>
      <c r="D15" s="85">
        <f t="shared" si="15"/>
        <v>94.132439999999988</v>
      </c>
      <c r="E15" s="85">
        <f t="shared" si="15"/>
        <v>89.568629999999999</v>
      </c>
      <c r="F15" s="85">
        <f t="shared" si="15"/>
        <v>0</v>
      </c>
      <c r="G15" s="85">
        <f t="shared" si="15"/>
        <v>77.021739999999994</v>
      </c>
      <c r="H15" s="85">
        <f t="shared" si="15"/>
        <v>86.373329999999982</v>
      </c>
      <c r="I15" s="85">
        <f t="shared" si="15"/>
        <v>0</v>
      </c>
      <c r="J15" s="85">
        <f t="shared" si="15"/>
        <v>91.337620000000001</v>
      </c>
      <c r="K15" s="85">
        <f t="shared" si="15"/>
        <v>99.345039999999997</v>
      </c>
      <c r="L15" s="85">
        <f t="shared" si="15"/>
        <v>93.984749999999991</v>
      </c>
      <c r="M15" s="85">
        <f t="shared" si="15"/>
        <v>0</v>
      </c>
      <c r="N15" s="85">
        <f t="shared" si="15"/>
        <v>93.796480000000017</v>
      </c>
      <c r="O15" s="85">
        <f t="shared" si="15"/>
        <v>98.488719999999972</v>
      </c>
      <c r="P15" s="85">
        <f t="shared" si="15"/>
        <v>103.60810999999998</v>
      </c>
      <c r="Q15" s="85">
        <f t="shared" si="15"/>
        <v>106.77113</v>
      </c>
      <c r="R15" s="85">
        <f t="shared" si="15"/>
        <v>115.65633000000003</v>
      </c>
      <c r="S15" s="85">
        <f t="shared" si="15"/>
        <v>121.63140000000001</v>
      </c>
      <c r="T15" s="85">
        <f t="shared" si="15"/>
        <v>0</v>
      </c>
      <c r="U15" s="85">
        <f t="shared" si="15"/>
        <v>112.27431</v>
      </c>
      <c r="V15" s="85">
        <f t="shared" si="15"/>
        <v>111.34119</v>
      </c>
      <c r="W15" s="85">
        <f t="shared" si="15"/>
        <v>100.79104000000001</v>
      </c>
      <c r="X15" s="85">
        <f t="shared" si="15"/>
        <v>101.80993999999998</v>
      </c>
      <c r="Y15" s="85">
        <f t="shared" si="15"/>
        <v>99.487390000000019</v>
      </c>
      <c r="Z15" s="85">
        <f t="shared" si="15"/>
        <v>87.343440000000001</v>
      </c>
      <c r="AA15" s="85">
        <f t="shared" si="15"/>
        <v>0</v>
      </c>
      <c r="AB15" s="85">
        <f t="shared" si="15"/>
        <v>83.682410000000004</v>
      </c>
      <c r="AC15" s="85">
        <f t="shared" si="15"/>
        <v>105.97321000000001</v>
      </c>
      <c r="AD15" s="85">
        <f t="shared" si="15"/>
        <v>103.23053000000002</v>
      </c>
      <c r="AE15" s="85">
        <f t="shared" si="15"/>
        <v>114.98365000000003</v>
      </c>
      <c r="AF15" s="85">
        <f t="shared" si="15"/>
        <v>117.2329</v>
      </c>
      <c r="AG15" s="85">
        <f t="shared" si="15"/>
        <v>118.75386</v>
      </c>
      <c r="AH15" s="326">
        <f>AH13/AH5</f>
        <v>101.14478360000001</v>
      </c>
      <c r="AI15" s="326" t="e">
        <f t="shared" ref="AI15:CT15" si="16">AI13/AI5</f>
        <v>#DIV/0!</v>
      </c>
      <c r="AJ15" s="326" t="e">
        <f t="shared" si="16"/>
        <v>#DIV/0!</v>
      </c>
      <c r="AK15" s="326" t="e">
        <f t="shared" si="16"/>
        <v>#DIV/0!</v>
      </c>
      <c r="AL15" s="326" t="e">
        <f t="shared" si="16"/>
        <v>#DIV/0!</v>
      </c>
      <c r="AM15" s="326" t="e">
        <f t="shared" si="16"/>
        <v>#DIV/0!</v>
      </c>
      <c r="AN15" s="326" t="e">
        <f t="shared" si="16"/>
        <v>#DIV/0!</v>
      </c>
      <c r="AO15" s="326" t="e">
        <f t="shared" si="16"/>
        <v>#DIV/0!</v>
      </c>
      <c r="AP15" s="326" t="e">
        <f t="shared" si="16"/>
        <v>#DIV/0!</v>
      </c>
      <c r="AQ15" s="326" t="e">
        <f t="shared" si="16"/>
        <v>#DIV/0!</v>
      </c>
      <c r="AR15" s="326" t="e">
        <f t="shared" si="16"/>
        <v>#DIV/0!</v>
      </c>
      <c r="AS15" s="326" t="e">
        <f t="shared" si="16"/>
        <v>#DIV/0!</v>
      </c>
      <c r="AT15" s="326" t="e">
        <f t="shared" si="16"/>
        <v>#DIV/0!</v>
      </c>
      <c r="AU15" s="326" t="e">
        <f t="shared" si="16"/>
        <v>#DIV/0!</v>
      </c>
      <c r="AV15" s="326" t="e">
        <f t="shared" si="16"/>
        <v>#DIV/0!</v>
      </c>
      <c r="AW15" s="326" t="e">
        <f t="shared" si="16"/>
        <v>#DIV/0!</v>
      </c>
      <c r="AX15" s="326" t="e">
        <f t="shared" si="16"/>
        <v>#DIV/0!</v>
      </c>
      <c r="AY15" s="326" t="e">
        <f t="shared" si="16"/>
        <v>#DIV/0!</v>
      </c>
      <c r="AZ15" s="326" t="e">
        <f t="shared" si="16"/>
        <v>#DIV/0!</v>
      </c>
      <c r="BA15" s="326" t="e">
        <f t="shared" si="16"/>
        <v>#DIV/0!</v>
      </c>
      <c r="BB15" s="326" t="e">
        <f t="shared" si="16"/>
        <v>#DIV/0!</v>
      </c>
      <c r="BC15" s="326" t="e">
        <f t="shared" si="16"/>
        <v>#DIV/0!</v>
      </c>
      <c r="BD15" s="326" t="e">
        <f t="shared" si="16"/>
        <v>#DIV/0!</v>
      </c>
      <c r="BE15" s="326" t="e">
        <f t="shared" si="16"/>
        <v>#DIV/0!</v>
      </c>
      <c r="BF15" s="326" t="e">
        <f t="shared" si="16"/>
        <v>#DIV/0!</v>
      </c>
      <c r="BG15" s="326" t="e">
        <f t="shared" si="16"/>
        <v>#DIV/0!</v>
      </c>
      <c r="BH15" s="326" t="e">
        <f t="shared" si="16"/>
        <v>#DIV/0!</v>
      </c>
      <c r="BI15" s="326" t="e">
        <f t="shared" si="16"/>
        <v>#DIV/0!</v>
      </c>
      <c r="BJ15" s="326" t="e">
        <f t="shared" si="16"/>
        <v>#DIV/0!</v>
      </c>
      <c r="BK15" s="326">
        <f t="shared" si="16"/>
        <v>119.92925478260869</v>
      </c>
      <c r="BL15" s="326" t="e">
        <f t="shared" si="16"/>
        <v>#DIV/0!</v>
      </c>
      <c r="BM15" s="326" t="e">
        <f t="shared" si="16"/>
        <v>#DIV/0!</v>
      </c>
      <c r="BN15" s="326" t="e">
        <f t="shared" si="16"/>
        <v>#DIV/0!</v>
      </c>
      <c r="BO15" s="326" t="e">
        <f t="shared" si="16"/>
        <v>#DIV/0!</v>
      </c>
      <c r="BP15" s="326" t="e">
        <f t="shared" si="16"/>
        <v>#DIV/0!</v>
      </c>
      <c r="BQ15" s="326" t="e">
        <f t="shared" si="16"/>
        <v>#DIV/0!</v>
      </c>
      <c r="BR15" s="326" t="e">
        <f t="shared" si="16"/>
        <v>#DIV/0!</v>
      </c>
      <c r="BS15" s="326" t="e">
        <f t="shared" si="16"/>
        <v>#DIV/0!</v>
      </c>
      <c r="BT15" s="326" t="e">
        <f t="shared" si="16"/>
        <v>#DIV/0!</v>
      </c>
      <c r="BU15" s="326" t="e">
        <f t="shared" si="16"/>
        <v>#DIV/0!</v>
      </c>
      <c r="BV15" s="326" t="e">
        <f t="shared" si="16"/>
        <v>#DIV/0!</v>
      </c>
      <c r="BW15" s="326" t="e">
        <f t="shared" si="16"/>
        <v>#DIV/0!</v>
      </c>
      <c r="BX15" s="326" t="e">
        <f t="shared" si="16"/>
        <v>#DIV/0!</v>
      </c>
      <c r="BY15" s="326" t="e">
        <f t="shared" si="16"/>
        <v>#DIV/0!</v>
      </c>
      <c r="BZ15" s="326" t="e">
        <f t="shared" si="16"/>
        <v>#DIV/0!</v>
      </c>
      <c r="CA15" s="326" t="e">
        <f t="shared" si="16"/>
        <v>#DIV/0!</v>
      </c>
      <c r="CB15" s="326" t="e">
        <f t="shared" si="16"/>
        <v>#DIV/0!</v>
      </c>
      <c r="CC15" s="326" t="e">
        <f t="shared" si="16"/>
        <v>#DIV/0!</v>
      </c>
      <c r="CD15" s="326" t="e">
        <f t="shared" si="16"/>
        <v>#DIV/0!</v>
      </c>
      <c r="CE15" s="326" t="e">
        <f t="shared" si="16"/>
        <v>#DIV/0!</v>
      </c>
      <c r="CF15" s="326" t="e">
        <f t="shared" si="16"/>
        <v>#DIV/0!</v>
      </c>
      <c r="CG15" s="326" t="e">
        <f t="shared" si="16"/>
        <v>#DIV/0!</v>
      </c>
      <c r="CH15" s="326" t="e">
        <f t="shared" si="16"/>
        <v>#DIV/0!</v>
      </c>
      <c r="CI15" s="326" t="e">
        <f t="shared" si="16"/>
        <v>#DIV/0!</v>
      </c>
      <c r="CJ15" s="326" t="e">
        <f t="shared" si="16"/>
        <v>#DIV/0!</v>
      </c>
      <c r="CK15" s="326" t="e">
        <f t="shared" si="16"/>
        <v>#DIV/0!</v>
      </c>
      <c r="CL15" s="326" t="e">
        <f t="shared" si="16"/>
        <v>#DIV/0!</v>
      </c>
      <c r="CM15" s="326" t="e">
        <f t="shared" si="16"/>
        <v>#DIV/0!</v>
      </c>
      <c r="CN15" s="326" t="e">
        <f t="shared" si="16"/>
        <v>#DIV/0!</v>
      </c>
      <c r="CO15" s="326" t="e">
        <f t="shared" si="16"/>
        <v>#DIV/0!</v>
      </c>
      <c r="CP15" s="326" t="e">
        <f t="shared" si="16"/>
        <v>#DIV/0!</v>
      </c>
      <c r="CQ15" s="326">
        <f t="shared" si="16"/>
        <v>112.2769980857143</v>
      </c>
      <c r="CR15" s="326" t="e">
        <f t="shared" si="16"/>
        <v>#DIV/0!</v>
      </c>
      <c r="CS15" s="326" t="e">
        <f t="shared" si="16"/>
        <v>#DIV/0!</v>
      </c>
      <c r="CT15" s="326" t="e">
        <f t="shared" si="16"/>
        <v>#DIV/0!</v>
      </c>
      <c r="CU15" s="326" t="e">
        <f t="shared" ref="CU15:FF15" si="17">CU13/CU5</f>
        <v>#DIV/0!</v>
      </c>
      <c r="CV15" s="326" t="e">
        <f t="shared" si="17"/>
        <v>#DIV/0!</v>
      </c>
      <c r="CW15" s="326" t="e">
        <f t="shared" si="17"/>
        <v>#DIV/0!</v>
      </c>
      <c r="CX15" s="326" t="e">
        <f t="shared" si="17"/>
        <v>#DIV/0!</v>
      </c>
      <c r="CY15" s="326" t="e">
        <f t="shared" si="17"/>
        <v>#DIV/0!</v>
      </c>
      <c r="CZ15" s="326" t="e">
        <f t="shared" si="17"/>
        <v>#DIV/0!</v>
      </c>
      <c r="DA15" s="326" t="e">
        <f t="shared" si="17"/>
        <v>#DIV/0!</v>
      </c>
      <c r="DB15" s="326" t="e">
        <f t="shared" si="17"/>
        <v>#DIV/0!</v>
      </c>
      <c r="DC15" s="326" t="e">
        <f t="shared" si="17"/>
        <v>#DIV/0!</v>
      </c>
      <c r="DD15" s="326" t="e">
        <f t="shared" si="17"/>
        <v>#DIV/0!</v>
      </c>
      <c r="DE15" s="326" t="e">
        <f t="shared" si="17"/>
        <v>#DIV/0!</v>
      </c>
      <c r="DF15" s="326" t="e">
        <f t="shared" si="17"/>
        <v>#DIV/0!</v>
      </c>
      <c r="DG15" s="326" t="e">
        <f t="shared" si="17"/>
        <v>#DIV/0!</v>
      </c>
      <c r="DH15" s="326" t="e">
        <f t="shared" si="17"/>
        <v>#DIV/0!</v>
      </c>
      <c r="DI15" s="326" t="e">
        <f t="shared" si="17"/>
        <v>#DIV/0!</v>
      </c>
      <c r="DJ15" s="326" t="e">
        <f t="shared" si="17"/>
        <v>#DIV/0!</v>
      </c>
      <c r="DK15" s="326" t="e">
        <f t="shared" si="17"/>
        <v>#DIV/0!</v>
      </c>
      <c r="DL15" s="326" t="e">
        <f t="shared" si="17"/>
        <v>#DIV/0!</v>
      </c>
      <c r="DM15" s="326" t="e">
        <f t="shared" si="17"/>
        <v>#DIV/0!</v>
      </c>
      <c r="DN15" s="326" t="e">
        <f t="shared" si="17"/>
        <v>#DIV/0!</v>
      </c>
      <c r="DO15" s="326" t="e">
        <f t="shared" si="17"/>
        <v>#DIV/0!</v>
      </c>
      <c r="DP15" s="326" t="e">
        <f t="shared" si="17"/>
        <v>#DIV/0!</v>
      </c>
      <c r="DQ15" s="326" t="e">
        <f t="shared" si="17"/>
        <v>#DIV/0!</v>
      </c>
      <c r="DR15" s="326" t="e">
        <f t="shared" si="17"/>
        <v>#DIV/0!</v>
      </c>
      <c r="DS15" s="326" t="e">
        <f t="shared" si="17"/>
        <v>#DIV/0!</v>
      </c>
      <c r="DT15" s="326" t="e">
        <f t="shared" si="17"/>
        <v>#DIV/0!</v>
      </c>
      <c r="DU15" s="326" t="e">
        <f t="shared" si="17"/>
        <v>#DIV/0!</v>
      </c>
      <c r="DV15" s="326">
        <f t="shared" si="17"/>
        <v>91.067256500000013</v>
      </c>
      <c r="DW15" s="326" t="e">
        <f t="shared" si="17"/>
        <v>#DIV/0!</v>
      </c>
      <c r="DX15" s="326" t="e">
        <f t="shared" si="17"/>
        <v>#DIV/0!</v>
      </c>
      <c r="DY15" s="326" t="e">
        <f t="shared" si="17"/>
        <v>#DIV/0!</v>
      </c>
      <c r="DZ15" s="326" t="e">
        <f t="shared" si="17"/>
        <v>#DIV/0!</v>
      </c>
      <c r="EA15" s="326" t="e">
        <f t="shared" si="17"/>
        <v>#DIV/0!</v>
      </c>
      <c r="EB15" s="326" t="e">
        <f t="shared" si="17"/>
        <v>#DIV/0!</v>
      </c>
      <c r="EC15" s="326" t="e">
        <f t="shared" si="17"/>
        <v>#DIV/0!</v>
      </c>
      <c r="ED15" s="326" t="e">
        <f t="shared" si="17"/>
        <v>#DIV/0!</v>
      </c>
      <c r="EE15" s="326" t="e">
        <f t="shared" si="17"/>
        <v>#DIV/0!</v>
      </c>
      <c r="EF15" s="326" t="e">
        <f t="shared" si="17"/>
        <v>#DIV/0!</v>
      </c>
      <c r="EG15" s="326" t="e">
        <f t="shared" si="17"/>
        <v>#DIV/0!</v>
      </c>
      <c r="EH15" s="326" t="e">
        <f t="shared" si="17"/>
        <v>#DIV/0!</v>
      </c>
      <c r="EI15" s="326" t="e">
        <f t="shared" si="17"/>
        <v>#DIV/0!</v>
      </c>
      <c r="EJ15" s="326" t="e">
        <f t="shared" si="17"/>
        <v>#DIV/0!</v>
      </c>
      <c r="EK15" s="326" t="e">
        <f t="shared" si="17"/>
        <v>#DIV/0!</v>
      </c>
      <c r="EL15" s="326" t="e">
        <f t="shared" si="17"/>
        <v>#DIV/0!</v>
      </c>
      <c r="EM15" s="326" t="e">
        <f t="shared" si="17"/>
        <v>#DIV/0!</v>
      </c>
      <c r="EN15" s="326" t="e">
        <f t="shared" si="17"/>
        <v>#DIV/0!</v>
      </c>
      <c r="EO15" s="326" t="e">
        <f t="shared" si="17"/>
        <v>#DIV/0!</v>
      </c>
      <c r="EP15" s="326" t="e">
        <f t="shared" si="17"/>
        <v>#DIV/0!</v>
      </c>
      <c r="EQ15" s="326" t="e">
        <f t="shared" si="17"/>
        <v>#DIV/0!</v>
      </c>
      <c r="ER15" s="326" t="e">
        <f t="shared" si="17"/>
        <v>#DIV/0!</v>
      </c>
      <c r="ES15" s="326" t="e">
        <f t="shared" si="17"/>
        <v>#DIV/0!</v>
      </c>
      <c r="ET15" s="326" t="e">
        <f t="shared" si="17"/>
        <v>#DIV/0!</v>
      </c>
      <c r="EU15" s="326" t="e">
        <f t="shared" si="17"/>
        <v>#DIV/0!</v>
      </c>
      <c r="EV15" s="326" t="e">
        <f t="shared" si="17"/>
        <v>#DIV/0!</v>
      </c>
      <c r="EW15" s="326" t="e">
        <f t="shared" si="17"/>
        <v>#DIV/0!</v>
      </c>
      <c r="EX15" s="326" t="e">
        <f t="shared" si="17"/>
        <v>#DIV/0!</v>
      </c>
      <c r="EY15" s="326" t="e">
        <f t="shared" si="17"/>
        <v>#DIV/0!</v>
      </c>
      <c r="EZ15" s="326" t="e">
        <f t="shared" si="17"/>
        <v>#DIV/0!</v>
      </c>
      <c r="FA15" s="326" t="e">
        <f t="shared" si="17"/>
        <v>#DIV/0!</v>
      </c>
      <c r="FB15" s="326">
        <f t="shared" si="17"/>
        <v>106.46916441935483</v>
      </c>
      <c r="FC15" s="326" t="e">
        <f t="shared" si="17"/>
        <v>#DIV/0!</v>
      </c>
      <c r="FD15" s="326" t="e">
        <f t="shared" si="17"/>
        <v>#DIV/0!</v>
      </c>
      <c r="FE15" s="326" t="e">
        <f t="shared" si="17"/>
        <v>#DIV/0!</v>
      </c>
      <c r="FF15" s="326" t="e">
        <f t="shared" si="17"/>
        <v>#DIV/0!</v>
      </c>
      <c r="FG15" s="326" t="e">
        <f t="shared" ref="FG15:HR15" si="18">FG13/FG5</f>
        <v>#DIV/0!</v>
      </c>
      <c r="FH15" s="326" t="e">
        <f t="shared" si="18"/>
        <v>#DIV/0!</v>
      </c>
      <c r="FI15" s="326" t="e">
        <f t="shared" si="18"/>
        <v>#DIV/0!</v>
      </c>
      <c r="FJ15" s="326" t="e">
        <f t="shared" si="18"/>
        <v>#DIV/0!</v>
      </c>
      <c r="FK15" s="326" t="e">
        <f t="shared" si="18"/>
        <v>#DIV/0!</v>
      </c>
      <c r="FL15" s="326" t="e">
        <f t="shared" si="18"/>
        <v>#DIV/0!</v>
      </c>
      <c r="FM15" s="326" t="e">
        <f t="shared" si="18"/>
        <v>#DIV/0!</v>
      </c>
      <c r="FN15" s="326" t="e">
        <f t="shared" si="18"/>
        <v>#DIV/0!</v>
      </c>
      <c r="FO15" s="326" t="e">
        <f t="shared" si="18"/>
        <v>#DIV/0!</v>
      </c>
      <c r="FP15" s="326" t="e">
        <f t="shared" si="18"/>
        <v>#DIV/0!</v>
      </c>
      <c r="FQ15" s="326" t="e">
        <f t="shared" si="18"/>
        <v>#DIV/0!</v>
      </c>
      <c r="FR15" s="326" t="e">
        <f t="shared" si="18"/>
        <v>#DIV/0!</v>
      </c>
      <c r="FS15" s="326" t="e">
        <f t="shared" si="18"/>
        <v>#DIV/0!</v>
      </c>
      <c r="FT15" s="326" t="e">
        <f t="shared" si="18"/>
        <v>#DIV/0!</v>
      </c>
      <c r="FU15" s="326" t="e">
        <f t="shared" si="18"/>
        <v>#DIV/0!</v>
      </c>
      <c r="FV15" s="326" t="e">
        <f t="shared" si="18"/>
        <v>#DIV/0!</v>
      </c>
      <c r="FW15" s="326" t="e">
        <f t="shared" si="18"/>
        <v>#DIV/0!</v>
      </c>
      <c r="FX15" s="326" t="e">
        <f t="shared" si="18"/>
        <v>#DIV/0!</v>
      </c>
      <c r="FY15" s="326" t="e">
        <f t="shared" si="18"/>
        <v>#DIV/0!</v>
      </c>
      <c r="FZ15" s="326" t="e">
        <f t="shared" si="18"/>
        <v>#DIV/0!</v>
      </c>
      <c r="GA15" s="326" t="e">
        <f t="shared" si="18"/>
        <v>#DIV/0!</v>
      </c>
      <c r="GB15" s="326" t="e">
        <f t="shared" si="18"/>
        <v>#DIV/0!</v>
      </c>
      <c r="GC15" s="326" t="e">
        <f t="shared" si="18"/>
        <v>#DIV/0!</v>
      </c>
      <c r="GD15" s="326" t="e">
        <f t="shared" si="18"/>
        <v>#DIV/0!</v>
      </c>
      <c r="GE15" s="326" t="e">
        <f t="shared" si="18"/>
        <v>#DIV/0!</v>
      </c>
      <c r="GF15" s="326" t="e">
        <f t="shared" si="18"/>
        <v>#DIV/0!</v>
      </c>
      <c r="GG15" s="326">
        <f t="shared" si="18"/>
        <v>145.97284538461543</v>
      </c>
      <c r="GH15" s="326" t="e">
        <f t="shared" si="18"/>
        <v>#DIV/0!</v>
      </c>
      <c r="GI15" s="326" t="e">
        <f t="shared" si="18"/>
        <v>#DIV/0!</v>
      </c>
      <c r="GJ15" s="326" t="e">
        <f t="shared" si="18"/>
        <v>#DIV/0!</v>
      </c>
      <c r="GK15" s="326" t="e">
        <f t="shared" si="18"/>
        <v>#DIV/0!</v>
      </c>
      <c r="GL15" s="326" t="e">
        <f t="shared" si="18"/>
        <v>#DIV/0!</v>
      </c>
      <c r="GM15" s="326" t="e">
        <f t="shared" si="18"/>
        <v>#DIV/0!</v>
      </c>
      <c r="GN15" s="326" t="e">
        <f t="shared" si="18"/>
        <v>#DIV/0!</v>
      </c>
      <c r="GO15" s="326" t="e">
        <f t="shared" si="18"/>
        <v>#DIV/0!</v>
      </c>
      <c r="GP15" s="326" t="e">
        <f t="shared" si="18"/>
        <v>#DIV/0!</v>
      </c>
      <c r="GQ15" s="326" t="e">
        <f t="shared" si="18"/>
        <v>#DIV/0!</v>
      </c>
      <c r="GR15" s="326" t="e">
        <f t="shared" si="18"/>
        <v>#DIV/0!</v>
      </c>
      <c r="GS15" s="326" t="e">
        <f t="shared" si="18"/>
        <v>#DIV/0!</v>
      </c>
      <c r="GT15" s="326" t="e">
        <f t="shared" si="18"/>
        <v>#DIV/0!</v>
      </c>
      <c r="GU15" s="326" t="e">
        <f t="shared" si="18"/>
        <v>#DIV/0!</v>
      </c>
      <c r="GV15" s="326" t="e">
        <f t="shared" si="18"/>
        <v>#DIV/0!</v>
      </c>
      <c r="GW15" s="326" t="e">
        <f t="shared" si="18"/>
        <v>#DIV/0!</v>
      </c>
      <c r="GX15" s="326" t="e">
        <f t="shared" si="18"/>
        <v>#DIV/0!</v>
      </c>
      <c r="GY15" s="326" t="e">
        <f t="shared" si="18"/>
        <v>#DIV/0!</v>
      </c>
      <c r="GZ15" s="326" t="e">
        <f t="shared" si="18"/>
        <v>#DIV/0!</v>
      </c>
      <c r="HA15" s="326" t="e">
        <f t="shared" si="18"/>
        <v>#DIV/0!</v>
      </c>
      <c r="HB15" s="326" t="e">
        <f t="shared" si="18"/>
        <v>#DIV/0!</v>
      </c>
      <c r="HC15" s="326" t="e">
        <f t="shared" si="18"/>
        <v>#DIV/0!</v>
      </c>
      <c r="HD15" s="326" t="e">
        <f t="shared" si="18"/>
        <v>#DIV/0!</v>
      </c>
      <c r="HE15" s="326" t="e">
        <f t="shared" si="18"/>
        <v>#DIV/0!</v>
      </c>
      <c r="HF15" s="326" t="e">
        <f t="shared" si="18"/>
        <v>#DIV/0!</v>
      </c>
      <c r="HG15" s="326" t="e">
        <f t="shared" si="18"/>
        <v>#DIV/0!</v>
      </c>
      <c r="HH15" s="326" t="e">
        <f t="shared" si="18"/>
        <v>#DIV/0!</v>
      </c>
      <c r="HI15" s="326" t="e">
        <f t="shared" si="18"/>
        <v>#DIV/0!</v>
      </c>
      <c r="HJ15" s="326" t="e">
        <f t="shared" si="18"/>
        <v>#DIV/0!</v>
      </c>
      <c r="HK15" s="326" t="e">
        <f t="shared" si="18"/>
        <v>#DIV/0!</v>
      </c>
      <c r="HL15" s="326" t="e">
        <f t="shared" si="18"/>
        <v>#DIV/0!</v>
      </c>
      <c r="HM15" s="326">
        <f t="shared" si="18"/>
        <v>131.71475400000003</v>
      </c>
      <c r="HN15" s="326" t="e">
        <f t="shared" si="18"/>
        <v>#DIV/0!</v>
      </c>
      <c r="HO15" s="326" t="e">
        <f t="shared" si="18"/>
        <v>#DIV/0!</v>
      </c>
      <c r="HP15" s="326" t="e">
        <f t="shared" si="18"/>
        <v>#DIV/0!</v>
      </c>
      <c r="HQ15" s="326" t="e">
        <f t="shared" si="18"/>
        <v>#DIV/0!</v>
      </c>
      <c r="HR15" s="326" t="e">
        <f t="shared" si="18"/>
        <v>#DIV/0!</v>
      </c>
      <c r="HS15" s="326" t="e">
        <f t="shared" ref="HS15:IX15" si="19">HS13/HS5</f>
        <v>#DIV/0!</v>
      </c>
      <c r="HT15" s="326" t="e">
        <f t="shared" si="19"/>
        <v>#DIV/0!</v>
      </c>
      <c r="HU15" s="326" t="e">
        <f t="shared" si="19"/>
        <v>#DIV/0!</v>
      </c>
      <c r="HV15" s="326" t="e">
        <f t="shared" si="19"/>
        <v>#DIV/0!</v>
      </c>
      <c r="HW15" s="326" t="e">
        <f t="shared" si="19"/>
        <v>#DIV/0!</v>
      </c>
      <c r="HX15" s="326" t="e">
        <f t="shared" si="19"/>
        <v>#DIV/0!</v>
      </c>
      <c r="HY15" s="326" t="e">
        <f t="shared" si="19"/>
        <v>#DIV/0!</v>
      </c>
      <c r="HZ15" s="326" t="e">
        <f t="shared" si="19"/>
        <v>#DIV/0!</v>
      </c>
      <c r="IA15" s="326" t="e">
        <f t="shared" si="19"/>
        <v>#DIV/0!</v>
      </c>
      <c r="IB15" s="326" t="e">
        <f t="shared" si="19"/>
        <v>#DIV/0!</v>
      </c>
      <c r="IC15" s="326" t="e">
        <f t="shared" si="19"/>
        <v>#DIV/0!</v>
      </c>
      <c r="ID15" s="326" t="e">
        <f t="shared" si="19"/>
        <v>#DIV/0!</v>
      </c>
      <c r="IE15" s="326" t="e">
        <f t="shared" si="19"/>
        <v>#DIV/0!</v>
      </c>
      <c r="IF15" s="326" t="e">
        <f t="shared" si="19"/>
        <v>#DIV/0!</v>
      </c>
      <c r="IG15" s="326" t="e">
        <f t="shared" si="19"/>
        <v>#DIV/0!</v>
      </c>
      <c r="IH15" s="326" t="e">
        <f t="shared" si="19"/>
        <v>#DIV/0!</v>
      </c>
      <c r="II15" s="326" t="e">
        <f t="shared" si="19"/>
        <v>#DIV/0!</v>
      </c>
      <c r="IJ15" s="326" t="e">
        <f t="shared" si="19"/>
        <v>#DIV/0!</v>
      </c>
      <c r="IK15" s="326" t="e">
        <f t="shared" si="19"/>
        <v>#DIV/0!</v>
      </c>
      <c r="IL15" s="326" t="e">
        <f t="shared" si="19"/>
        <v>#DIV/0!</v>
      </c>
      <c r="IM15" s="326" t="e">
        <f t="shared" si="19"/>
        <v>#DIV/0!</v>
      </c>
      <c r="IN15" s="326" t="e">
        <f t="shared" si="19"/>
        <v>#DIV/0!</v>
      </c>
      <c r="IO15" s="326" t="e">
        <f t="shared" si="19"/>
        <v>#DIV/0!</v>
      </c>
      <c r="IP15" s="326" t="e">
        <f t="shared" si="19"/>
        <v>#DIV/0!</v>
      </c>
      <c r="IQ15" s="326" t="e">
        <f t="shared" si="19"/>
        <v>#DIV/0!</v>
      </c>
      <c r="IR15" s="326" t="e">
        <f t="shared" si="19"/>
        <v>#DIV/0!</v>
      </c>
      <c r="IS15" s="326">
        <f t="shared" si="19"/>
        <v>162.13610076923078</v>
      </c>
      <c r="IT15" s="326">
        <f t="shared" si="19"/>
        <v>131.85857692307692</v>
      </c>
      <c r="IU15" s="326">
        <f t="shared" si="19"/>
        <v>60.368064736842108</v>
      </c>
      <c r="IV15" s="326">
        <f t="shared" si="19"/>
        <v>48.962772000000001</v>
      </c>
      <c r="IW15" s="326">
        <f t="shared" si="19"/>
        <v>31.394703703703705</v>
      </c>
      <c r="IX15" s="326">
        <f t="shared" si="19"/>
        <v>84.490207547459249</v>
      </c>
    </row>
    <row r="16" spans="1:260" s="4" customFormat="1">
      <c r="B16" s="82" t="s">
        <v>47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11">
        <f>AH13/AH8</f>
        <v>5.7723528901489987</v>
      </c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>
        <f>BK13/BK8</f>
        <v>4.8241434455258521</v>
      </c>
      <c r="BL16" s="111" t="e">
        <f t="shared" ref="BL16:CP16" si="20">BL13/BL8</f>
        <v>#DIV/0!</v>
      </c>
      <c r="BM16" s="111">
        <f t="shared" si="20"/>
        <v>4.7443986786835763</v>
      </c>
      <c r="BN16" s="111">
        <f t="shared" si="20"/>
        <v>4.9786253831557437</v>
      </c>
      <c r="BO16" s="111">
        <f t="shared" si="20"/>
        <v>4.5090422618295207</v>
      </c>
      <c r="BP16" s="111">
        <f t="shared" si="20"/>
        <v>4.418192285410834</v>
      </c>
      <c r="BQ16" s="111">
        <f t="shared" si="20"/>
        <v>4.8645155106990563</v>
      </c>
      <c r="BR16" s="111">
        <f t="shared" si="20"/>
        <v>4.9739806102081561</v>
      </c>
      <c r="BS16" s="111" t="e">
        <f t="shared" si="20"/>
        <v>#DIV/0!</v>
      </c>
      <c r="BT16" s="111" t="e">
        <f t="shared" si="20"/>
        <v>#DIV/0!</v>
      </c>
      <c r="BU16" s="111">
        <f t="shared" si="20"/>
        <v>5.174011957346182</v>
      </c>
      <c r="BV16" s="111">
        <f t="shared" si="20"/>
        <v>5.6132234659116049</v>
      </c>
      <c r="BW16" s="111">
        <f t="shared" si="20"/>
        <v>5.861412632715493</v>
      </c>
      <c r="BX16" s="111">
        <f t="shared" si="20"/>
        <v>5.7919685004825832</v>
      </c>
      <c r="BY16" s="111">
        <f t="shared" si="20"/>
        <v>5.4683458213256486</v>
      </c>
      <c r="BZ16" s="111" t="e">
        <f t="shared" si="20"/>
        <v>#DIV/0!</v>
      </c>
      <c r="CA16" s="111">
        <f t="shared" si="20"/>
        <v>5.2115017627398013</v>
      </c>
      <c r="CB16" s="111">
        <f t="shared" si="20"/>
        <v>5.2147265944398997</v>
      </c>
      <c r="CC16" s="111">
        <f t="shared" si="20"/>
        <v>5.1398368320610697</v>
      </c>
      <c r="CD16" s="111">
        <f t="shared" si="20"/>
        <v>5.0789051460868775</v>
      </c>
      <c r="CE16" s="111">
        <f t="shared" si="20"/>
        <v>5.2115653567053064</v>
      </c>
      <c r="CF16" s="111">
        <f t="shared" si="20"/>
        <v>5.4182436492761541</v>
      </c>
      <c r="CG16" s="111" t="e">
        <f t="shared" si="20"/>
        <v>#DIV/0!</v>
      </c>
      <c r="CH16" s="111">
        <f t="shared" si="20"/>
        <v>5.2642311432893898</v>
      </c>
      <c r="CI16" s="111">
        <f t="shared" si="20"/>
        <v>5.424359318755708</v>
      </c>
      <c r="CJ16" s="111">
        <f t="shared" si="20"/>
        <v>5.4926616988116121</v>
      </c>
      <c r="CK16" s="111">
        <f t="shared" si="20"/>
        <v>5.5390365549850014</v>
      </c>
      <c r="CL16" s="111">
        <f t="shared" si="20"/>
        <v>5.9894559879108433</v>
      </c>
      <c r="CM16" s="111">
        <f t="shared" si="20"/>
        <v>6.0976056417489408</v>
      </c>
      <c r="CN16" s="111" t="e">
        <f t="shared" si="20"/>
        <v>#DIV/0!</v>
      </c>
      <c r="CO16" s="111">
        <f t="shared" si="20"/>
        <v>6.314820248480042</v>
      </c>
      <c r="CP16" s="111">
        <f t="shared" si="20"/>
        <v>5.9319476330121494</v>
      </c>
      <c r="CQ16" s="111">
        <f>CQ13/CQ8</f>
        <v>5.3094084251855742</v>
      </c>
      <c r="CR16" s="111">
        <f t="shared" ref="CR16:DU16" si="21">CR13/CR8</f>
        <v>6.1049304635761601</v>
      </c>
      <c r="CS16" s="111">
        <f t="shared" si="21"/>
        <v>5.9131542281182838</v>
      </c>
      <c r="CT16" s="111">
        <f t="shared" si="21"/>
        <v>5.8118644853622969</v>
      </c>
      <c r="CU16" s="111">
        <f t="shared" si="21"/>
        <v>5.6165878326996186</v>
      </c>
      <c r="CV16" s="111" t="e">
        <f t="shared" si="21"/>
        <v>#DIV/0!</v>
      </c>
      <c r="CW16" s="111">
        <f t="shared" si="21"/>
        <v>5.225625780664501</v>
      </c>
      <c r="CX16" s="111">
        <f t="shared" si="21"/>
        <v>5.3401221569425861</v>
      </c>
      <c r="CY16" s="111">
        <f t="shared" si="21"/>
        <v>5.3965186213277807</v>
      </c>
      <c r="CZ16" s="111">
        <f t="shared" si="21"/>
        <v>5.834974762770039</v>
      </c>
      <c r="DA16" s="111">
        <f t="shared" si="21"/>
        <v>5.9776349541930935</v>
      </c>
      <c r="DB16" s="111" t="e">
        <f t="shared" si="21"/>
        <v>#DIV/0!</v>
      </c>
      <c r="DC16" s="111" t="e">
        <f t="shared" si="21"/>
        <v>#DIV/0!</v>
      </c>
      <c r="DD16" s="111" t="e">
        <f t="shared" si="21"/>
        <v>#DIV/0!</v>
      </c>
      <c r="DE16" s="111" t="e">
        <f t="shared" si="21"/>
        <v>#DIV/0!</v>
      </c>
      <c r="DF16" s="111" t="e">
        <f t="shared" si="21"/>
        <v>#DIV/0!</v>
      </c>
      <c r="DG16" s="111" t="e">
        <f t="shared" si="21"/>
        <v>#DIV/0!</v>
      </c>
      <c r="DH16" s="111" t="e">
        <f t="shared" si="21"/>
        <v>#DIV/0!</v>
      </c>
      <c r="DI16" s="111" t="e">
        <f t="shared" si="21"/>
        <v>#DIV/0!</v>
      </c>
      <c r="DJ16" s="111" t="e">
        <f t="shared" si="21"/>
        <v>#DIV/0!</v>
      </c>
      <c r="DK16" s="111">
        <f t="shared" si="21"/>
        <v>6.0922135135135109</v>
      </c>
      <c r="DL16" s="111">
        <f t="shared" si="21"/>
        <v>6.2486425983436868</v>
      </c>
      <c r="DM16" s="111">
        <f t="shared" si="21"/>
        <v>6.3718243703199455</v>
      </c>
      <c r="DN16" s="111">
        <f t="shared" si="21"/>
        <v>6.1311344733171467</v>
      </c>
      <c r="DO16" s="111">
        <f t="shared" si="21"/>
        <v>6.4547146304506411</v>
      </c>
      <c r="DP16" s="111">
        <f t="shared" si="21"/>
        <v>6.1464177243880318</v>
      </c>
      <c r="DQ16" s="111" t="e">
        <f t="shared" si="21"/>
        <v>#DIV/0!</v>
      </c>
      <c r="DR16" s="111">
        <f t="shared" si="21"/>
        <v>6.1105288461538478</v>
      </c>
      <c r="DS16" s="111">
        <f t="shared" si="21"/>
        <v>5.9393655524803073</v>
      </c>
      <c r="DT16" s="111">
        <f t="shared" si="21"/>
        <v>6.0827713123285072</v>
      </c>
      <c r="DU16" s="111">
        <f t="shared" si="21"/>
        <v>5.9637495342771976</v>
      </c>
      <c r="DV16" s="111">
        <f>DV13/DV8</f>
        <v>5.9415455203820677</v>
      </c>
      <c r="DW16" s="111">
        <f t="shared" ref="DW16:FA16" si="22">DW13/DW8</f>
        <v>6.1461393088552922</v>
      </c>
      <c r="DX16" s="111">
        <f t="shared" si="22"/>
        <v>7.4972621261983114</v>
      </c>
      <c r="DY16" s="111">
        <f t="shared" si="22"/>
        <v>8.8515590062111773</v>
      </c>
      <c r="DZ16" s="111">
        <f t="shared" si="22"/>
        <v>8.3325716583796403</v>
      </c>
      <c r="EA16" s="111">
        <f t="shared" si="22"/>
        <v>8.3369190429367439</v>
      </c>
      <c r="EB16" s="111">
        <f t="shared" si="22"/>
        <v>9.4100092499159107</v>
      </c>
      <c r="EC16" s="111">
        <f t="shared" si="22"/>
        <v>9.5822908634448112</v>
      </c>
      <c r="ED16" s="111">
        <f t="shared" si="22"/>
        <v>9.2433530659731744</v>
      </c>
      <c r="EE16" s="111">
        <f t="shared" si="22"/>
        <v>9.0983852076067606</v>
      </c>
      <c r="EF16" s="111">
        <f t="shared" si="22"/>
        <v>8.8349029017857141</v>
      </c>
      <c r="EG16" s="111">
        <f t="shared" si="22"/>
        <v>8.3725240300082042</v>
      </c>
      <c r="EH16" s="111">
        <f t="shared" si="22"/>
        <v>8.1049418309143242</v>
      </c>
      <c r="EI16" s="111">
        <f t="shared" si="22"/>
        <v>7.2157952964557781</v>
      </c>
      <c r="EJ16" s="111" t="e">
        <f t="shared" si="22"/>
        <v>#DIV/0!</v>
      </c>
      <c r="EK16" s="111" t="e">
        <f t="shared" si="22"/>
        <v>#DIV/0!</v>
      </c>
      <c r="EL16" s="111" t="e">
        <f t="shared" si="22"/>
        <v>#DIV/0!</v>
      </c>
      <c r="EM16" s="111">
        <f t="shared" si="22"/>
        <v>7.9402102764117339</v>
      </c>
      <c r="EN16" s="111">
        <f t="shared" si="22"/>
        <v>7.8512169129204663</v>
      </c>
      <c r="EO16" s="111">
        <f t="shared" si="22"/>
        <v>8.0791059418769677</v>
      </c>
      <c r="EP16" s="111">
        <f t="shared" si="22"/>
        <v>8.0953605698475322</v>
      </c>
      <c r="EQ16" s="111">
        <f t="shared" si="22"/>
        <v>8.1912966888175998</v>
      </c>
      <c r="ER16" s="111">
        <f t="shared" si="22"/>
        <v>8.9822285593578357</v>
      </c>
      <c r="ES16" s="111">
        <f t="shared" si="22"/>
        <v>8.9255313063483168</v>
      </c>
      <c r="ET16" s="111">
        <f t="shared" si="22"/>
        <v>8.6023861686017167</v>
      </c>
      <c r="EU16" s="111">
        <f t="shared" si="22"/>
        <v>9.0573806972021664</v>
      </c>
      <c r="EV16" s="111">
        <f t="shared" si="22"/>
        <v>8.7808382484361047</v>
      </c>
      <c r="EW16" s="111">
        <f t="shared" si="22"/>
        <v>8.0841746310015274</v>
      </c>
      <c r="EX16" s="111">
        <f t="shared" si="22"/>
        <v>7.8412571096923953</v>
      </c>
      <c r="EY16" s="111">
        <f t="shared" si="22"/>
        <v>7.5118013737836309</v>
      </c>
      <c r="EZ16" s="111">
        <f t="shared" si="22"/>
        <v>7.5985423518277528</v>
      </c>
      <c r="FA16" s="111">
        <f t="shared" si="22"/>
        <v>7.2987614960147136</v>
      </c>
      <c r="FB16" s="111">
        <f>FB13/FB8</f>
        <v>8.2517934616567352</v>
      </c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2"/>
      <c r="FZ16" s="112"/>
      <c r="GA16" s="112"/>
      <c r="GB16" s="112"/>
      <c r="GC16" s="112"/>
      <c r="GD16" s="112"/>
      <c r="GE16" s="112"/>
      <c r="GF16" s="112"/>
      <c r="GG16" s="111">
        <f>GG13/GG8</f>
        <v>7.8890299635199632</v>
      </c>
      <c r="GH16" s="111">
        <f t="shared" ref="GH16:IS16" si="23">GH13/GH8</f>
        <v>8.9081987381703467</v>
      </c>
      <c r="GI16" s="111">
        <f t="shared" si="23"/>
        <v>9.0579055340581061</v>
      </c>
      <c r="GJ16" s="111">
        <f t="shared" si="23"/>
        <v>9.0305099901331989</v>
      </c>
      <c r="GK16" s="111">
        <f t="shared" si="23"/>
        <v>9.240574291886702</v>
      </c>
      <c r="GL16" s="111">
        <f t="shared" si="23"/>
        <v>9.1790998730840574</v>
      </c>
      <c r="GM16" s="111">
        <f t="shared" si="23"/>
        <v>9.0298186870441128</v>
      </c>
      <c r="GN16" s="111">
        <f t="shared" si="23"/>
        <v>8.644784283513097</v>
      </c>
      <c r="GO16" s="111">
        <f t="shared" si="23"/>
        <v>8.6309870097582202</v>
      </c>
      <c r="GP16" s="111">
        <f t="shared" si="23"/>
        <v>8.4071378918521482</v>
      </c>
      <c r="GQ16" s="111">
        <f t="shared" si="23"/>
        <v>7.9679765541740677</v>
      </c>
      <c r="GR16" s="111">
        <f t="shared" si="23"/>
        <v>7.8379692637598302</v>
      </c>
      <c r="GS16" s="111">
        <f t="shared" si="23"/>
        <v>6.6845828081673799</v>
      </c>
      <c r="GT16" s="111">
        <f t="shared" si="23"/>
        <v>7.8335866537091023</v>
      </c>
      <c r="GU16" s="111">
        <f t="shared" si="23"/>
        <v>9.7962073565847145</v>
      </c>
      <c r="GV16" s="111">
        <f t="shared" si="23"/>
        <v>6.9422207258293174</v>
      </c>
      <c r="GW16" s="111">
        <f t="shared" si="23"/>
        <v>7.6921835179611966</v>
      </c>
      <c r="GX16" s="111">
        <f t="shared" si="23"/>
        <v>7.3509126572054928</v>
      </c>
      <c r="GY16" s="111">
        <f t="shared" si="23"/>
        <v>7.273370206489675</v>
      </c>
      <c r="GZ16" s="111">
        <f t="shared" si="23"/>
        <v>7.3196985567970207</v>
      </c>
      <c r="HA16" s="111">
        <f t="shared" si="23"/>
        <v>7.0631546018330491</v>
      </c>
      <c r="HB16" s="111">
        <f t="shared" si="23"/>
        <v>7.1923130864197526</v>
      </c>
      <c r="HC16" s="111">
        <f t="shared" si="23"/>
        <v>7.3192183367616801</v>
      </c>
      <c r="HD16" s="111">
        <f t="shared" si="23"/>
        <v>7.3624779432691385</v>
      </c>
      <c r="HE16" s="111">
        <f t="shared" si="23"/>
        <v>7.5855997690167491</v>
      </c>
      <c r="HF16" s="111">
        <f t="shared" si="23"/>
        <v>7.7660967948035351</v>
      </c>
      <c r="HG16" s="111" t="e">
        <f t="shared" si="23"/>
        <v>#DIV/0!</v>
      </c>
      <c r="HH16" s="111">
        <f t="shared" si="23"/>
        <v>8.2639790546594991</v>
      </c>
      <c r="HI16" s="111">
        <f t="shared" si="23"/>
        <v>8.9900943339542128</v>
      </c>
      <c r="HJ16" s="111">
        <f t="shared" si="23"/>
        <v>9.0718577231185815</v>
      </c>
      <c r="HK16" s="111">
        <f t="shared" si="23"/>
        <v>9.3672287118769475</v>
      </c>
      <c r="HL16" s="111">
        <f t="shared" si="23"/>
        <v>9.2639573044447978</v>
      </c>
      <c r="HM16" s="111">
        <f t="shared" si="23"/>
        <v>8.2229384503651133</v>
      </c>
      <c r="HN16" s="111">
        <f t="shared" si="23"/>
        <v>9.3417856343701065</v>
      </c>
      <c r="HO16" s="111" t="e">
        <f t="shared" si="23"/>
        <v>#DIV/0!</v>
      </c>
      <c r="HP16" s="111">
        <f t="shared" si="23"/>
        <v>10.14557968045883</v>
      </c>
      <c r="HQ16" s="111">
        <f t="shared" si="23"/>
        <v>9.2892224826970295</v>
      </c>
      <c r="HR16" s="111">
        <f t="shared" si="23"/>
        <v>9.6177145966535171</v>
      </c>
      <c r="HS16" s="111">
        <f t="shared" si="23"/>
        <v>8.985699684679787</v>
      </c>
      <c r="HT16" s="111">
        <f t="shared" si="23"/>
        <v>8.4197371011639355</v>
      </c>
      <c r="HU16" s="111">
        <f t="shared" si="23"/>
        <v>8.2369835953908144</v>
      </c>
      <c r="HV16" s="111" t="e">
        <f t="shared" si="23"/>
        <v>#DIV/0!</v>
      </c>
      <c r="HW16" s="111">
        <f t="shared" si="23"/>
        <v>8.0265592035083557</v>
      </c>
      <c r="HX16" s="111">
        <f t="shared" si="23"/>
        <v>8.2084287349742446</v>
      </c>
      <c r="HY16" s="111">
        <f t="shared" si="23"/>
        <v>8.1656639121575747</v>
      </c>
      <c r="HZ16" s="111">
        <f t="shared" si="23"/>
        <v>7.7576755789359524</v>
      </c>
      <c r="IA16" s="111">
        <f t="shared" si="23"/>
        <v>7.8804914314516132</v>
      </c>
      <c r="IB16" s="111">
        <f t="shared" si="23"/>
        <v>7.9484287945191694</v>
      </c>
      <c r="IC16" s="111" t="e">
        <f t="shared" si="23"/>
        <v>#DIV/0!</v>
      </c>
      <c r="ID16" s="111">
        <f t="shared" si="23"/>
        <v>8.1302853709822767</v>
      </c>
      <c r="IE16" s="111">
        <f t="shared" si="23"/>
        <v>8.3425564915758201</v>
      </c>
      <c r="IF16" s="111">
        <f t="shared" si="23"/>
        <v>8.5162546984572263</v>
      </c>
      <c r="IG16" s="111">
        <f t="shared" si="23"/>
        <v>8.889345820364607</v>
      </c>
      <c r="IH16" s="111">
        <f t="shared" si="23"/>
        <v>8.4921690392341649</v>
      </c>
      <c r="II16" s="111">
        <f t="shared" si="23"/>
        <v>9.1221694949191576</v>
      </c>
      <c r="IJ16" s="111" t="e">
        <f t="shared" si="23"/>
        <v>#DIV/0!</v>
      </c>
      <c r="IK16" s="111">
        <f t="shared" si="23"/>
        <v>8.9422724054218108</v>
      </c>
      <c r="IL16" s="111">
        <f t="shared" si="23"/>
        <v>8.889116949634829</v>
      </c>
      <c r="IM16" s="111">
        <f t="shared" si="23"/>
        <v>8.8740004888780266</v>
      </c>
      <c r="IN16" s="111">
        <f t="shared" si="23"/>
        <v>8.1790313305572084</v>
      </c>
      <c r="IO16" s="111">
        <f t="shared" si="23"/>
        <v>8.8794650599979832</v>
      </c>
      <c r="IP16" s="111">
        <f t="shared" si="23"/>
        <v>8.7808302341943918</v>
      </c>
      <c r="IQ16" s="111" t="e">
        <f t="shared" si="23"/>
        <v>#DIV/0!</v>
      </c>
      <c r="IR16" s="111">
        <f t="shared" si="23"/>
        <v>9.151239730356016</v>
      </c>
      <c r="IS16" s="111">
        <f t="shared" si="23"/>
        <v>8.6505059745504465</v>
      </c>
      <c r="IT16" s="111">
        <f t="shared" ref="IT16:IU16" si="24">IT13/IT8</f>
        <v>9.0515105991440414</v>
      </c>
      <c r="IU16" s="111">
        <f t="shared" si="24"/>
        <v>6.2603674917446712</v>
      </c>
      <c r="IV16" s="111">
        <f t="shared" ref="IV16:IW16" si="25">IV13/IV8</f>
        <v>5.6428551507154019</v>
      </c>
      <c r="IW16" s="111">
        <f t="shared" si="25"/>
        <v>6.0225582072797286</v>
      </c>
      <c r="IX16" s="111">
        <f>IX13/IX8</f>
        <v>6.8159841453065368</v>
      </c>
    </row>
    <row r="17" spans="2:258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</row>
    <row r="18" spans="2:258" s="3" customFormat="1" hidden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</row>
    <row r="19" spans="2:258" hidden="1">
      <c r="B19" s="5" t="s">
        <v>69</v>
      </c>
      <c r="C19">
        <v>0</v>
      </c>
      <c r="D19">
        <v>913</v>
      </c>
      <c r="E19">
        <v>933</v>
      </c>
      <c r="F19">
        <v>1</v>
      </c>
      <c r="G19">
        <v>1005</v>
      </c>
      <c r="H19">
        <v>972</v>
      </c>
      <c r="I19">
        <v>1</v>
      </c>
      <c r="J19">
        <v>957</v>
      </c>
      <c r="K19">
        <v>987</v>
      </c>
      <c r="L19">
        <v>965</v>
      </c>
      <c r="M19">
        <v>0</v>
      </c>
      <c r="N19">
        <v>976</v>
      </c>
      <c r="O19">
        <v>1004</v>
      </c>
      <c r="P19">
        <v>1032</v>
      </c>
      <c r="Q19">
        <v>1036</v>
      </c>
      <c r="R19">
        <v>1051</v>
      </c>
      <c r="S19">
        <v>1046</v>
      </c>
      <c r="T19">
        <v>0</v>
      </c>
      <c r="U19">
        <v>1060</v>
      </c>
      <c r="V19">
        <v>1067</v>
      </c>
      <c r="W19">
        <v>1109</v>
      </c>
      <c r="X19">
        <v>1109</v>
      </c>
      <c r="Y19">
        <v>1138</v>
      </c>
      <c r="Z19">
        <v>1123</v>
      </c>
      <c r="AA19">
        <v>0</v>
      </c>
      <c r="AB19">
        <v>1127</v>
      </c>
      <c r="AC19">
        <v>1138</v>
      </c>
      <c r="AD19">
        <v>1117</v>
      </c>
      <c r="AE19">
        <v>1110</v>
      </c>
      <c r="AF19">
        <v>1110</v>
      </c>
      <c r="AG19">
        <v>1095</v>
      </c>
      <c r="AH19" s="1">
        <f>AVERAGE(AB19:AG19,U19:Z19,N19:S19,J19:L19,G19:H19,D19:E19)</f>
        <v>1047.2</v>
      </c>
      <c r="AI19">
        <v>0</v>
      </c>
      <c r="AJ19">
        <v>1094</v>
      </c>
      <c r="AK19">
        <v>1</v>
      </c>
      <c r="AL19">
        <v>1159</v>
      </c>
      <c r="AM19">
        <v>1172</v>
      </c>
      <c r="AN19">
        <v>1145</v>
      </c>
      <c r="AO19">
        <v>1123</v>
      </c>
      <c r="AP19">
        <v>0</v>
      </c>
      <c r="AQ19">
        <v>1114</v>
      </c>
      <c r="AR19">
        <v>1133</v>
      </c>
      <c r="AS19">
        <v>1137</v>
      </c>
      <c r="AT19">
        <v>1131</v>
      </c>
      <c r="AU19">
        <v>1129</v>
      </c>
      <c r="AV19">
        <v>1101</v>
      </c>
      <c r="AW19">
        <v>0</v>
      </c>
      <c r="AX19">
        <v>1104</v>
      </c>
      <c r="AY19">
        <v>1110</v>
      </c>
      <c r="AZ19">
        <v>1061</v>
      </c>
      <c r="BA19">
        <v>1084</v>
      </c>
      <c r="BB19">
        <v>1094</v>
      </c>
      <c r="BC19">
        <v>1095</v>
      </c>
      <c r="BD19">
        <v>0</v>
      </c>
      <c r="BE19">
        <v>1117</v>
      </c>
      <c r="BF19">
        <v>1132</v>
      </c>
      <c r="BG19">
        <v>1144</v>
      </c>
      <c r="BH19">
        <v>1129</v>
      </c>
      <c r="BI19">
        <v>1124</v>
      </c>
      <c r="BJ19">
        <v>1117</v>
      </c>
      <c r="BK19" s="93">
        <f>AVERAGE(BE19:BJ19,AX19:BC19,AQ19:AV19,AL19:AO19,AJ19)</f>
        <v>1119.5217391304348</v>
      </c>
      <c r="BL19">
        <v>0</v>
      </c>
      <c r="BM19">
        <v>1116</v>
      </c>
      <c r="BN19">
        <v>1144</v>
      </c>
      <c r="BO19">
        <v>1169</v>
      </c>
      <c r="BP19">
        <v>1193</v>
      </c>
      <c r="BQ19">
        <v>1159</v>
      </c>
      <c r="BR19">
        <v>1131</v>
      </c>
      <c r="BS19">
        <v>0</v>
      </c>
      <c r="BT19">
        <v>0</v>
      </c>
      <c r="BU19">
        <v>1154</v>
      </c>
      <c r="BV19">
        <v>1177</v>
      </c>
      <c r="BW19">
        <v>1183</v>
      </c>
      <c r="BX19">
        <v>1196</v>
      </c>
      <c r="BY19">
        <v>1169</v>
      </c>
      <c r="BZ19">
        <v>0</v>
      </c>
      <c r="CA19">
        <v>1177</v>
      </c>
      <c r="CB19">
        <v>1192</v>
      </c>
      <c r="CC19">
        <v>1202</v>
      </c>
      <c r="CD19">
        <v>1208</v>
      </c>
      <c r="CE19">
        <v>1200</v>
      </c>
      <c r="CF19">
        <v>1184</v>
      </c>
      <c r="CG19">
        <v>0</v>
      </c>
      <c r="CH19">
        <v>1186</v>
      </c>
      <c r="CI19">
        <v>1202</v>
      </c>
      <c r="CJ19">
        <v>1197</v>
      </c>
      <c r="CK19">
        <v>1195</v>
      </c>
      <c r="CL19">
        <v>1202</v>
      </c>
      <c r="CM19">
        <v>1192</v>
      </c>
      <c r="CN19">
        <v>0</v>
      </c>
      <c r="CO19">
        <v>1187</v>
      </c>
      <c r="CP19">
        <v>1203</v>
      </c>
      <c r="CQ19" s="1">
        <f>AVERAGE(CO19:CP19,CH19:CM19,CA19:CF19,BU19:BY19,BM19:BR19)</f>
        <v>1180.72</v>
      </c>
      <c r="CR19">
        <v>1195</v>
      </c>
      <c r="CS19">
        <v>1192</v>
      </c>
      <c r="CT19">
        <v>1194</v>
      </c>
      <c r="CU19">
        <v>1194</v>
      </c>
      <c r="CV19">
        <v>0</v>
      </c>
      <c r="CW19">
        <v>1165</v>
      </c>
      <c r="CX19">
        <v>1170</v>
      </c>
      <c r="CY19">
        <v>1177</v>
      </c>
      <c r="CZ19">
        <v>1180</v>
      </c>
      <c r="DA19">
        <v>1191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1094</v>
      </c>
      <c r="DL19">
        <v>1144</v>
      </c>
      <c r="DM19">
        <v>1164</v>
      </c>
      <c r="DN19">
        <v>1158</v>
      </c>
      <c r="DO19">
        <v>1185</v>
      </c>
      <c r="DP19">
        <v>1167</v>
      </c>
      <c r="DQ19">
        <v>0</v>
      </c>
      <c r="DR19">
        <v>1172</v>
      </c>
      <c r="DS19">
        <v>1217</v>
      </c>
      <c r="DT19">
        <v>1224</v>
      </c>
      <c r="DU19">
        <v>1223</v>
      </c>
      <c r="DV19" s="1">
        <f>AVERAGE(DR19:DU19,DK19:DP19,CW19:DB19,CR19:CU19)</f>
        <v>1120.3499999999999</v>
      </c>
      <c r="DW19">
        <v>1210</v>
      </c>
      <c r="DX19">
        <v>1193</v>
      </c>
      <c r="DY19">
        <v>655</v>
      </c>
      <c r="DZ19">
        <v>1238</v>
      </c>
      <c r="EA19">
        <v>1256</v>
      </c>
      <c r="EB19">
        <v>1219</v>
      </c>
      <c r="EC19">
        <v>1290</v>
      </c>
      <c r="ED19">
        <v>1288</v>
      </c>
      <c r="EE19">
        <v>1288</v>
      </c>
      <c r="EF19">
        <v>975</v>
      </c>
      <c r="EG19">
        <v>1303</v>
      </c>
      <c r="EH19">
        <v>1296</v>
      </c>
      <c r="EI19">
        <v>1268</v>
      </c>
      <c r="EJ19">
        <v>155</v>
      </c>
      <c r="EK19">
        <v>53</v>
      </c>
      <c r="EL19">
        <v>0</v>
      </c>
      <c r="EM19">
        <v>709</v>
      </c>
      <c r="EN19">
        <v>1317</v>
      </c>
      <c r="EO19">
        <v>1329</v>
      </c>
      <c r="EP19">
        <v>1369</v>
      </c>
      <c r="EQ19">
        <v>1369</v>
      </c>
      <c r="ER19">
        <v>1377</v>
      </c>
      <c r="ES19">
        <v>1370</v>
      </c>
      <c r="ET19">
        <v>1042</v>
      </c>
      <c r="EU19">
        <v>1363</v>
      </c>
      <c r="EV19">
        <v>1368</v>
      </c>
      <c r="EW19">
        <v>1370</v>
      </c>
      <c r="EX19">
        <v>1372</v>
      </c>
      <c r="EY19">
        <v>1370</v>
      </c>
      <c r="EZ19">
        <v>1365</v>
      </c>
      <c r="FA19">
        <v>822</v>
      </c>
      <c r="FB19" s="41">
        <f>AVERAGE(EU19:EZ19,EN19:ES19,EG19:EI19,ED19,EE19,DZ19:EC19,DW19:DX19)</f>
        <v>1312.5217391304348</v>
      </c>
      <c r="FC19">
        <v>0</v>
      </c>
      <c r="FD19">
        <v>1356</v>
      </c>
      <c r="FE19">
        <v>1361</v>
      </c>
      <c r="FF19">
        <v>1356</v>
      </c>
      <c r="FG19">
        <v>1387</v>
      </c>
      <c r="FH19">
        <v>1332</v>
      </c>
      <c r="FI19">
        <v>23</v>
      </c>
      <c r="FJ19">
        <v>1314</v>
      </c>
      <c r="FK19">
        <v>1360</v>
      </c>
      <c r="FL19">
        <v>1372</v>
      </c>
      <c r="FM19">
        <v>1350</v>
      </c>
      <c r="FN19">
        <v>1379</v>
      </c>
      <c r="FO19">
        <v>1363</v>
      </c>
      <c r="FP19">
        <v>1102</v>
      </c>
      <c r="FQ19">
        <v>1363</v>
      </c>
      <c r="FR19">
        <v>1387</v>
      </c>
      <c r="FS19">
        <v>1388</v>
      </c>
      <c r="FT19">
        <v>45</v>
      </c>
      <c r="FU19">
        <v>1366</v>
      </c>
      <c r="FV19">
        <v>1374</v>
      </c>
      <c r="FW19">
        <v>1105</v>
      </c>
      <c r="FX19">
        <v>1370</v>
      </c>
      <c r="FY19">
        <v>1369</v>
      </c>
      <c r="FZ19">
        <v>1374</v>
      </c>
      <c r="GA19">
        <v>1377</v>
      </c>
      <c r="GB19">
        <v>1388</v>
      </c>
      <c r="GC19">
        <v>1372</v>
      </c>
      <c r="GD19">
        <v>1</v>
      </c>
      <c r="GE19">
        <v>1359</v>
      </c>
      <c r="GF19">
        <v>1377</v>
      </c>
      <c r="GG19" s="103">
        <f>AVERAGE(GE19:GF19,FX19:GC19,FU19:FV19,FQ19:FS19,FJ19:FO19,FD19:FH19)</f>
        <v>1366.4166666666667</v>
      </c>
      <c r="GH19" s="1">
        <v>1370</v>
      </c>
      <c r="GI19" s="1">
        <v>1363</v>
      </c>
      <c r="GJ19" s="1">
        <v>1369</v>
      </c>
      <c r="GK19" s="1">
        <v>1363</v>
      </c>
      <c r="GL19" s="1">
        <v>1092</v>
      </c>
      <c r="GM19" s="1">
        <v>1384</v>
      </c>
      <c r="GN19" s="1">
        <v>1338</v>
      </c>
      <c r="GO19" s="1">
        <v>1334</v>
      </c>
      <c r="GP19" s="1">
        <v>1335</v>
      </c>
      <c r="GQ19" s="1">
        <v>1334</v>
      </c>
      <c r="GR19" s="1">
        <v>1306</v>
      </c>
      <c r="GS19" s="1">
        <v>612</v>
      </c>
      <c r="GT19" s="1">
        <v>1277</v>
      </c>
      <c r="GU19" s="1">
        <v>1333</v>
      </c>
      <c r="GV19" s="1">
        <v>1342</v>
      </c>
      <c r="GW19" s="1">
        <v>1346</v>
      </c>
      <c r="GX19" s="1">
        <v>1360</v>
      </c>
      <c r="GY19" s="1">
        <v>1352</v>
      </c>
      <c r="GZ19" s="1">
        <v>1022</v>
      </c>
      <c r="HA19" s="1">
        <v>1362</v>
      </c>
      <c r="HB19" s="1">
        <v>1361</v>
      </c>
      <c r="HC19" s="1">
        <v>1365</v>
      </c>
      <c r="HD19" s="1">
        <v>1374</v>
      </c>
      <c r="HE19" s="1">
        <v>1376</v>
      </c>
      <c r="HF19" s="1">
        <v>1366</v>
      </c>
      <c r="HG19" s="1">
        <v>0</v>
      </c>
      <c r="HH19" s="1">
        <v>1366</v>
      </c>
      <c r="HI19" s="1">
        <v>1371</v>
      </c>
      <c r="HJ19" s="1">
        <v>1370</v>
      </c>
      <c r="HK19" s="1">
        <v>1374</v>
      </c>
      <c r="HL19" s="1">
        <v>1372</v>
      </c>
      <c r="HM19" s="103">
        <f>AVERAGE(HH19:HL19,HA19:HF19,GT19:GY19,GM19:GR19,GH19:GK19)</f>
        <v>1354.1851851851852</v>
      </c>
      <c r="HN19" s="103">
        <v>1344</v>
      </c>
      <c r="HO19" s="103">
        <v>37</v>
      </c>
      <c r="HP19" s="103">
        <v>1365</v>
      </c>
      <c r="HQ19" s="103">
        <v>1388</v>
      </c>
      <c r="HR19" s="103">
        <v>1412</v>
      </c>
      <c r="HS19" s="103">
        <v>1382</v>
      </c>
      <c r="HT19" s="103">
        <v>1385</v>
      </c>
      <c r="HU19" s="103">
        <v>1356</v>
      </c>
      <c r="HV19" s="103">
        <v>0</v>
      </c>
      <c r="HW19" s="103">
        <v>1341</v>
      </c>
      <c r="HX19" s="103">
        <v>1380</v>
      </c>
      <c r="HY19" s="103">
        <v>1380</v>
      </c>
      <c r="HZ19" s="103">
        <v>1381</v>
      </c>
      <c r="IA19" s="103">
        <v>1380</v>
      </c>
      <c r="IB19" s="103">
        <v>1369</v>
      </c>
      <c r="IC19" s="103">
        <v>0</v>
      </c>
      <c r="ID19" s="103">
        <v>1362</v>
      </c>
      <c r="IE19" s="103">
        <v>1372</v>
      </c>
      <c r="IF19" s="103">
        <v>1337</v>
      </c>
      <c r="IG19" s="103">
        <v>1333</v>
      </c>
      <c r="IH19" s="103">
        <v>1327</v>
      </c>
      <c r="II19" s="103">
        <v>1326</v>
      </c>
      <c r="IJ19" s="103">
        <v>0</v>
      </c>
      <c r="IK19" s="103">
        <v>1310</v>
      </c>
      <c r="IL19" s="103">
        <v>1315</v>
      </c>
      <c r="IM19" s="103">
        <v>1316</v>
      </c>
      <c r="IN19" s="103">
        <v>1323</v>
      </c>
      <c r="IO19" s="103">
        <v>1305</v>
      </c>
      <c r="IP19" s="103">
        <v>1315</v>
      </c>
      <c r="IQ19" s="103">
        <v>0</v>
      </c>
      <c r="IR19" s="103">
        <v>1306</v>
      </c>
      <c r="IS19" s="103">
        <f>AVERAGE(IR19,IK19:IP19,ID19:II19,HW19:IB19,HP19:HU19,HN19)</f>
        <v>1350.3846153846155</v>
      </c>
      <c r="IT19" s="1"/>
      <c r="IU19" s="1"/>
      <c r="IV19" s="1"/>
      <c r="IW19" s="1"/>
      <c r="IX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1140.0375939849623</v>
      </c>
    </row>
    <row r="20" spans="2:258" hidden="1">
      <c r="B20" s="5" t="s">
        <v>1</v>
      </c>
      <c r="C20">
        <v>1031</v>
      </c>
      <c r="D20">
        <v>119</v>
      </c>
      <c r="E20">
        <v>99</v>
      </c>
      <c r="F20">
        <v>1027</v>
      </c>
      <c r="G20">
        <v>38</v>
      </c>
      <c r="H20">
        <v>58</v>
      </c>
      <c r="I20">
        <v>1025</v>
      </c>
      <c r="J20">
        <v>106</v>
      </c>
      <c r="K20">
        <v>77</v>
      </c>
      <c r="L20">
        <v>95</v>
      </c>
      <c r="M20">
        <v>1037</v>
      </c>
      <c r="N20">
        <v>100</v>
      </c>
      <c r="O20">
        <v>69</v>
      </c>
      <c r="P20">
        <v>73</v>
      </c>
      <c r="Q20">
        <v>69</v>
      </c>
      <c r="R20">
        <v>69</v>
      </c>
      <c r="S20">
        <v>69</v>
      </c>
      <c r="T20">
        <v>1092</v>
      </c>
      <c r="U20">
        <v>75</v>
      </c>
      <c r="V20">
        <v>66</v>
      </c>
      <c r="W20">
        <v>65</v>
      </c>
      <c r="X20">
        <v>61</v>
      </c>
      <c r="Y20">
        <v>60</v>
      </c>
      <c r="Z20">
        <v>75</v>
      </c>
      <c r="AA20">
        <v>1198</v>
      </c>
      <c r="AB20">
        <v>71</v>
      </c>
      <c r="AC20">
        <v>59</v>
      </c>
      <c r="AD20">
        <v>80</v>
      </c>
      <c r="AE20">
        <v>86</v>
      </c>
      <c r="AF20">
        <v>82</v>
      </c>
      <c r="AG20">
        <v>93</v>
      </c>
      <c r="AH20" s="1">
        <f>AVERAGE(AB20:AG20,U20:Z20,N20:S20,J20:L20,G20:H20,D20:E20)</f>
        <v>76.56</v>
      </c>
      <c r="AI20">
        <v>1180</v>
      </c>
      <c r="AJ20">
        <v>92</v>
      </c>
      <c r="AK20">
        <v>1183</v>
      </c>
      <c r="AL20">
        <v>47</v>
      </c>
      <c r="AM20">
        <v>33</v>
      </c>
      <c r="AN20">
        <v>57</v>
      </c>
      <c r="AO20">
        <v>79</v>
      </c>
      <c r="AP20">
        <v>1189</v>
      </c>
      <c r="AQ20">
        <v>84</v>
      </c>
      <c r="AR20">
        <v>63</v>
      </c>
      <c r="AS20">
        <v>58</v>
      </c>
      <c r="AT20">
        <v>61</v>
      </c>
      <c r="AU20">
        <v>62</v>
      </c>
      <c r="AV20">
        <v>89</v>
      </c>
      <c r="AW20">
        <v>1187</v>
      </c>
      <c r="AX20">
        <v>83</v>
      </c>
      <c r="AY20">
        <v>76</v>
      </c>
      <c r="AZ20">
        <v>122</v>
      </c>
      <c r="BA20">
        <v>98</v>
      </c>
      <c r="BB20">
        <v>88</v>
      </c>
      <c r="BC20">
        <v>87</v>
      </c>
      <c r="BD20">
        <v>1134</v>
      </c>
      <c r="BE20">
        <v>84</v>
      </c>
      <c r="BF20">
        <v>68</v>
      </c>
      <c r="BG20">
        <v>56</v>
      </c>
      <c r="BH20">
        <v>71</v>
      </c>
      <c r="BI20">
        <v>76</v>
      </c>
      <c r="BJ20">
        <v>83</v>
      </c>
      <c r="BK20" s="93">
        <f>AVERAGE(BE20:BJ20,AX20:BC20,AQ20:AV20,AL20:AO20,AJ20)</f>
        <v>74.652173913043484</v>
      </c>
      <c r="BL20">
        <v>1195</v>
      </c>
      <c r="BM20">
        <v>114</v>
      </c>
      <c r="BN20">
        <v>86</v>
      </c>
      <c r="BO20">
        <v>71</v>
      </c>
      <c r="BP20">
        <v>47</v>
      </c>
      <c r="BQ20">
        <v>73</v>
      </c>
      <c r="BR20">
        <v>97</v>
      </c>
      <c r="BS20">
        <v>1224</v>
      </c>
      <c r="BT20">
        <v>1224</v>
      </c>
      <c r="BU20">
        <v>86</v>
      </c>
      <c r="BV20">
        <v>62</v>
      </c>
      <c r="BW20">
        <v>55</v>
      </c>
      <c r="BX20">
        <v>62</v>
      </c>
      <c r="BY20">
        <v>87</v>
      </c>
      <c r="BZ20">
        <v>1256</v>
      </c>
      <c r="CA20">
        <v>87</v>
      </c>
      <c r="CB20">
        <v>71</v>
      </c>
      <c r="CC20">
        <v>69</v>
      </c>
      <c r="CD20">
        <v>63</v>
      </c>
      <c r="CE20">
        <v>71</v>
      </c>
      <c r="CF20">
        <v>87</v>
      </c>
      <c r="CG20">
        <v>1269</v>
      </c>
      <c r="CH20">
        <v>83</v>
      </c>
      <c r="CI20">
        <v>66</v>
      </c>
      <c r="CJ20">
        <v>71</v>
      </c>
      <c r="CK20">
        <v>73</v>
      </c>
      <c r="CL20">
        <v>65</v>
      </c>
      <c r="CM20">
        <v>75</v>
      </c>
      <c r="CN20">
        <v>1267</v>
      </c>
      <c r="CO20">
        <v>80</v>
      </c>
      <c r="CP20">
        <v>63</v>
      </c>
      <c r="CQ20" s="1">
        <f>AVERAGE(CO20:CP20,CH20:CM20,CA20:CF20,BU20:BY20,BM20:BR20)</f>
        <v>74.56</v>
      </c>
      <c r="CR20">
        <v>71</v>
      </c>
      <c r="CS20">
        <v>71</v>
      </c>
      <c r="CT20">
        <v>68</v>
      </c>
      <c r="CU20">
        <v>67</v>
      </c>
      <c r="CV20">
        <v>1257</v>
      </c>
      <c r="CW20">
        <v>92</v>
      </c>
      <c r="CX20">
        <v>84</v>
      </c>
      <c r="CY20">
        <v>77</v>
      </c>
      <c r="CZ20">
        <v>73</v>
      </c>
      <c r="DA20">
        <v>62</v>
      </c>
      <c r="DB20">
        <v>1251</v>
      </c>
      <c r="DC20">
        <v>1231</v>
      </c>
      <c r="DD20">
        <v>1231</v>
      </c>
      <c r="DE20">
        <v>1231</v>
      </c>
      <c r="DF20">
        <v>1231</v>
      </c>
      <c r="DG20">
        <v>1230</v>
      </c>
      <c r="DH20">
        <v>1230</v>
      </c>
      <c r="DI20">
        <v>1230</v>
      </c>
      <c r="DJ20">
        <v>1230</v>
      </c>
      <c r="DK20">
        <v>140</v>
      </c>
      <c r="DL20">
        <v>89</v>
      </c>
      <c r="DM20">
        <v>80</v>
      </c>
      <c r="DN20">
        <v>86</v>
      </c>
      <c r="DO20">
        <v>74</v>
      </c>
      <c r="DP20">
        <v>92</v>
      </c>
      <c r="DQ20">
        <v>1257</v>
      </c>
      <c r="DR20">
        <v>101</v>
      </c>
      <c r="DS20">
        <v>83</v>
      </c>
      <c r="DT20">
        <v>76</v>
      </c>
      <c r="DU20">
        <v>77</v>
      </c>
      <c r="DV20" s="1">
        <f>AVERAGE(DR20:DU20,DK20:DP20,CW20:DB20,CR20:CU20)</f>
        <v>140.69999999999999</v>
      </c>
      <c r="DW20">
        <v>87</v>
      </c>
      <c r="DX20">
        <v>94</v>
      </c>
      <c r="DY20">
        <v>631</v>
      </c>
      <c r="DZ20">
        <v>94</v>
      </c>
      <c r="EA20">
        <v>71</v>
      </c>
      <c r="EB20">
        <v>98</v>
      </c>
      <c r="EC20">
        <v>79</v>
      </c>
      <c r="ED20">
        <v>77</v>
      </c>
      <c r="EE20">
        <v>74</v>
      </c>
      <c r="EF20">
        <v>382</v>
      </c>
      <c r="EG20">
        <v>79</v>
      </c>
      <c r="EH20">
        <v>83</v>
      </c>
      <c r="EI20">
        <v>109</v>
      </c>
      <c r="EJ20">
        <v>1220</v>
      </c>
      <c r="EK20">
        <v>1322</v>
      </c>
      <c r="EL20">
        <v>1375</v>
      </c>
      <c r="EM20">
        <v>666</v>
      </c>
      <c r="EN20">
        <v>95</v>
      </c>
      <c r="EO20">
        <v>82</v>
      </c>
      <c r="EP20">
        <v>65</v>
      </c>
      <c r="EQ20">
        <v>62</v>
      </c>
      <c r="ER20">
        <v>51</v>
      </c>
      <c r="ES20">
        <v>58</v>
      </c>
      <c r="ET20">
        <v>375</v>
      </c>
      <c r="EU20">
        <v>73</v>
      </c>
      <c r="EV20">
        <v>68</v>
      </c>
      <c r="EW20">
        <v>63</v>
      </c>
      <c r="EX20">
        <v>59</v>
      </c>
      <c r="EY20">
        <v>60</v>
      </c>
      <c r="EZ20">
        <v>65</v>
      </c>
      <c r="FA20">
        <v>608</v>
      </c>
      <c r="FB20" s="41">
        <f>AVERAGE(EU20:EZ20,EN20:ES20,EG20:EI20,ED20,EE20,DZ20:EC20,DW20:DX20)</f>
        <v>75.913043478260875</v>
      </c>
      <c r="FC20">
        <v>1428</v>
      </c>
      <c r="FD20">
        <v>70</v>
      </c>
      <c r="FE20">
        <v>64</v>
      </c>
      <c r="FF20">
        <v>65</v>
      </c>
      <c r="FG20">
        <v>43</v>
      </c>
      <c r="FH20">
        <v>87</v>
      </c>
      <c r="FI20">
        <v>1392</v>
      </c>
      <c r="FJ20">
        <v>112</v>
      </c>
      <c r="FK20">
        <v>65</v>
      </c>
      <c r="FL20">
        <v>58</v>
      </c>
      <c r="FM20">
        <v>74</v>
      </c>
      <c r="FN20">
        <v>54</v>
      </c>
      <c r="FO20">
        <v>68</v>
      </c>
      <c r="FP20">
        <v>328</v>
      </c>
      <c r="FQ20">
        <v>75</v>
      </c>
      <c r="FR20">
        <v>49</v>
      </c>
      <c r="FS20">
        <v>47</v>
      </c>
      <c r="FT20">
        <v>1387</v>
      </c>
      <c r="FU20">
        <v>66</v>
      </c>
      <c r="FV20">
        <v>58</v>
      </c>
      <c r="FW20">
        <v>326</v>
      </c>
      <c r="FX20">
        <v>60</v>
      </c>
      <c r="FY20">
        <v>60</v>
      </c>
      <c r="FZ20">
        <v>56</v>
      </c>
      <c r="GA20">
        <v>53</v>
      </c>
      <c r="GB20">
        <v>42</v>
      </c>
      <c r="GC20">
        <v>56</v>
      </c>
      <c r="GD20">
        <v>1408</v>
      </c>
      <c r="GE20">
        <v>68</v>
      </c>
      <c r="GF20">
        <v>50</v>
      </c>
      <c r="GG20" s="103">
        <f>AVERAGE(GE20:GF20,FX20:GC20,FU20:FV20,FQ20:FS20,FJ20:FO20,FD20:FH20)</f>
        <v>62.5</v>
      </c>
      <c r="GH20" s="1">
        <v>63</v>
      </c>
      <c r="GI20" s="1">
        <v>59</v>
      </c>
      <c r="GJ20" s="1">
        <v>55</v>
      </c>
      <c r="GK20" s="1">
        <v>61</v>
      </c>
      <c r="GL20" s="1">
        <v>328</v>
      </c>
      <c r="GM20" s="1">
        <v>36</v>
      </c>
      <c r="GN20" s="1">
        <v>74</v>
      </c>
      <c r="GO20" s="1">
        <v>77</v>
      </c>
      <c r="GP20" s="1">
        <v>74</v>
      </c>
      <c r="GQ20" s="1">
        <v>73</v>
      </c>
      <c r="GR20" s="1">
        <v>101</v>
      </c>
      <c r="GS20" s="1">
        <v>793</v>
      </c>
      <c r="GT20" s="1">
        <v>128</v>
      </c>
      <c r="GU20" s="1">
        <v>72</v>
      </c>
      <c r="GV20" s="1">
        <v>63</v>
      </c>
      <c r="GW20" s="1">
        <v>59</v>
      </c>
      <c r="GX20" s="1">
        <v>55</v>
      </c>
      <c r="GY20" s="1">
        <v>62</v>
      </c>
      <c r="GZ20" s="1">
        <v>390</v>
      </c>
      <c r="HA20" s="1">
        <v>60</v>
      </c>
      <c r="HB20" s="1">
        <v>58</v>
      </c>
      <c r="HC20" s="1">
        <v>54</v>
      </c>
      <c r="HD20" s="1">
        <v>43</v>
      </c>
      <c r="HE20" s="1">
        <v>47</v>
      </c>
      <c r="HF20" s="1">
        <v>56</v>
      </c>
      <c r="HG20" s="1">
        <v>1421</v>
      </c>
      <c r="HH20" s="1">
        <v>55</v>
      </c>
      <c r="HI20" s="1">
        <v>50</v>
      </c>
      <c r="HJ20" s="1">
        <v>50</v>
      </c>
      <c r="HK20" s="1">
        <v>46</v>
      </c>
      <c r="HL20" s="1">
        <v>48</v>
      </c>
      <c r="HM20" s="103">
        <f>AVERAGE(HH20:HL20,HA20:HF20,GT20:GY20,GM20:GR20,GH20:GK20)</f>
        <v>62.185185185185183</v>
      </c>
      <c r="HN20" s="103">
        <v>102</v>
      </c>
      <c r="HO20" s="103">
        <v>1405</v>
      </c>
      <c r="HP20" s="103">
        <v>79</v>
      </c>
      <c r="HQ20" s="103">
        <v>54</v>
      </c>
      <c r="HR20" s="103">
        <v>30</v>
      </c>
      <c r="HS20" s="103">
        <v>58</v>
      </c>
      <c r="HT20" s="103">
        <v>54</v>
      </c>
      <c r="HU20" s="103">
        <v>82</v>
      </c>
      <c r="HV20" s="103">
        <v>1436</v>
      </c>
      <c r="HW20" s="103">
        <v>95</v>
      </c>
      <c r="HX20" s="103">
        <v>56</v>
      </c>
      <c r="HY20" s="103">
        <v>52</v>
      </c>
      <c r="HZ20" s="103">
        <v>50</v>
      </c>
      <c r="IA20" s="103">
        <v>50</v>
      </c>
      <c r="IB20" s="103">
        <v>60</v>
      </c>
      <c r="IC20" s="103">
        <v>1417</v>
      </c>
      <c r="ID20" s="103">
        <v>55</v>
      </c>
      <c r="IE20" s="103">
        <v>41</v>
      </c>
      <c r="IF20" s="103">
        <v>38</v>
      </c>
      <c r="IG20" s="103">
        <v>38</v>
      </c>
      <c r="IH20" s="103">
        <v>42</v>
      </c>
      <c r="II20" s="103">
        <v>42</v>
      </c>
      <c r="IJ20" s="103">
        <v>1365</v>
      </c>
      <c r="IK20" s="103">
        <v>55</v>
      </c>
      <c r="IL20" s="103">
        <v>49</v>
      </c>
      <c r="IM20" s="103">
        <v>48</v>
      </c>
      <c r="IN20" s="103">
        <v>40</v>
      </c>
      <c r="IO20" s="103">
        <v>58</v>
      </c>
      <c r="IP20" s="103">
        <v>46</v>
      </c>
      <c r="IQ20" s="103">
        <v>1356</v>
      </c>
      <c r="IR20" s="103">
        <v>54</v>
      </c>
      <c r="IS20" s="103">
        <f>AVERAGE(IR20,IK20:IP20,ID20:II20,HW20:IB20,HP20:HU20,HN20)</f>
        <v>54.92307692307692</v>
      </c>
      <c r="IT20" s="1"/>
      <c r="IU20" s="1"/>
      <c r="IV20" s="1"/>
      <c r="IW20" s="1"/>
      <c r="IX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125.93233082706767</v>
      </c>
    </row>
    <row r="21" spans="2:258" hidden="1">
      <c r="B21" s="5" t="s">
        <v>7</v>
      </c>
      <c r="C21" s="2">
        <f t="shared" ref="C21:AG21" si="26">SUM(C19)/C26</f>
        <v>0</v>
      </c>
      <c r="D21" s="2">
        <f t="shared" si="26"/>
        <v>0.48306878306878309</v>
      </c>
      <c r="E21" s="2">
        <f t="shared" si="26"/>
        <v>0.48117586384734401</v>
      </c>
      <c r="F21" s="2">
        <f t="shared" si="26"/>
        <v>7.6923076923076927E-2</v>
      </c>
      <c r="G21" s="2">
        <f t="shared" si="26"/>
        <v>0.4794847328244275</v>
      </c>
      <c r="H21" s="2">
        <f t="shared" si="26"/>
        <v>0.48095002474022763</v>
      </c>
      <c r="I21" s="2">
        <f t="shared" si="26"/>
        <v>0.02</v>
      </c>
      <c r="J21" s="2">
        <f t="shared" si="26"/>
        <v>0.48727087576374745</v>
      </c>
      <c r="K21" s="2">
        <f t="shared" si="26"/>
        <v>0.48216902784562776</v>
      </c>
      <c r="L21" s="2">
        <f t="shared" si="26"/>
        <v>0.48298298298298298</v>
      </c>
      <c r="M21" s="2">
        <f t="shared" si="26"/>
        <v>0</v>
      </c>
      <c r="N21" s="2">
        <f t="shared" si="26"/>
        <v>0.49168765743073045</v>
      </c>
      <c r="O21" s="2">
        <f t="shared" si="26"/>
        <v>0.48643410852713176</v>
      </c>
      <c r="P21" s="2">
        <f t="shared" si="26"/>
        <v>0.49142857142857144</v>
      </c>
      <c r="Q21" s="2">
        <f t="shared" si="26"/>
        <v>0.49309852451213709</v>
      </c>
      <c r="R21" s="2">
        <f t="shared" si="26"/>
        <v>0.49645725082664149</v>
      </c>
      <c r="S21" s="2">
        <f t="shared" si="26"/>
        <v>0.49952244508118432</v>
      </c>
      <c r="T21" s="2">
        <f t="shared" si="26"/>
        <v>0</v>
      </c>
      <c r="U21" s="2">
        <f t="shared" si="26"/>
        <v>0.50284629981024664</v>
      </c>
      <c r="V21" s="2">
        <f t="shared" si="26"/>
        <v>0.49766791044776121</v>
      </c>
      <c r="W21" s="2">
        <f t="shared" si="26"/>
        <v>0.50500910746812389</v>
      </c>
      <c r="X21" s="2">
        <f t="shared" si="26"/>
        <v>0.50454959053685167</v>
      </c>
      <c r="Y21" s="2">
        <f t="shared" si="26"/>
        <v>0.51146067415730334</v>
      </c>
      <c r="Z21" s="2">
        <f t="shared" si="26"/>
        <v>0.51632183908045981</v>
      </c>
      <c r="AA21" s="2">
        <f t="shared" si="26"/>
        <v>0</v>
      </c>
      <c r="AB21" s="2">
        <f t="shared" si="26"/>
        <v>0.52200092635479389</v>
      </c>
      <c r="AC21" s="2">
        <f t="shared" si="26"/>
        <v>0.51586582048957386</v>
      </c>
      <c r="AD21" s="2">
        <f t="shared" si="26"/>
        <v>0.51004566210045665</v>
      </c>
      <c r="AE21" s="2">
        <f t="shared" si="26"/>
        <v>0.51011029411764708</v>
      </c>
      <c r="AF21" s="2">
        <f t="shared" si="26"/>
        <v>0.51081454210768518</v>
      </c>
      <c r="AG21" s="2">
        <f t="shared" si="26"/>
        <v>0.51216089803554721</v>
      </c>
      <c r="AH21" s="2">
        <f t="shared" ref="AH21:BM21" si="27">SUM(AH19)/AH26</f>
        <v>0.49862867591040688</v>
      </c>
      <c r="AI21" s="2">
        <f t="shared" si="27"/>
        <v>0</v>
      </c>
      <c r="AJ21" s="2">
        <f t="shared" si="27"/>
        <v>0.52319464371114299</v>
      </c>
      <c r="AK21" s="2">
        <f t="shared" si="27"/>
        <v>0.05</v>
      </c>
      <c r="AL21" s="2">
        <f t="shared" si="27"/>
        <v>0.52160216021602157</v>
      </c>
      <c r="AM21" s="2">
        <f t="shared" si="27"/>
        <v>0.51950354609929073</v>
      </c>
      <c r="AN21" s="2">
        <f t="shared" si="27"/>
        <v>0.52069122328331063</v>
      </c>
      <c r="AO21" s="2">
        <f t="shared" si="27"/>
        <v>0.52772556390977443</v>
      </c>
      <c r="AP21" s="2">
        <f t="shared" si="27"/>
        <v>0</v>
      </c>
      <c r="AQ21" s="2">
        <f t="shared" si="27"/>
        <v>0.51910531220876044</v>
      </c>
      <c r="AR21" s="2">
        <f t="shared" si="27"/>
        <v>0.51059035601622349</v>
      </c>
      <c r="AS21" s="2">
        <f t="shared" si="27"/>
        <v>0.51262398557258793</v>
      </c>
      <c r="AT21" s="2">
        <f t="shared" si="27"/>
        <v>0.51339083068542901</v>
      </c>
      <c r="AU21" s="2">
        <f t="shared" si="27"/>
        <v>0.51225045372050815</v>
      </c>
      <c r="AV21" s="2">
        <f t="shared" si="27"/>
        <v>0.51424567958897716</v>
      </c>
      <c r="AW21" s="2">
        <f t="shared" si="27"/>
        <v>0</v>
      </c>
      <c r="AX21" s="2">
        <f t="shared" si="27"/>
        <v>0.51301115241635686</v>
      </c>
      <c r="AY21" s="2">
        <f t="shared" si="27"/>
        <v>0.51388888888888884</v>
      </c>
      <c r="AZ21" s="2">
        <f t="shared" si="27"/>
        <v>0.52472799208704257</v>
      </c>
      <c r="BA21" s="2">
        <f t="shared" si="27"/>
        <v>0.5127719962157048</v>
      </c>
      <c r="BB21" s="2">
        <f t="shared" si="27"/>
        <v>0.50883720930232557</v>
      </c>
      <c r="BC21" s="2">
        <f t="shared" si="27"/>
        <v>0.51168224299065423</v>
      </c>
      <c r="BD21" s="2">
        <f t="shared" si="27"/>
        <v>0</v>
      </c>
      <c r="BE21" s="2">
        <f t="shared" si="27"/>
        <v>0.52026082906380999</v>
      </c>
      <c r="BF21" s="2">
        <f t="shared" si="27"/>
        <v>0.5150136487716106</v>
      </c>
      <c r="BG21" s="2">
        <f t="shared" si="27"/>
        <v>0.51577998196573493</v>
      </c>
      <c r="BH21" s="2">
        <f t="shared" si="27"/>
        <v>0.51318181818181818</v>
      </c>
      <c r="BI21" s="2">
        <f t="shared" si="27"/>
        <v>0.51230628988149496</v>
      </c>
      <c r="BJ21" s="2">
        <f t="shared" si="27"/>
        <v>0.51641239019879792</v>
      </c>
      <c r="BK21" s="22">
        <f t="shared" si="27"/>
        <v>0.51616718452440613</v>
      </c>
      <c r="BL21" s="2">
        <f t="shared" si="27"/>
        <v>0</v>
      </c>
      <c r="BM21" s="2">
        <f t="shared" si="27"/>
        <v>0.51690597498842061</v>
      </c>
      <c r="BN21" s="2">
        <f t="shared" ref="BN21:CS21" si="28">SUM(BN19)/BN26</f>
        <v>0.51835070231082914</v>
      </c>
      <c r="BO21" s="2">
        <f t="shared" si="28"/>
        <v>0.51725663716814163</v>
      </c>
      <c r="BP21" s="2">
        <f t="shared" si="28"/>
        <v>0.518695652173913</v>
      </c>
      <c r="BQ21" s="2">
        <f t="shared" si="28"/>
        <v>0.51717983043284244</v>
      </c>
      <c r="BR21" s="2">
        <f t="shared" si="28"/>
        <v>0.52776481567895472</v>
      </c>
      <c r="BS21" s="2">
        <f t="shared" si="28"/>
        <v>0</v>
      </c>
      <c r="BT21" s="2">
        <f t="shared" si="28"/>
        <v>0</v>
      </c>
      <c r="BU21" s="2">
        <f t="shared" si="28"/>
        <v>0.51958577217469604</v>
      </c>
      <c r="BV21" s="2">
        <f t="shared" si="28"/>
        <v>0.51941747572815533</v>
      </c>
      <c r="BW21" s="2">
        <f t="shared" si="28"/>
        <v>0.52022867194371147</v>
      </c>
      <c r="BX21" s="2">
        <f t="shared" si="28"/>
        <v>0.52687224669603527</v>
      </c>
      <c r="BY21" s="2">
        <f t="shared" si="28"/>
        <v>0.52539325842696627</v>
      </c>
      <c r="BZ21" s="2" t="e">
        <f t="shared" si="28"/>
        <v>#DIV/0!</v>
      </c>
      <c r="CA21" s="2">
        <f t="shared" si="28"/>
        <v>0.52241455836662232</v>
      </c>
      <c r="CB21" s="2">
        <f t="shared" si="28"/>
        <v>0.52029681361850721</v>
      </c>
      <c r="CC21" s="2">
        <f t="shared" si="28"/>
        <v>0.52466171977302489</v>
      </c>
      <c r="CD21" s="2">
        <f t="shared" si="28"/>
        <v>0.52317020355132093</v>
      </c>
      <c r="CE21" s="2">
        <f t="shared" si="28"/>
        <v>0.52196607220530666</v>
      </c>
      <c r="CF21" s="2">
        <f t="shared" si="28"/>
        <v>0.52250661959399824</v>
      </c>
      <c r="CG21" s="2">
        <f t="shared" si="28"/>
        <v>0</v>
      </c>
      <c r="CH21" s="2">
        <f t="shared" si="28"/>
        <v>0.52431476569407609</v>
      </c>
      <c r="CI21" s="2">
        <f t="shared" si="28"/>
        <v>0.5244328097731239</v>
      </c>
      <c r="CJ21" s="2">
        <f t="shared" si="28"/>
        <v>0.52293577981651373</v>
      </c>
      <c r="CK21" s="2">
        <f t="shared" si="28"/>
        <v>0.52160628546486254</v>
      </c>
      <c r="CL21" s="2">
        <f t="shared" si="28"/>
        <v>0.52170138888888884</v>
      </c>
      <c r="CM21" s="2">
        <f t="shared" si="28"/>
        <v>0.52257781674704074</v>
      </c>
      <c r="CN21" s="2">
        <f t="shared" si="28"/>
        <v>0</v>
      </c>
      <c r="CO21" s="2">
        <f t="shared" si="28"/>
        <v>0.52452496685815286</v>
      </c>
      <c r="CP21" s="2">
        <f t="shared" si="28"/>
        <v>0.52281616688396348</v>
      </c>
      <c r="CQ21" s="2">
        <f t="shared" si="28"/>
        <v>0.5219067152303829</v>
      </c>
      <c r="CR21" s="2">
        <f t="shared" si="28"/>
        <v>0.52206203582350375</v>
      </c>
      <c r="CS21" s="2">
        <f t="shared" si="28"/>
        <v>0.52280701754385961</v>
      </c>
      <c r="CT21" s="2">
        <f t="shared" ref="CT21:DV21" si="29">SUM(CT19)/CT26</f>
        <v>0.52116979484941073</v>
      </c>
      <c r="CU21" s="2">
        <f t="shared" si="29"/>
        <v>0.52026143790849677</v>
      </c>
      <c r="CV21" s="2">
        <f t="shared" si="29"/>
        <v>0</v>
      </c>
      <c r="CW21" s="2">
        <f t="shared" si="29"/>
        <v>0.51640070921985815</v>
      </c>
      <c r="CX21" s="2">
        <f t="shared" si="29"/>
        <v>0.51496478873239437</v>
      </c>
      <c r="CY21" s="2">
        <f t="shared" si="29"/>
        <v>0.51307759372275497</v>
      </c>
      <c r="CZ21" s="2">
        <f t="shared" si="29"/>
        <v>0.51348999129677986</v>
      </c>
      <c r="DA21" s="2">
        <f t="shared" si="29"/>
        <v>0.51536131544785801</v>
      </c>
      <c r="DB21" s="2">
        <f t="shared" si="29"/>
        <v>2.8571428571428571E-2</v>
      </c>
      <c r="DC21" s="2">
        <f t="shared" si="29"/>
        <v>0</v>
      </c>
      <c r="DD21" s="2">
        <f t="shared" si="29"/>
        <v>0</v>
      </c>
      <c r="DE21" s="2">
        <f t="shared" si="29"/>
        <v>0</v>
      </c>
      <c r="DF21" s="2">
        <f t="shared" si="29"/>
        <v>0</v>
      </c>
      <c r="DG21" s="2">
        <f t="shared" si="29"/>
        <v>0</v>
      </c>
      <c r="DH21" s="2">
        <f t="shared" si="29"/>
        <v>0</v>
      </c>
      <c r="DI21" s="2">
        <f t="shared" si="29"/>
        <v>0</v>
      </c>
      <c r="DJ21" s="2">
        <f t="shared" si="29"/>
        <v>0</v>
      </c>
      <c r="DK21" s="2">
        <f t="shared" si="29"/>
        <v>0.5093109869646183</v>
      </c>
      <c r="DL21" s="2">
        <f t="shared" si="29"/>
        <v>0.51071428571428568</v>
      </c>
      <c r="DM21" s="2">
        <f t="shared" si="29"/>
        <v>0.51413427561837455</v>
      </c>
      <c r="DN21" s="2">
        <f t="shared" si="29"/>
        <v>0.5171951764180438</v>
      </c>
      <c r="DO21" s="2">
        <f t="shared" si="29"/>
        <v>0.51701570680628273</v>
      </c>
      <c r="DP21" s="2">
        <f t="shared" si="29"/>
        <v>0.51387054161162482</v>
      </c>
      <c r="DQ21" s="2">
        <f t="shared" si="29"/>
        <v>0</v>
      </c>
      <c r="DR21" s="2">
        <f t="shared" si="29"/>
        <v>0.51493848857644986</v>
      </c>
      <c r="DS21" s="2">
        <f t="shared" si="29"/>
        <v>0.51986330627936783</v>
      </c>
      <c r="DT21" s="2">
        <f t="shared" si="29"/>
        <v>0.52062951935346657</v>
      </c>
      <c r="DU21" s="2">
        <f t="shared" si="29"/>
        <v>0.5235445205479452</v>
      </c>
      <c r="DV21" s="2">
        <f t="shared" si="29"/>
        <v>0.51654026141681464</v>
      </c>
      <c r="DW21" s="2">
        <f t="shared" ref="DW21:FA21" si="30">SUM(DW19)/DW26</f>
        <v>0.52222701769529567</v>
      </c>
      <c r="DX21" s="2">
        <f t="shared" si="30"/>
        <v>0.52073330423395892</v>
      </c>
      <c r="DY21" s="2">
        <f t="shared" si="30"/>
        <v>0.41169076052796982</v>
      </c>
      <c r="DZ21" s="2">
        <f t="shared" si="30"/>
        <v>0.5217024863042562</v>
      </c>
      <c r="EA21" s="2">
        <f t="shared" si="30"/>
        <v>0.5190082644628099</v>
      </c>
      <c r="EB21" s="2">
        <f t="shared" si="30"/>
        <v>0.52250321474496353</v>
      </c>
      <c r="EC21" s="2">
        <f t="shared" si="30"/>
        <v>0.52912223133716163</v>
      </c>
      <c r="ED21" s="2">
        <f t="shared" si="30"/>
        <v>0.53069633292130203</v>
      </c>
      <c r="EE21" s="2">
        <f t="shared" si="30"/>
        <v>0.53223140495867771</v>
      </c>
      <c r="EF21" s="2">
        <f t="shared" si="30"/>
        <v>0.49923195084485406</v>
      </c>
      <c r="EG21" s="2">
        <f t="shared" si="30"/>
        <v>0.53467377923676651</v>
      </c>
      <c r="EH21" s="2">
        <f t="shared" si="30"/>
        <v>0.52876376988984086</v>
      </c>
      <c r="EI21" s="2">
        <f t="shared" si="30"/>
        <v>0.53254934901301976</v>
      </c>
      <c r="EJ21" s="2">
        <f t="shared" si="30"/>
        <v>0.30632411067193677</v>
      </c>
      <c r="EK21" s="2">
        <f t="shared" si="30"/>
        <v>0.16772151898734178</v>
      </c>
      <c r="EL21" s="2">
        <f t="shared" si="30"/>
        <v>0</v>
      </c>
      <c r="EM21" s="2">
        <f t="shared" si="30"/>
        <v>0.46798679867986798</v>
      </c>
      <c r="EN21" s="2">
        <f t="shared" si="30"/>
        <v>0.53147699757869249</v>
      </c>
      <c r="EO21" s="2">
        <f t="shared" si="30"/>
        <v>0.5313874450219912</v>
      </c>
      <c r="EP21" s="2">
        <f t="shared" si="30"/>
        <v>0.5383405426661424</v>
      </c>
      <c r="EQ21" s="2">
        <f t="shared" si="30"/>
        <v>0.53749509226541026</v>
      </c>
      <c r="ER21" s="2">
        <f t="shared" si="30"/>
        <v>0.53789062499999996</v>
      </c>
      <c r="ES21" s="2">
        <f t="shared" si="30"/>
        <v>0.54086063955783659</v>
      </c>
      <c r="ET21" s="2">
        <f t="shared" si="30"/>
        <v>0.52204408817635273</v>
      </c>
      <c r="EU21" s="2">
        <f t="shared" si="30"/>
        <v>0.53703703703703709</v>
      </c>
      <c r="EV21" s="2">
        <f t="shared" si="30"/>
        <v>0.53731343283582089</v>
      </c>
      <c r="EW21" s="2">
        <f t="shared" si="30"/>
        <v>0.53662358010184097</v>
      </c>
      <c r="EX21" s="2">
        <f t="shared" si="30"/>
        <v>0.53593749999999996</v>
      </c>
      <c r="EY21" s="2">
        <f t="shared" si="30"/>
        <v>0.53536537710042986</v>
      </c>
      <c r="EZ21" s="2">
        <f t="shared" si="30"/>
        <v>0.5357142857142857</v>
      </c>
      <c r="FA21" s="2">
        <f t="shared" si="30"/>
        <v>0.47624565469293162</v>
      </c>
      <c r="FB21" s="2">
        <f t="shared" ref="FB21:GF21" si="31">SUM(FB19)/FB26</f>
        <v>0.5319096451351446</v>
      </c>
      <c r="FC21" s="2">
        <f t="shared" si="31"/>
        <v>0</v>
      </c>
      <c r="FD21" s="2">
        <f t="shared" si="31"/>
        <v>0.53533359652585866</v>
      </c>
      <c r="FE21" s="2">
        <f t="shared" si="31"/>
        <v>0.5337254901960784</v>
      </c>
      <c r="FF21" s="2">
        <f t="shared" si="31"/>
        <v>0.52989449003516997</v>
      </c>
      <c r="FG21" s="2">
        <f t="shared" si="31"/>
        <v>0.53346153846153843</v>
      </c>
      <c r="FH21" s="2">
        <f t="shared" si="31"/>
        <v>0.53839935327405009</v>
      </c>
      <c r="FI21" s="2">
        <f t="shared" si="31"/>
        <v>0.17692307692307693</v>
      </c>
      <c r="FJ21" s="2">
        <f t="shared" si="31"/>
        <v>0.53940886699507384</v>
      </c>
      <c r="FK21" s="2">
        <f t="shared" si="31"/>
        <v>0.53818757419865448</v>
      </c>
      <c r="FL21" s="2">
        <f t="shared" si="31"/>
        <v>0.53551912568306015</v>
      </c>
      <c r="FM21" s="2">
        <f t="shared" si="31"/>
        <v>0.53254437869822491</v>
      </c>
      <c r="FN21" s="2">
        <f t="shared" si="31"/>
        <v>0.53366873065015474</v>
      </c>
      <c r="FO21" s="2">
        <f t="shared" si="31"/>
        <v>0.53304653891278841</v>
      </c>
      <c r="FP21" s="2">
        <f t="shared" si="31"/>
        <v>0.51834430856067737</v>
      </c>
      <c r="FQ21" s="2">
        <f t="shared" si="31"/>
        <v>0.53200624512099925</v>
      </c>
      <c r="FR21" s="2">
        <f t="shared" si="31"/>
        <v>0.53141762452107277</v>
      </c>
      <c r="FS21" s="2">
        <f t="shared" si="31"/>
        <v>0.53017570664629488</v>
      </c>
      <c r="FT21" s="2">
        <f t="shared" si="31"/>
        <v>0.15957446808510639</v>
      </c>
      <c r="FU21" s="2">
        <f t="shared" si="31"/>
        <v>0.53317720530835289</v>
      </c>
      <c r="FV21" s="2">
        <f t="shared" si="31"/>
        <v>0.53235180162727624</v>
      </c>
      <c r="FW21" s="2">
        <f t="shared" si="31"/>
        <v>0.53484995159728943</v>
      </c>
      <c r="FX21" s="2">
        <f t="shared" si="31"/>
        <v>0.5349472862163217</v>
      </c>
      <c r="FY21" s="2">
        <f t="shared" si="31"/>
        <v>0.5306201550387597</v>
      </c>
      <c r="FZ21" s="2">
        <f t="shared" si="31"/>
        <v>0.5298881604319321</v>
      </c>
      <c r="GA21" s="2">
        <f t="shared" si="31"/>
        <v>0.52920830130668717</v>
      </c>
      <c r="GB21" s="2">
        <f t="shared" si="31"/>
        <v>0.53220858895705525</v>
      </c>
      <c r="GC21" s="2">
        <f t="shared" si="31"/>
        <v>0.53551912568306015</v>
      </c>
      <c r="GD21" s="2">
        <f t="shared" si="31"/>
        <v>6.0606060606060606E-3</v>
      </c>
      <c r="GE21" s="2">
        <f t="shared" si="31"/>
        <v>0.53127443315089917</v>
      </c>
      <c r="GF21" s="2">
        <f t="shared" si="31"/>
        <v>0.52920830130668717</v>
      </c>
      <c r="GG21" s="22">
        <f>SUM(GG19)/GG26</f>
        <v>0.53309708043435855</v>
      </c>
      <c r="GH21" s="22">
        <f>SUM(GH19)/GH26</f>
        <v>0.52916183854770182</v>
      </c>
      <c r="GI21" s="22">
        <f t="shared" ref="GI21:HL21" si="32">SUM(GI19)/GI26</f>
        <v>0.52564596991901269</v>
      </c>
      <c r="GJ21" s="22">
        <f t="shared" si="32"/>
        <v>0.5295938104448743</v>
      </c>
      <c r="GK21" s="22">
        <f t="shared" si="32"/>
        <v>0.52788536018590237</v>
      </c>
      <c r="GL21" s="22">
        <f t="shared" si="32"/>
        <v>0.51388235294117646</v>
      </c>
      <c r="GM21" s="22">
        <f t="shared" si="32"/>
        <v>0.52804273178176264</v>
      </c>
      <c r="GN21" s="22">
        <f t="shared" si="32"/>
        <v>0.52553024351924582</v>
      </c>
      <c r="GO21" s="22">
        <f t="shared" si="32"/>
        <v>0.52478363493312352</v>
      </c>
      <c r="GP21" s="22">
        <f t="shared" si="32"/>
        <v>0.52373479795998434</v>
      </c>
      <c r="GQ21" s="22">
        <f t="shared" si="32"/>
        <v>0.52437106918238996</v>
      </c>
      <c r="GR21" s="22">
        <f t="shared" si="32"/>
        <v>0.53175895765472314</v>
      </c>
      <c r="GS21" s="22">
        <f t="shared" si="32"/>
        <v>0.44933920704845814</v>
      </c>
      <c r="GT21" s="22">
        <f t="shared" si="32"/>
        <v>0.5237899917965545</v>
      </c>
      <c r="GU21" s="22">
        <f t="shared" si="32"/>
        <v>0.52563091482649837</v>
      </c>
      <c r="GV21" s="22">
        <f t="shared" si="32"/>
        <v>0.52442360296991009</v>
      </c>
      <c r="GW21" s="22">
        <f t="shared" si="32"/>
        <v>0.52434748733930658</v>
      </c>
      <c r="GX21" s="22">
        <f t="shared" si="32"/>
        <v>0.52631578947368418</v>
      </c>
      <c r="GY21" s="22">
        <f t="shared" si="32"/>
        <v>0.52443754848719937</v>
      </c>
      <c r="GZ21" s="22">
        <f t="shared" si="32"/>
        <v>0.49684005833738454</v>
      </c>
      <c r="HA21" s="22">
        <f t="shared" si="32"/>
        <v>0.52893203883495143</v>
      </c>
      <c r="HB21" s="22">
        <f t="shared" si="32"/>
        <v>0.52487466255302739</v>
      </c>
      <c r="HC21" s="22">
        <f t="shared" si="32"/>
        <v>0.52500000000000002</v>
      </c>
      <c r="HD21" s="22">
        <f t="shared" si="32"/>
        <v>0.52663855883480259</v>
      </c>
      <c r="HE21" s="22">
        <f t="shared" si="32"/>
        <v>0.52639632746748277</v>
      </c>
      <c r="HF21" s="22">
        <f t="shared" si="32"/>
        <v>0.52986811481768814</v>
      </c>
      <c r="HG21" s="22">
        <f t="shared" si="32"/>
        <v>0</v>
      </c>
      <c r="HH21" s="22">
        <f t="shared" si="32"/>
        <v>0.53007372914241369</v>
      </c>
      <c r="HI21" s="22">
        <f t="shared" si="32"/>
        <v>0.52488514548238896</v>
      </c>
      <c r="HJ21" s="22">
        <f t="shared" si="32"/>
        <v>0.52390057361376674</v>
      </c>
      <c r="HK21" s="22">
        <f t="shared" si="32"/>
        <v>0.52322924600152321</v>
      </c>
      <c r="HL21" s="22">
        <f t="shared" si="32"/>
        <v>0.5260736196319018</v>
      </c>
      <c r="HM21" s="22">
        <f t="shared" ref="HM21" si="33">SUM(HM19)/HM26</f>
        <v>0.52626806379181301</v>
      </c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>
        <f t="shared" ref="IS21" si="34">SUM(IS19)/IS26</f>
        <v>0.5623984415409361</v>
      </c>
      <c r="IT21" s="2"/>
      <c r="IU21" s="2"/>
      <c r="IV21" s="2"/>
      <c r="IW21" s="2"/>
      <c r="IX21" s="2">
        <f>SUM(IX19)/IX26</f>
        <v>0.51872898142668</v>
      </c>
    </row>
    <row r="22" spans="2:258" hidden="1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GG22" s="2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</row>
    <row r="23" spans="2:258" ht="14.65" hidden="1" customHeight="1">
      <c r="B23" s="9" t="s">
        <v>12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94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1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13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GG23" s="94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94"/>
      <c r="HN23" s="94"/>
      <c r="HO23" s="94"/>
      <c r="HP23" s="94"/>
      <c r="HQ23" s="94"/>
      <c r="HR23" s="94"/>
      <c r="HS23" s="94"/>
      <c r="HT23" s="94"/>
      <c r="HU23" s="94"/>
      <c r="HV23" s="94"/>
      <c r="HW23" s="94"/>
      <c r="HX23" s="94"/>
      <c r="HY23" s="94"/>
      <c r="HZ23" s="94"/>
      <c r="IA23" s="94"/>
      <c r="IB23" s="94"/>
      <c r="IC23" s="94"/>
      <c r="ID23" s="94"/>
      <c r="IE23" s="94"/>
      <c r="IF23" s="94"/>
      <c r="IG23" s="94"/>
      <c r="IH23" s="94"/>
      <c r="II23" s="94"/>
      <c r="IJ23" s="94"/>
      <c r="IK23" s="94"/>
      <c r="IL23" s="94"/>
      <c r="IM23" s="94"/>
      <c r="IN23" s="94"/>
      <c r="IO23" s="94"/>
      <c r="IP23" s="94"/>
      <c r="IQ23" s="94"/>
      <c r="IR23" s="94"/>
      <c r="IS23" s="13"/>
      <c r="IT23" s="13"/>
      <c r="IU23" s="13"/>
      <c r="IV23" s="13"/>
      <c r="IW23" s="13"/>
    </row>
    <row r="24" spans="2:258" hidden="1">
      <c r="B24" s="5" t="s">
        <v>3</v>
      </c>
      <c r="C24">
        <v>7</v>
      </c>
      <c r="D24">
        <v>1997</v>
      </c>
      <c r="E24">
        <v>2047</v>
      </c>
      <c r="F24">
        <v>63</v>
      </c>
      <c r="G24">
        <v>2208</v>
      </c>
      <c r="H24">
        <v>2137</v>
      </c>
      <c r="I24">
        <v>121</v>
      </c>
      <c r="J24">
        <v>2083</v>
      </c>
      <c r="K24">
        <v>2167</v>
      </c>
      <c r="L24">
        <v>2117</v>
      </c>
      <c r="M24">
        <v>51</v>
      </c>
      <c r="N24">
        <v>2102</v>
      </c>
      <c r="O24">
        <v>2188</v>
      </c>
      <c r="P24">
        <v>2222</v>
      </c>
      <c r="Q24">
        <v>2224</v>
      </c>
      <c r="R24">
        <v>2240</v>
      </c>
      <c r="S24">
        <v>2214</v>
      </c>
      <c r="T24">
        <v>56</v>
      </c>
      <c r="U24">
        <v>2226</v>
      </c>
      <c r="V24">
        <v>2266</v>
      </c>
      <c r="W24">
        <v>2317</v>
      </c>
      <c r="X24">
        <v>2315</v>
      </c>
      <c r="Y24">
        <v>2346</v>
      </c>
      <c r="Z24">
        <v>2292</v>
      </c>
      <c r="AA24">
        <v>16</v>
      </c>
      <c r="AB24">
        <v>2276</v>
      </c>
      <c r="AC24">
        <v>2331</v>
      </c>
      <c r="AD24">
        <v>2314</v>
      </c>
      <c r="AE24">
        <v>2298</v>
      </c>
      <c r="AF24">
        <v>2295</v>
      </c>
      <c r="AG24">
        <v>2255</v>
      </c>
      <c r="AH24" s="1">
        <f>AVERAGE(AB24:AG24,U24:Z24,N24:S24,J24:L24,G24:H24,D24:E24)</f>
        <v>2219.08</v>
      </c>
      <c r="AI24">
        <v>21</v>
      </c>
      <c r="AJ24">
        <v>2208</v>
      </c>
      <c r="AK24">
        <v>89</v>
      </c>
      <c r="AL24">
        <v>2342</v>
      </c>
      <c r="AM24">
        <v>2381</v>
      </c>
      <c r="AN24">
        <v>2326</v>
      </c>
      <c r="AO24">
        <v>2245</v>
      </c>
      <c r="AP24">
        <v>45</v>
      </c>
      <c r="AQ24">
        <v>2260</v>
      </c>
      <c r="AR24">
        <v>2337</v>
      </c>
      <c r="AS24">
        <v>2333</v>
      </c>
      <c r="AT24">
        <v>2324</v>
      </c>
      <c r="AU24">
        <v>2320</v>
      </c>
      <c r="AV24">
        <v>2259</v>
      </c>
      <c r="AW24">
        <v>11</v>
      </c>
      <c r="AX24">
        <v>2269</v>
      </c>
      <c r="AY24">
        <v>2278</v>
      </c>
      <c r="AZ24">
        <v>2119</v>
      </c>
      <c r="BA24">
        <v>2215</v>
      </c>
      <c r="BB24">
        <v>2257</v>
      </c>
      <c r="BC24">
        <v>2245</v>
      </c>
      <c r="BD24">
        <v>6</v>
      </c>
      <c r="BE24">
        <v>2261</v>
      </c>
      <c r="BF24">
        <v>2315</v>
      </c>
      <c r="BG24">
        <v>2333</v>
      </c>
      <c r="BH24">
        <v>2316</v>
      </c>
      <c r="BI24">
        <v>2311</v>
      </c>
      <c r="BJ24">
        <v>2271</v>
      </c>
      <c r="BK24" s="93">
        <f>AVERAGE(BE24:BJ24,AX24:BC24,AQ24:AV24,AL24:AO24,AJ24)</f>
        <v>2283.695652173913</v>
      </c>
      <c r="BL24">
        <v>15</v>
      </c>
      <c r="BM24">
        <v>2275</v>
      </c>
      <c r="BN24">
        <v>2322</v>
      </c>
      <c r="BO24">
        <v>2380</v>
      </c>
      <c r="BP24">
        <v>2419</v>
      </c>
      <c r="BQ24">
        <v>2353</v>
      </c>
      <c r="BR24">
        <v>2256</v>
      </c>
      <c r="BS24">
        <v>5</v>
      </c>
      <c r="BT24">
        <v>70</v>
      </c>
      <c r="BU24">
        <v>2343</v>
      </c>
      <c r="BV24">
        <v>2389</v>
      </c>
      <c r="BW24">
        <v>2396</v>
      </c>
      <c r="BX24">
        <v>2392</v>
      </c>
      <c r="BY24">
        <v>2340</v>
      </c>
      <c r="CA24">
        <v>2367</v>
      </c>
      <c r="CB24">
        <v>2409</v>
      </c>
      <c r="CC24">
        <v>2410</v>
      </c>
      <c r="CD24">
        <v>2428</v>
      </c>
      <c r="CE24">
        <v>2412</v>
      </c>
      <c r="CF24">
        <v>2381</v>
      </c>
      <c r="CG24">
        <v>1</v>
      </c>
      <c r="CH24">
        <v>2378</v>
      </c>
      <c r="CI24">
        <v>2411</v>
      </c>
      <c r="CJ24">
        <v>2409</v>
      </c>
      <c r="CK24">
        <v>2411</v>
      </c>
      <c r="CL24">
        <v>2424</v>
      </c>
      <c r="CM24">
        <v>2392</v>
      </c>
      <c r="CN24">
        <v>2</v>
      </c>
      <c r="CO24">
        <v>2380</v>
      </c>
      <c r="CP24">
        <v>2424</v>
      </c>
      <c r="CQ24" s="1">
        <f>AVERAGE(CO24:CP24,CH24:CM24,CA24:CF24,BU24:BY24,BM24:BR24)</f>
        <v>2380.04</v>
      </c>
      <c r="CR24">
        <v>2414</v>
      </c>
      <c r="CS24">
        <v>2403</v>
      </c>
      <c r="CT24">
        <v>2414</v>
      </c>
      <c r="CU24">
        <v>2414</v>
      </c>
      <c r="CV24">
        <v>2</v>
      </c>
      <c r="CW24">
        <v>2380</v>
      </c>
      <c r="CX24">
        <v>2398</v>
      </c>
      <c r="CY24">
        <v>2419</v>
      </c>
      <c r="CZ24">
        <v>2422</v>
      </c>
      <c r="DA24">
        <v>2435</v>
      </c>
      <c r="DB24">
        <v>97</v>
      </c>
      <c r="DC24">
        <v>1</v>
      </c>
      <c r="DD24">
        <v>32</v>
      </c>
      <c r="DE24">
        <v>47</v>
      </c>
      <c r="DF24">
        <v>38</v>
      </c>
      <c r="DG24">
        <v>36</v>
      </c>
      <c r="DH24">
        <v>30</v>
      </c>
      <c r="DI24">
        <v>57</v>
      </c>
      <c r="DJ24">
        <v>3</v>
      </c>
      <c r="DK24">
        <v>2275</v>
      </c>
      <c r="DL24">
        <v>2368</v>
      </c>
      <c r="DM24">
        <v>2390</v>
      </c>
      <c r="DN24">
        <v>2366</v>
      </c>
      <c r="DO24">
        <v>2421</v>
      </c>
      <c r="DP24">
        <v>2399</v>
      </c>
      <c r="DQ24">
        <v>4</v>
      </c>
      <c r="DR24">
        <v>2398</v>
      </c>
      <c r="DS24">
        <v>2467</v>
      </c>
      <c r="DT24">
        <v>2476</v>
      </c>
      <c r="DU24">
        <v>2461</v>
      </c>
      <c r="DV24" s="1">
        <f>AVERAGE(DR24:DU24,DK24:DP24,CW24:DB24,CR24:CU24)</f>
        <v>2290.85</v>
      </c>
      <c r="DW24">
        <v>2442</v>
      </c>
      <c r="DX24">
        <v>2414</v>
      </c>
      <c r="DY24">
        <v>1644</v>
      </c>
      <c r="DZ24">
        <v>2500</v>
      </c>
      <c r="EA24">
        <v>2545</v>
      </c>
      <c r="EB24">
        <v>2455</v>
      </c>
      <c r="EC24">
        <v>2565</v>
      </c>
      <c r="ED24">
        <v>2550</v>
      </c>
      <c r="EE24">
        <v>2546</v>
      </c>
      <c r="EF24">
        <v>1996</v>
      </c>
      <c r="EG24">
        <v>2561</v>
      </c>
      <c r="EH24">
        <v>2575</v>
      </c>
      <c r="EI24">
        <v>2501</v>
      </c>
      <c r="EJ24">
        <v>586</v>
      </c>
      <c r="EK24">
        <v>392</v>
      </c>
      <c r="EL24">
        <v>115</v>
      </c>
      <c r="EM24">
        <v>1515</v>
      </c>
      <c r="EN24">
        <v>2596</v>
      </c>
      <c r="EO24">
        <v>2619</v>
      </c>
      <c r="EP24">
        <v>2667</v>
      </c>
      <c r="EQ24">
        <v>2672</v>
      </c>
      <c r="ER24">
        <v>2686</v>
      </c>
      <c r="ES24">
        <v>2656</v>
      </c>
      <c r="ET24">
        <v>1996</v>
      </c>
      <c r="EU24">
        <v>2659</v>
      </c>
      <c r="EV24">
        <v>2663</v>
      </c>
      <c r="EW24">
        <v>2670</v>
      </c>
      <c r="EX24">
        <v>2680</v>
      </c>
      <c r="EY24">
        <v>2683</v>
      </c>
      <c r="EZ24">
        <v>2667</v>
      </c>
      <c r="FA24">
        <v>1726</v>
      </c>
      <c r="FB24" s="41">
        <f>AVERAGE(EU24:EZ24,EN24:ES24,EG24:EI24,ED24,EE24,DZ24:EC24,DW24:DX24)</f>
        <v>2590.086956521739</v>
      </c>
      <c r="FC24">
        <v>22</v>
      </c>
      <c r="FD24">
        <v>2655</v>
      </c>
      <c r="FE24">
        <v>2671</v>
      </c>
      <c r="FF24">
        <v>2680</v>
      </c>
      <c r="FG24">
        <v>2719</v>
      </c>
      <c r="FH24">
        <v>2589</v>
      </c>
      <c r="FI24">
        <v>130</v>
      </c>
      <c r="FJ24">
        <v>2551</v>
      </c>
      <c r="FK24">
        <v>2645</v>
      </c>
      <c r="FL24">
        <v>2681</v>
      </c>
      <c r="FM24">
        <v>2656</v>
      </c>
      <c r="FN24">
        <v>2705</v>
      </c>
      <c r="FO24">
        <v>2671</v>
      </c>
      <c r="FP24">
        <v>2126</v>
      </c>
      <c r="FQ24">
        <v>2685</v>
      </c>
      <c r="FR24">
        <v>2733</v>
      </c>
      <c r="FS24">
        <v>2742</v>
      </c>
      <c r="FT24">
        <v>341</v>
      </c>
      <c r="FU24">
        <v>2686</v>
      </c>
      <c r="FV24">
        <v>2699</v>
      </c>
      <c r="FW24">
        <v>2067</v>
      </c>
      <c r="FX24">
        <v>2682</v>
      </c>
      <c r="FY24">
        <v>2705</v>
      </c>
      <c r="FZ24">
        <v>2716</v>
      </c>
      <c r="GA24">
        <v>2725</v>
      </c>
      <c r="GB24">
        <v>2732</v>
      </c>
      <c r="GC24">
        <v>2681</v>
      </c>
      <c r="GD24">
        <v>165</v>
      </c>
      <c r="GE24">
        <v>2675</v>
      </c>
      <c r="GF24">
        <v>2723</v>
      </c>
      <c r="GG24" s="103">
        <f>AVERAGE(GE24:GF24,FX24:GC24,FU24:FV24,FQ24:FS24,FJ24:FO24,FD24:FH24)</f>
        <v>2683.625</v>
      </c>
      <c r="GH24" s="1">
        <v>2713</v>
      </c>
      <c r="GI24" s="1">
        <v>2716</v>
      </c>
      <c r="GJ24" s="1">
        <v>2706</v>
      </c>
      <c r="GK24" s="1">
        <v>2706</v>
      </c>
      <c r="GL24" s="1">
        <v>2125</v>
      </c>
      <c r="GM24" s="1">
        <v>2743</v>
      </c>
      <c r="GN24" s="1">
        <v>2667</v>
      </c>
      <c r="GO24" s="1">
        <v>2662</v>
      </c>
      <c r="GP24" s="1">
        <v>2668</v>
      </c>
      <c r="GQ24" s="1">
        <v>2662</v>
      </c>
      <c r="GR24" s="1">
        <v>2570</v>
      </c>
      <c r="GS24" s="1">
        <v>1362</v>
      </c>
      <c r="GT24" s="1">
        <v>2548</v>
      </c>
      <c r="GU24" s="1">
        <v>2659</v>
      </c>
      <c r="GV24" s="1">
        <v>2686</v>
      </c>
      <c r="GW24" s="1">
        <v>2691</v>
      </c>
      <c r="GX24" s="1">
        <v>2707</v>
      </c>
      <c r="GY24" s="1">
        <v>2699</v>
      </c>
      <c r="GZ24" s="1">
        <v>2057</v>
      </c>
      <c r="HA24" s="1">
        <v>2696</v>
      </c>
      <c r="HB24" s="1">
        <v>2720</v>
      </c>
      <c r="HC24" s="1">
        <v>2726</v>
      </c>
      <c r="HD24" s="1">
        <v>2735</v>
      </c>
      <c r="HE24" s="1">
        <v>2741</v>
      </c>
      <c r="HF24" s="1">
        <v>2702</v>
      </c>
      <c r="HG24" s="1">
        <v>44</v>
      </c>
      <c r="HH24" s="1">
        <v>2701</v>
      </c>
      <c r="HI24" s="1">
        <v>2737</v>
      </c>
      <c r="HJ24" s="1">
        <v>2741</v>
      </c>
      <c r="HK24" s="1">
        <v>2752</v>
      </c>
      <c r="HL24" s="1">
        <v>2734</v>
      </c>
      <c r="HM24" s="103">
        <f>AVERAGE(HH24:HL24,HA24:HF24,GT24:GY24,GM24:GR24,GH24:GK24)</f>
        <v>2695.8518518518517</v>
      </c>
      <c r="HN24" s="103">
        <v>2626</v>
      </c>
      <c r="HO24" s="103">
        <v>534</v>
      </c>
      <c r="HP24" s="103">
        <v>2679</v>
      </c>
      <c r="HQ24" s="103">
        <v>2738</v>
      </c>
      <c r="HR24" s="103">
        <v>2772</v>
      </c>
      <c r="HS24" s="103">
        <v>2696</v>
      </c>
      <c r="HT24" s="103">
        <v>2714</v>
      </c>
      <c r="HU24" s="103">
        <v>2633</v>
      </c>
      <c r="HV24" s="103">
        <v>5</v>
      </c>
      <c r="HW24" s="103">
        <v>2608</v>
      </c>
      <c r="HX24" s="103">
        <v>2706</v>
      </c>
      <c r="HY24" s="103">
        <v>2711</v>
      </c>
      <c r="HZ24" s="103">
        <v>2714</v>
      </c>
      <c r="IA24" s="103">
        <v>2704</v>
      </c>
      <c r="IB24" s="103">
        <v>2678</v>
      </c>
      <c r="IC24" s="103">
        <v>6</v>
      </c>
      <c r="ID24" s="103">
        <v>2665</v>
      </c>
      <c r="IE24" s="103">
        <v>2682</v>
      </c>
      <c r="IF24" s="103">
        <v>2646</v>
      </c>
      <c r="IG24" s="103">
        <v>2650</v>
      </c>
      <c r="IH24" s="103">
        <v>2631</v>
      </c>
      <c r="II24" s="103">
        <v>2610</v>
      </c>
      <c r="IJ24" s="103">
        <v>4</v>
      </c>
      <c r="IK24" s="103">
        <v>2581</v>
      </c>
      <c r="IL24" s="103">
        <v>2583</v>
      </c>
      <c r="IM24" s="103">
        <v>2594</v>
      </c>
      <c r="IN24" s="103">
        <v>2600</v>
      </c>
      <c r="IO24" s="103">
        <v>2557</v>
      </c>
      <c r="IP24" s="103">
        <v>2574</v>
      </c>
      <c r="IQ24" s="103">
        <v>5</v>
      </c>
      <c r="IR24" s="103">
        <v>2565</v>
      </c>
      <c r="IS24" s="103">
        <f>AVERAGE(IR24,IK24:IP24,ID24:II24,HW24:IB24,HP24:HU24,HN24)</f>
        <v>2650.6538461538462</v>
      </c>
      <c r="IT24" s="1"/>
      <c r="IU24" s="1"/>
      <c r="IV24" s="1"/>
      <c r="IW24" s="1"/>
      <c r="IX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2313.1954887218044</v>
      </c>
    </row>
    <row r="25" spans="2:258" hidden="1">
      <c r="B25" s="5" t="s">
        <v>14</v>
      </c>
      <c r="C25">
        <v>1</v>
      </c>
      <c r="D25">
        <v>107</v>
      </c>
      <c r="E25">
        <v>108</v>
      </c>
      <c r="F25">
        <v>50</v>
      </c>
      <c r="G25">
        <v>112</v>
      </c>
      <c r="H25">
        <v>116</v>
      </c>
      <c r="I25">
        <v>71</v>
      </c>
      <c r="J25">
        <v>119</v>
      </c>
      <c r="K25">
        <v>120</v>
      </c>
      <c r="L25">
        <v>119</v>
      </c>
      <c r="M25">
        <v>42</v>
      </c>
      <c r="N25">
        <v>117</v>
      </c>
      <c r="O25">
        <v>124</v>
      </c>
      <c r="P25">
        <v>122</v>
      </c>
      <c r="Q25">
        <v>123</v>
      </c>
      <c r="R25">
        <v>123</v>
      </c>
      <c r="S25">
        <v>120</v>
      </c>
      <c r="T25">
        <v>45</v>
      </c>
      <c r="U25">
        <v>118</v>
      </c>
      <c r="V25">
        <v>122</v>
      </c>
      <c r="W25">
        <v>121</v>
      </c>
      <c r="X25">
        <v>117</v>
      </c>
      <c r="Y25">
        <v>121</v>
      </c>
      <c r="Z25">
        <v>117</v>
      </c>
      <c r="AA25">
        <v>2</v>
      </c>
      <c r="AB25">
        <v>117</v>
      </c>
      <c r="AC25">
        <v>125</v>
      </c>
      <c r="AD25">
        <v>124</v>
      </c>
      <c r="AE25">
        <v>122</v>
      </c>
      <c r="AF25">
        <v>122</v>
      </c>
      <c r="AG25">
        <v>117</v>
      </c>
      <c r="AH25" s="1"/>
      <c r="AJ25">
        <v>117</v>
      </c>
      <c r="AK25">
        <v>69</v>
      </c>
      <c r="AL25">
        <v>120</v>
      </c>
      <c r="AM25">
        <v>125</v>
      </c>
      <c r="AN25">
        <v>127</v>
      </c>
      <c r="AO25">
        <v>117</v>
      </c>
      <c r="AP25">
        <v>40</v>
      </c>
      <c r="AQ25">
        <v>114</v>
      </c>
      <c r="AR25">
        <v>118</v>
      </c>
      <c r="AS25">
        <v>115</v>
      </c>
      <c r="AT25">
        <v>121</v>
      </c>
      <c r="AU25">
        <v>116</v>
      </c>
      <c r="AV25">
        <v>118</v>
      </c>
      <c r="AW25">
        <v>1</v>
      </c>
      <c r="AX25">
        <v>117</v>
      </c>
      <c r="AY25">
        <v>118</v>
      </c>
      <c r="AZ25">
        <v>97</v>
      </c>
      <c r="BA25">
        <v>101</v>
      </c>
      <c r="BB25">
        <v>107</v>
      </c>
      <c r="BC25">
        <v>105</v>
      </c>
      <c r="BE25">
        <v>114</v>
      </c>
      <c r="BF25">
        <v>117</v>
      </c>
      <c r="BG25">
        <v>115</v>
      </c>
      <c r="BH25">
        <v>116</v>
      </c>
      <c r="BI25">
        <v>117</v>
      </c>
      <c r="BJ25">
        <v>108</v>
      </c>
      <c r="BK25" s="93"/>
      <c r="BM25">
        <v>116</v>
      </c>
      <c r="BN25">
        <v>115</v>
      </c>
      <c r="BO25">
        <v>120</v>
      </c>
      <c r="BP25">
        <v>119</v>
      </c>
      <c r="BQ25">
        <v>112</v>
      </c>
      <c r="BR25">
        <v>113</v>
      </c>
      <c r="BT25">
        <v>54</v>
      </c>
      <c r="BU25">
        <v>122</v>
      </c>
      <c r="BV25">
        <v>123</v>
      </c>
      <c r="BW25">
        <v>122</v>
      </c>
      <c r="BX25">
        <v>122</v>
      </c>
      <c r="BY25">
        <v>115</v>
      </c>
      <c r="CA25">
        <v>114</v>
      </c>
      <c r="CB25">
        <v>118</v>
      </c>
      <c r="CC25">
        <v>119</v>
      </c>
      <c r="CD25">
        <v>119</v>
      </c>
      <c r="CE25">
        <v>113</v>
      </c>
      <c r="CF25">
        <v>115</v>
      </c>
      <c r="CH25">
        <v>116</v>
      </c>
      <c r="CI25">
        <v>119</v>
      </c>
      <c r="CJ25">
        <v>120</v>
      </c>
      <c r="CK25">
        <v>120</v>
      </c>
      <c r="CL25">
        <v>120</v>
      </c>
      <c r="CM25">
        <v>111</v>
      </c>
      <c r="CO25">
        <v>117</v>
      </c>
      <c r="CP25">
        <v>123</v>
      </c>
      <c r="CQ25" s="1"/>
      <c r="CR25">
        <v>125</v>
      </c>
      <c r="CS25">
        <v>123</v>
      </c>
      <c r="CT25">
        <v>123</v>
      </c>
      <c r="CU25">
        <v>119</v>
      </c>
      <c r="CV25">
        <v>1</v>
      </c>
      <c r="CW25">
        <v>124</v>
      </c>
      <c r="CX25">
        <v>126</v>
      </c>
      <c r="CY25">
        <v>125</v>
      </c>
      <c r="CZ25">
        <v>124</v>
      </c>
      <c r="DA25">
        <v>124</v>
      </c>
      <c r="DB25">
        <v>62</v>
      </c>
      <c r="DD25">
        <v>28</v>
      </c>
      <c r="DE25">
        <v>45</v>
      </c>
      <c r="DF25">
        <v>36</v>
      </c>
      <c r="DG25">
        <v>34</v>
      </c>
      <c r="DH25">
        <v>26</v>
      </c>
      <c r="DI25">
        <v>53</v>
      </c>
      <c r="DK25">
        <v>127</v>
      </c>
      <c r="DL25">
        <v>128</v>
      </c>
      <c r="DM25">
        <v>126</v>
      </c>
      <c r="DN25">
        <v>127</v>
      </c>
      <c r="DO25">
        <v>129</v>
      </c>
      <c r="DP25">
        <v>128</v>
      </c>
      <c r="DR25">
        <v>122</v>
      </c>
      <c r="DS25">
        <v>126</v>
      </c>
      <c r="DT25">
        <v>125</v>
      </c>
      <c r="DU25">
        <v>125</v>
      </c>
      <c r="DV25" s="1">
        <f>AVERAGE(DR25:DU25,DK25:DP25,CW25:DB25,CR25:CU25)</f>
        <v>121.9</v>
      </c>
      <c r="DW25">
        <v>125</v>
      </c>
      <c r="DX25">
        <v>123</v>
      </c>
      <c r="DY25">
        <v>53</v>
      </c>
      <c r="DZ25">
        <v>127</v>
      </c>
      <c r="EA25">
        <v>125</v>
      </c>
      <c r="EB25">
        <v>122</v>
      </c>
      <c r="EC25">
        <v>127</v>
      </c>
      <c r="ED25">
        <v>123</v>
      </c>
      <c r="EE25">
        <v>126</v>
      </c>
      <c r="EF25">
        <v>43</v>
      </c>
      <c r="EG25">
        <v>124</v>
      </c>
      <c r="EH25">
        <v>124</v>
      </c>
      <c r="EI25">
        <v>120</v>
      </c>
      <c r="EJ25">
        <v>80</v>
      </c>
      <c r="EK25">
        <v>76</v>
      </c>
      <c r="EL25">
        <v>74</v>
      </c>
      <c r="EN25">
        <v>118</v>
      </c>
      <c r="EO25">
        <v>118</v>
      </c>
      <c r="EP25">
        <v>124</v>
      </c>
      <c r="EQ25">
        <v>125</v>
      </c>
      <c r="ER25">
        <v>126</v>
      </c>
      <c r="ES25">
        <v>123</v>
      </c>
      <c r="EU25">
        <v>121</v>
      </c>
      <c r="EV25">
        <v>117</v>
      </c>
      <c r="EW25">
        <v>117</v>
      </c>
      <c r="EX25">
        <v>120</v>
      </c>
      <c r="EY25">
        <v>124</v>
      </c>
      <c r="EZ25">
        <v>119</v>
      </c>
      <c r="FB25" s="41"/>
      <c r="FC25">
        <v>8</v>
      </c>
      <c r="FD25">
        <v>122</v>
      </c>
      <c r="FE25">
        <v>121</v>
      </c>
      <c r="FF25">
        <v>121</v>
      </c>
      <c r="FG25">
        <v>119</v>
      </c>
      <c r="FH25">
        <v>115</v>
      </c>
      <c r="FJ25">
        <v>115</v>
      </c>
      <c r="FK25">
        <v>118</v>
      </c>
      <c r="FL25">
        <v>119</v>
      </c>
      <c r="FM25">
        <v>121</v>
      </c>
      <c r="FN25">
        <v>121</v>
      </c>
      <c r="FO25">
        <v>114</v>
      </c>
      <c r="FQ25">
        <v>123</v>
      </c>
      <c r="FR25">
        <v>123</v>
      </c>
      <c r="FS25">
        <v>124</v>
      </c>
      <c r="FT25">
        <v>59</v>
      </c>
      <c r="FU25">
        <v>124</v>
      </c>
      <c r="FV25">
        <v>118</v>
      </c>
      <c r="FW25">
        <v>1</v>
      </c>
      <c r="FX25">
        <v>121</v>
      </c>
      <c r="FY25">
        <v>125</v>
      </c>
      <c r="FZ25">
        <v>123</v>
      </c>
      <c r="GA25">
        <v>123</v>
      </c>
      <c r="GB25">
        <v>124</v>
      </c>
      <c r="GC25">
        <v>119</v>
      </c>
      <c r="GE25">
        <v>117</v>
      </c>
      <c r="GF25">
        <v>121</v>
      </c>
      <c r="GG25" s="103">
        <f>AVERAGE(GE25:GF25,FX25:GC25,FU25:FV25,FQ25:FS25,FJ25:FO25,FD25:FH25)</f>
        <v>120.45833333333333</v>
      </c>
      <c r="GH25" s="1">
        <v>124</v>
      </c>
      <c r="GI25" s="1">
        <v>123</v>
      </c>
      <c r="GJ25" s="1">
        <v>121</v>
      </c>
      <c r="GK25" s="1">
        <v>124</v>
      </c>
      <c r="GL25" s="1"/>
      <c r="GM25" s="1">
        <v>122</v>
      </c>
      <c r="GN25" s="1">
        <v>121</v>
      </c>
      <c r="GO25" s="1">
        <v>120</v>
      </c>
      <c r="GP25" s="1">
        <v>119</v>
      </c>
      <c r="GQ25" s="1">
        <v>118</v>
      </c>
      <c r="GR25" s="1">
        <v>114</v>
      </c>
      <c r="GS25" s="1"/>
      <c r="GT25" s="1">
        <v>110</v>
      </c>
      <c r="GU25" s="1">
        <v>123</v>
      </c>
      <c r="GV25" s="1">
        <v>127</v>
      </c>
      <c r="GW25" s="1">
        <v>124</v>
      </c>
      <c r="GX25" s="1">
        <v>123</v>
      </c>
      <c r="GY25" s="1">
        <v>121</v>
      </c>
      <c r="GZ25" s="1"/>
      <c r="HA25" s="1">
        <v>121</v>
      </c>
      <c r="HB25" s="1">
        <v>127</v>
      </c>
      <c r="HC25" s="1">
        <v>126</v>
      </c>
      <c r="HD25" s="1">
        <v>126</v>
      </c>
      <c r="HE25" s="1">
        <v>127</v>
      </c>
      <c r="HF25" s="1">
        <v>124</v>
      </c>
      <c r="HG25" s="1"/>
      <c r="HH25" s="1">
        <v>124</v>
      </c>
      <c r="HI25" s="1">
        <v>125</v>
      </c>
      <c r="HJ25" s="1">
        <v>126</v>
      </c>
      <c r="HK25" s="1">
        <v>126</v>
      </c>
      <c r="HL25" s="1">
        <v>126</v>
      </c>
      <c r="HM25" s="103">
        <f>AVERAGE(HH25:HL25,HA25:HF25,GT25:GY25,GM25:GR25,GH25:GK25)</f>
        <v>122.66666666666667</v>
      </c>
      <c r="HN25" s="103">
        <v>120</v>
      </c>
      <c r="HO25" s="103"/>
      <c r="HP25" s="103">
        <v>120</v>
      </c>
      <c r="HQ25" s="103">
        <v>128</v>
      </c>
      <c r="HR25" s="103">
        <v>129</v>
      </c>
      <c r="HS25" s="103">
        <v>120</v>
      </c>
      <c r="HT25" s="103">
        <v>129</v>
      </c>
      <c r="HU25" s="103">
        <v>117</v>
      </c>
      <c r="HV25" s="103">
        <v>1</v>
      </c>
      <c r="HW25" s="103">
        <v>120</v>
      </c>
      <c r="HX25" s="103">
        <v>122</v>
      </c>
      <c r="HY25" s="103">
        <v>123</v>
      </c>
      <c r="HZ25" s="103">
        <v>121</v>
      </c>
      <c r="IA25" s="103">
        <v>123</v>
      </c>
      <c r="IB25" s="103">
        <v>121</v>
      </c>
      <c r="IC25" s="103"/>
      <c r="ID25" s="103">
        <v>121</v>
      </c>
      <c r="IE25" s="103">
        <v>127</v>
      </c>
      <c r="IF25" s="103">
        <v>127</v>
      </c>
      <c r="IG25" s="103">
        <v>123</v>
      </c>
      <c r="IH25" s="103">
        <v>127</v>
      </c>
      <c r="II25" s="103">
        <v>126</v>
      </c>
      <c r="IJ25" s="103"/>
      <c r="IK25" s="103">
        <v>123</v>
      </c>
      <c r="IL25" s="103">
        <v>123</v>
      </c>
      <c r="IM25" s="103">
        <v>122</v>
      </c>
      <c r="IN25" s="103">
        <v>122</v>
      </c>
      <c r="IO25" s="103">
        <v>120</v>
      </c>
      <c r="IP25" s="103">
        <v>121</v>
      </c>
      <c r="IQ25" s="103">
        <v>1</v>
      </c>
      <c r="IR25" s="103">
        <v>121</v>
      </c>
      <c r="IS25" s="103">
        <f>AVERAGE(IR25,IK25:IP25,ID25:II25,HW25:IB25,HP25:HU25,HN25)</f>
        <v>122.92307692307692</v>
      </c>
      <c r="IT25" s="1"/>
      <c r="IU25" s="1"/>
      <c r="IV25" s="1"/>
      <c r="IW25" s="1"/>
      <c r="IX25" s="1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116.31818181818181</v>
      </c>
    </row>
    <row r="26" spans="2:258" hidden="1">
      <c r="B26" s="5" t="s">
        <v>15</v>
      </c>
      <c r="C26">
        <f t="shared" ref="C26:AG26" si="35">C24-C25</f>
        <v>6</v>
      </c>
      <c r="D26">
        <f t="shared" si="35"/>
        <v>1890</v>
      </c>
      <c r="E26">
        <f t="shared" si="35"/>
        <v>1939</v>
      </c>
      <c r="F26">
        <f t="shared" si="35"/>
        <v>13</v>
      </c>
      <c r="G26">
        <f t="shared" si="35"/>
        <v>2096</v>
      </c>
      <c r="H26">
        <f t="shared" si="35"/>
        <v>2021</v>
      </c>
      <c r="I26">
        <f t="shared" si="35"/>
        <v>50</v>
      </c>
      <c r="J26">
        <f t="shared" si="35"/>
        <v>1964</v>
      </c>
      <c r="K26">
        <f t="shared" si="35"/>
        <v>2047</v>
      </c>
      <c r="L26">
        <f t="shared" si="35"/>
        <v>1998</v>
      </c>
      <c r="M26">
        <f t="shared" si="35"/>
        <v>9</v>
      </c>
      <c r="N26">
        <f t="shared" si="35"/>
        <v>1985</v>
      </c>
      <c r="O26">
        <f t="shared" si="35"/>
        <v>2064</v>
      </c>
      <c r="P26">
        <f t="shared" si="35"/>
        <v>2100</v>
      </c>
      <c r="Q26">
        <f t="shared" si="35"/>
        <v>2101</v>
      </c>
      <c r="R26">
        <f t="shared" si="35"/>
        <v>2117</v>
      </c>
      <c r="S26">
        <f t="shared" si="35"/>
        <v>2094</v>
      </c>
      <c r="T26">
        <f t="shared" si="35"/>
        <v>11</v>
      </c>
      <c r="U26">
        <f t="shared" si="35"/>
        <v>2108</v>
      </c>
      <c r="V26">
        <f t="shared" si="35"/>
        <v>2144</v>
      </c>
      <c r="W26">
        <f t="shared" si="35"/>
        <v>2196</v>
      </c>
      <c r="X26">
        <f t="shared" si="35"/>
        <v>2198</v>
      </c>
      <c r="Y26">
        <f t="shared" si="35"/>
        <v>2225</v>
      </c>
      <c r="Z26">
        <f t="shared" si="35"/>
        <v>2175</v>
      </c>
      <c r="AA26">
        <f t="shared" si="35"/>
        <v>14</v>
      </c>
      <c r="AB26">
        <f t="shared" si="35"/>
        <v>2159</v>
      </c>
      <c r="AC26">
        <f t="shared" si="35"/>
        <v>2206</v>
      </c>
      <c r="AD26">
        <f t="shared" si="35"/>
        <v>2190</v>
      </c>
      <c r="AE26">
        <f t="shared" si="35"/>
        <v>2176</v>
      </c>
      <c r="AF26">
        <f t="shared" si="35"/>
        <v>2173</v>
      </c>
      <c r="AG26">
        <f t="shared" si="35"/>
        <v>2138</v>
      </c>
      <c r="AH26" s="1">
        <f>AVERAGE(AB26:AG26,U26:Z26,N26:S26,J26:L26,G26:H26,D26:E26)</f>
        <v>2100.16</v>
      </c>
      <c r="AI26">
        <f t="shared" ref="AI26:BJ26" si="36">AI24-AI25</f>
        <v>21</v>
      </c>
      <c r="AJ26">
        <f t="shared" si="36"/>
        <v>2091</v>
      </c>
      <c r="AK26">
        <f t="shared" si="36"/>
        <v>20</v>
      </c>
      <c r="AL26">
        <f t="shared" si="36"/>
        <v>2222</v>
      </c>
      <c r="AM26">
        <f t="shared" si="36"/>
        <v>2256</v>
      </c>
      <c r="AN26">
        <f t="shared" si="36"/>
        <v>2199</v>
      </c>
      <c r="AO26">
        <f t="shared" si="36"/>
        <v>2128</v>
      </c>
      <c r="AP26">
        <f t="shared" si="36"/>
        <v>5</v>
      </c>
      <c r="AQ26">
        <f t="shared" si="36"/>
        <v>2146</v>
      </c>
      <c r="AR26">
        <f t="shared" si="36"/>
        <v>2219</v>
      </c>
      <c r="AS26">
        <f t="shared" si="36"/>
        <v>2218</v>
      </c>
      <c r="AT26">
        <f t="shared" si="36"/>
        <v>2203</v>
      </c>
      <c r="AU26">
        <f t="shared" si="36"/>
        <v>2204</v>
      </c>
      <c r="AV26">
        <f t="shared" si="36"/>
        <v>2141</v>
      </c>
      <c r="AW26">
        <f t="shared" si="36"/>
        <v>10</v>
      </c>
      <c r="AX26">
        <f t="shared" si="36"/>
        <v>2152</v>
      </c>
      <c r="AY26">
        <f t="shared" si="36"/>
        <v>2160</v>
      </c>
      <c r="AZ26">
        <f t="shared" si="36"/>
        <v>2022</v>
      </c>
      <c r="BA26">
        <f t="shared" si="36"/>
        <v>2114</v>
      </c>
      <c r="BB26">
        <f t="shared" si="36"/>
        <v>2150</v>
      </c>
      <c r="BC26">
        <f t="shared" si="36"/>
        <v>2140</v>
      </c>
      <c r="BD26">
        <f t="shared" si="36"/>
        <v>6</v>
      </c>
      <c r="BE26">
        <f t="shared" si="36"/>
        <v>2147</v>
      </c>
      <c r="BF26">
        <f t="shared" si="36"/>
        <v>2198</v>
      </c>
      <c r="BG26">
        <f t="shared" si="36"/>
        <v>2218</v>
      </c>
      <c r="BH26">
        <f t="shared" si="36"/>
        <v>2200</v>
      </c>
      <c r="BI26">
        <f t="shared" si="36"/>
        <v>2194</v>
      </c>
      <c r="BJ26">
        <f t="shared" si="36"/>
        <v>2163</v>
      </c>
      <c r="BK26" s="93">
        <f>AVERAGE(BE26:BJ26,AX26:BC26,AQ26:AV26,AL26:AO26,AJ26)</f>
        <v>2168.913043478261</v>
      </c>
      <c r="BL26">
        <f t="shared" ref="BL26:CP26" si="37">BL24-BL25</f>
        <v>15</v>
      </c>
      <c r="BM26">
        <f t="shared" si="37"/>
        <v>2159</v>
      </c>
      <c r="BN26">
        <f t="shared" si="37"/>
        <v>2207</v>
      </c>
      <c r="BO26">
        <f t="shared" si="37"/>
        <v>2260</v>
      </c>
      <c r="BP26">
        <f t="shared" si="37"/>
        <v>2300</v>
      </c>
      <c r="BQ26">
        <f t="shared" si="37"/>
        <v>2241</v>
      </c>
      <c r="BR26">
        <f t="shared" si="37"/>
        <v>2143</v>
      </c>
      <c r="BS26">
        <f t="shared" si="37"/>
        <v>5</v>
      </c>
      <c r="BT26">
        <f t="shared" si="37"/>
        <v>16</v>
      </c>
      <c r="BU26">
        <f t="shared" si="37"/>
        <v>2221</v>
      </c>
      <c r="BV26">
        <f t="shared" si="37"/>
        <v>2266</v>
      </c>
      <c r="BW26">
        <f t="shared" si="37"/>
        <v>2274</v>
      </c>
      <c r="BX26">
        <f t="shared" si="37"/>
        <v>2270</v>
      </c>
      <c r="BY26">
        <f t="shared" si="37"/>
        <v>2225</v>
      </c>
      <c r="BZ26">
        <f t="shared" si="37"/>
        <v>0</v>
      </c>
      <c r="CA26">
        <f t="shared" si="37"/>
        <v>2253</v>
      </c>
      <c r="CB26">
        <f t="shared" si="37"/>
        <v>2291</v>
      </c>
      <c r="CC26">
        <f t="shared" si="37"/>
        <v>2291</v>
      </c>
      <c r="CD26">
        <f t="shared" si="37"/>
        <v>2309</v>
      </c>
      <c r="CE26">
        <f t="shared" si="37"/>
        <v>2299</v>
      </c>
      <c r="CF26">
        <f t="shared" si="37"/>
        <v>2266</v>
      </c>
      <c r="CG26">
        <f t="shared" si="37"/>
        <v>1</v>
      </c>
      <c r="CH26">
        <f t="shared" si="37"/>
        <v>2262</v>
      </c>
      <c r="CI26">
        <f t="shared" si="37"/>
        <v>2292</v>
      </c>
      <c r="CJ26">
        <f t="shared" si="37"/>
        <v>2289</v>
      </c>
      <c r="CK26">
        <f t="shared" si="37"/>
        <v>2291</v>
      </c>
      <c r="CL26">
        <f t="shared" si="37"/>
        <v>2304</v>
      </c>
      <c r="CM26">
        <f t="shared" si="37"/>
        <v>2281</v>
      </c>
      <c r="CN26">
        <f t="shared" si="37"/>
        <v>2</v>
      </c>
      <c r="CO26">
        <f t="shared" si="37"/>
        <v>2263</v>
      </c>
      <c r="CP26">
        <f t="shared" si="37"/>
        <v>2301</v>
      </c>
      <c r="CQ26" s="1">
        <f>AVERAGE(CO26:CP26,CH26:CM26,CA26:CF26,BU26:BY26,BM26:BR26)</f>
        <v>2262.3200000000002</v>
      </c>
      <c r="CR26">
        <f t="shared" ref="CR26:DU26" si="38">CR24-CR25</f>
        <v>2289</v>
      </c>
      <c r="CS26">
        <f t="shared" si="38"/>
        <v>2280</v>
      </c>
      <c r="CT26">
        <f t="shared" si="38"/>
        <v>2291</v>
      </c>
      <c r="CU26">
        <f t="shared" si="38"/>
        <v>2295</v>
      </c>
      <c r="CV26">
        <f t="shared" si="38"/>
        <v>1</v>
      </c>
      <c r="CW26">
        <f t="shared" si="38"/>
        <v>2256</v>
      </c>
      <c r="CX26">
        <f t="shared" si="38"/>
        <v>2272</v>
      </c>
      <c r="CY26">
        <f t="shared" si="38"/>
        <v>2294</v>
      </c>
      <c r="CZ26">
        <f t="shared" si="38"/>
        <v>2298</v>
      </c>
      <c r="DA26">
        <f t="shared" si="38"/>
        <v>2311</v>
      </c>
      <c r="DB26">
        <f t="shared" si="38"/>
        <v>35</v>
      </c>
      <c r="DC26">
        <f t="shared" si="38"/>
        <v>1</v>
      </c>
      <c r="DD26">
        <f t="shared" si="38"/>
        <v>4</v>
      </c>
      <c r="DE26">
        <f t="shared" si="38"/>
        <v>2</v>
      </c>
      <c r="DF26">
        <f t="shared" si="38"/>
        <v>2</v>
      </c>
      <c r="DG26">
        <f t="shared" si="38"/>
        <v>2</v>
      </c>
      <c r="DH26">
        <f t="shared" si="38"/>
        <v>4</v>
      </c>
      <c r="DI26">
        <f t="shared" si="38"/>
        <v>4</v>
      </c>
      <c r="DJ26">
        <f t="shared" si="38"/>
        <v>3</v>
      </c>
      <c r="DK26">
        <f t="shared" si="38"/>
        <v>2148</v>
      </c>
      <c r="DL26">
        <f t="shared" si="38"/>
        <v>2240</v>
      </c>
      <c r="DM26">
        <f t="shared" si="38"/>
        <v>2264</v>
      </c>
      <c r="DN26">
        <f t="shared" si="38"/>
        <v>2239</v>
      </c>
      <c r="DO26">
        <f t="shared" si="38"/>
        <v>2292</v>
      </c>
      <c r="DP26">
        <f t="shared" si="38"/>
        <v>2271</v>
      </c>
      <c r="DQ26">
        <f t="shared" si="38"/>
        <v>4</v>
      </c>
      <c r="DR26">
        <f t="shared" si="38"/>
        <v>2276</v>
      </c>
      <c r="DS26">
        <f t="shared" si="38"/>
        <v>2341</v>
      </c>
      <c r="DT26">
        <f t="shared" si="38"/>
        <v>2351</v>
      </c>
      <c r="DU26">
        <f t="shared" si="38"/>
        <v>2336</v>
      </c>
      <c r="DV26" s="1">
        <f>AVERAGE(DR26:DU26,DK26:DP26,CW26:DB26,CR26:CU26)</f>
        <v>2168.9499999999998</v>
      </c>
      <c r="DW26">
        <f t="shared" ref="DW26:FA26" si="39">DW24-DW25</f>
        <v>2317</v>
      </c>
      <c r="DX26">
        <f t="shared" si="39"/>
        <v>2291</v>
      </c>
      <c r="DY26">
        <f t="shared" si="39"/>
        <v>1591</v>
      </c>
      <c r="DZ26">
        <f t="shared" si="39"/>
        <v>2373</v>
      </c>
      <c r="EA26">
        <f t="shared" si="39"/>
        <v>2420</v>
      </c>
      <c r="EB26">
        <f t="shared" si="39"/>
        <v>2333</v>
      </c>
      <c r="EC26">
        <f t="shared" si="39"/>
        <v>2438</v>
      </c>
      <c r="ED26">
        <f t="shared" si="39"/>
        <v>2427</v>
      </c>
      <c r="EE26">
        <f t="shared" si="39"/>
        <v>2420</v>
      </c>
      <c r="EF26">
        <f t="shared" si="39"/>
        <v>1953</v>
      </c>
      <c r="EG26">
        <f t="shared" si="39"/>
        <v>2437</v>
      </c>
      <c r="EH26">
        <f t="shared" si="39"/>
        <v>2451</v>
      </c>
      <c r="EI26">
        <f t="shared" si="39"/>
        <v>2381</v>
      </c>
      <c r="EJ26">
        <f t="shared" si="39"/>
        <v>506</v>
      </c>
      <c r="EK26">
        <f t="shared" si="39"/>
        <v>316</v>
      </c>
      <c r="EL26">
        <f t="shared" si="39"/>
        <v>41</v>
      </c>
      <c r="EM26">
        <f t="shared" si="39"/>
        <v>1515</v>
      </c>
      <c r="EN26">
        <f t="shared" si="39"/>
        <v>2478</v>
      </c>
      <c r="EO26">
        <f t="shared" si="39"/>
        <v>2501</v>
      </c>
      <c r="EP26">
        <f t="shared" si="39"/>
        <v>2543</v>
      </c>
      <c r="EQ26">
        <f t="shared" si="39"/>
        <v>2547</v>
      </c>
      <c r="ER26">
        <f t="shared" si="39"/>
        <v>2560</v>
      </c>
      <c r="ES26">
        <f t="shared" si="39"/>
        <v>2533</v>
      </c>
      <c r="ET26">
        <f t="shared" si="39"/>
        <v>1996</v>
      </c>
      <c r="EU26">
        <f t="shared" si="39"/>
        <v>2538</v>
      </c>
      <c r="EV26">
        <f t="shared" si="39"/>
        <v>2546</v>
      </c>
      <c r="EW26">
        <f t="shared" si="39"/>
        <v>2553</v>
      </c>
      <c r="EX26">
        <f t="shared" si="39"/>
        <v>2560</v>
      </c>
      <c r="EY26">
        <f t="shared" si="39"/>
        <v>2559</v>
      </c>
      <c r="EZ26">
        <f t="shared" si="39"/>
        <v>2548</v>
      </c>
      <c r="FA26">
        <f t="shared" si="39"/>
        <v>1726</v>
      </c>
      <c r="FB26" s="41">
        <f>AVERAGE(EU26:EZ26,EN26:ES26,EG26:EI26,ED26,EE26,DZ26:EC26,DW26:DX26)</f>
        <v>2467.5652173913045</v>
      </c>
      <c r="FC26">
        <f>FC24-FC25</f>
        <v>14</v>
      </c>
      <c r="FD26">
        <f t="shared" ref="FD26:HL26" si="40">FD24-FD25</f>
        <v>2533</v>
      </c>
      <c r="FE26">
        <f t="shared" si="40"/>
        <v>2550</v>
      </c>
      <c r="FF26">
        <f t="shared" si="40"/>
        <v>2559</v>
      </c>
      <c r="FG26">
        <f t="shared" si="40"/>
        <v>2600</v>
      </c>
      <c r="FH26">
        <f t="shared" si="40"/>
        <v>2474</v>
      </c>
      <c r="FI26">
        <f t="shared" si="40"/>
        <v>130</v>
      </c>
      <c r="FJ26">
        <f t="shared" si="40"/>
        <v>2436</v>
      </c>
      <c r="FK26">
        <f t="shared" si="40"/>
        <v>2527</v>
      </c>
      <c r="FL26">
        <f t="shared" si="40"/>
        <v>2562</v>
      </c>
      <c r="FM26">
        <f t="shared" si="40"/>
        <v>2535</v>
      </c>
      <c r="FN26">
        <f t="shared" si="40"/>
        <v>2584</v>
      </c>
      <c r="FO26">
        <f t="shared" si="40"/>
        <v>2557</v>
      </c>
      <c r="FP26">
        <f t="shared" si="40"/>
        <v>2126</v>
      </c>
      <c r="FQ26">
        <f t="shared" si="40"/>
        <v>2562</v>
      </c>
      <c r="FR26">
        <f t="shared" si="40"/>
        <v>2610</v>
      </c>
      <c r="FS26">
        <f t="shared" si="40"/>
        <v>2618</v>
      </c>
      <c r="FT26">
        <f t="shared" si="40"/>
        <v>282</v>
      </c>
      <c r="FU26">
        <f t="shared" si="40"/>
        <v>2562</v>
      </c>
      <c r="FV26">
        <f t="shared" si="40"/>
        <v>2581</v>
      </c>
      <c r="FW26">
        <f t="shared" si="40"/>
        <v>2066</v>
      </c>
      <c r="FX26">
        <f t="shared" si="40"/>
        <v>2561</v>
      </c>
      <c r="FY26">
        <f t="shared" si="40"/>
        <v>2580</v>
      </c>
      <c r="FZ26">
        <f t="shared" si="40"/>
        <v>2593</v>
      </c>
      <c r="GA26">
        <f t="shared" si="40"/>
        <v>2602</v>
      </c>
      <c r="GB26">
        <f t="shared" si="40"/>
        <v>2608</v>
      </c>
      <c r="GC26">
        <f t="shared" si="40"/>
        <v>2562</v>
      </c>
      <c r="GD26">
        <f t="shared" si="40"/>
        <v>165</v>
      </c>
      <c r="GE26">
        <f t="shared" si="40"/>
        <v>2558</v>
      </c>
      <c r="GF26">
        <f t="shared" si="40"/>
        <v>2602</v>
      </c>
      <c r="GG26" s="103">
        <f>AVERAGE(GE26:GF26,FX26:GC26,FU26:FV26,FQ26:FS26,FJ26:FO26,FD26:FH26)</f>
        <v>2563.1666666666665</v>
      </c>
      <c r="GH26">
        <f t="shared" si="40"/>
        <v>2589</v>
      </c>
      <c r="GI26">
        <f t="shared" si="40"/>
        <v>2593</v>
      </c>
      <c r="GJ26">
        <f t="shared" si="40"/>
        <v>2585</v>
      </c>
      <c r="GK26">
        <f t="shared" si="40"/>
        <v>2582</v>
      </c>
      <c r="GL26">
        <f t="shared" si="40"/>
        <v>2125</v>
      </c>
      <c r="GM26">
        <f t="shared" si="40"/>
        <v>2621</v>
      </c>
      <c r="GN26">
        <f t="shared" si="40"/>
        <v>2546</v>
      </c>
      <c r="GO26">
        <f t="shared" si="40"/>
        <v>2542</v>
      </c>
      <c r="GP26">
        <f t="shared" si="40"/>
        <v>2549</v>
      </c>
      <c r="GQ26">
        <f t="shared" si="40"/>
        <v>2544</v>
      </c>
      <c r="GR26">
        <f t="shared" si="40"/>
        <v>2456</v>
      </c>
      <c r="GS26">
        <f t="shared" si="40"/>
        <v>1362</v>
      </c>
      <c r="GT26">
        <f t="shared" si="40"/>
        <v>2438</v>
      </c>
      <c r="GU26">
        <f t="shared" si="40"/>
        <v>2536</v>
      </c>
      <c r="GV26">
        <f t="shared" si="40"/>
        <v>2559</v>
      </c>
      <c r="GW26">
        <f t="shared" si="40"/>
        <v>2567</v>
      </c>
      <c r="GX26">
        <f t="shared" si="40"/>
        <v>2584</v>
      </c>
      <c r="GY26">
        <f t="shared" si="40"/>
        <v>2578</v>
      </c>
      <c r="GZ26">
        <f t="shared" si="40"/>
        <v>2057</v>
      </c>
      <c r="HA26">
        <f t="shared" si="40"/>
        <v>2575</v>
      </c>
      <c r="HB26">
        <f t="shared" si="40"/>
        <v>2593</v>
      </c>
      <c r="HC26">
        <f t="shared" si="40"/>
        <v>2600</v>
      </c>
      <c r="HD26">
        <f t="shared" si="40"/>
        <v>2609</v>
      </c>
      <c r="HE26">
        <f t="shared" si="40"/>
        <v>2614</v>
      </c>
      <c r="HF26">
        <f t="shared" si="40"/>
        <v>2578</v>
      </c>
      <c r="HG26">
        <f t="shared" si="40"/>
        <v>44</v>
      </c>
      <c r="HH26">
        <f t="shared" si="40"/>
        <v>2577</v>
      </c>
      <c r="HI26">
        <f t="shared" si="40"/>
        <v>2612</v>
      </c>
      <c r="HJ26">
        <f t="shared" si="40"/>
        <v>2615</v>
      </c>
      <c r="HK26">
        <f t="shared" si="40"/>
        <v>2626</v>
      </c>
      <c r="HL26">
        <f t="shared" si="40"/>
        <v>2608</v>
      </c>
      <c r="HM26" s="103">
        <f>AVERAGE(HH26:HL26,HA26:HF26,GT26:GY26,GM26:GR26,GH26:GK26)</f>
        <v>2573.1851851851852</v>
      </c>
      <c r="HN26" s="103">
        <f t="shared" ref="HN26:IR26" si="41">AVERAGE(HI26:HM26,HB26:HG26,GU26:GZ26,GN26:GS26,GI26:GL26)</f>
        <v>2401.3772290809325</v>
      </c>
      <c r="HO26" s="103">
        <f t="shared" si="41"/>
        <v>2391.465274602449</v>
      </c>
      <c r="HP26" s="103">
        <f t="shared" si="41"/>
        <v>2383.223247735873</v>
      </c>
      <c r="HQ26" s="103">
        <f t="shared" si="41"/>
        <v>2374.5648495038681</v>
      </c>
      <c r="HR26" s="103">
        <f t="shared" si="41"/>
        <v>2383.8450291151225</v>
      </c>
      <c r="HS26" s="103">
        <f t="shared" si="41"/>
        <v>2381.1657640754906</v>
      </c>
      <c r="HT26" s="103">
        <f t="shared" si="41"/>
        <v>2535.0907166747402</v>
      </c>
      <c r="HU26" s="103">
        <f t="shared" si="41"/>
        <v>2382.3500748656002</v>
      </c>
      <c r="HV26" s="103">
        <f t="shared" si="41"/>
        <v>2370.8905230779033</v>
      </c>
      <c r="HW26" s="103">
        <f t="shared" si="41"/>
        <v>2363.5775201634556</v>
      </c>
      <c r="HX26" s="103">
        <f t="shared" si="41"/>
        <v>2358.7737179616852</v>
      </c>
      <c r="HY26" s="103">
        <f t="shared" si="41"/>
        <v>2395.6423469617339</v>
      </c>
      <c r="HZ26" s="103">
        <f t="shared" si="41"/>
        <v>2391.2176139683006</v>
      </c>
      <c r="IA26" s="103">
        <f t="shared" si="41"/>
        <v>2511.0237699639188</v>
      </c>
      <c r="IB26" s="103">
        <f t="shared" si="41"/>
        <v>2397.038409824293</v>
      </c>
      <c r="IC26" s="103">
        <f t="shared" si="41"/>
        <v>2389.3566853652305</v>
      </c>
      <c r="ID26" s="103">
        <f t="shared" si="41"/>
        <v>2382.2759033577863</v>
      </c>
      <c r="IE26" s="103">
        <f t="shared" si="41"/>
        <v>2372.5769068669156</v>
      </c>
      <c r="IF26" s="103">
        <f t="shared" si="41"/>
        <v>2385.0095329743222</v>
      </c>
      <c r="IG26" s="103">
        <f t="shared" si="41"/>
        <v>2370.4574307222579</v>
      </c>
      <c r="IH26" s="103">
        <f t="shared" si="41"/>
        <v>2472.3089636398604</v>
      </c>
      <c r="II26" s="103">
        <f t="shared" si="41"/>
        <v>2374.8408967644941</v>
      </c>
      <c r="IJ26" s="103">
        <f t="shared" si="41"/>
        <v>2365.7104044886783</v>
      </c>
      <c r="IK26" s="103">
        <f t="shared" si="41"/>
        <v>2357.2612045410233</v>
      </c>
      <c r="IL26" s="103">
        <f t="shared" si="41"/>
        <v>2346.5086034233314</v>
      </c>
      <c r="IM26" s="103">
        <f t="shared" si="41"/>
        <v>2433.2554443014228</v>
      </c>
      <c r="IN26" s="103">
        <f t="shared" si="41"/>
        <v>2415.3105412497102</v>
      </c>
      <c r="IO26" s="103">
        <f t="shared" si="41"/>
        <v>2427.8776733303803</v>
      </c>
      <c r="IP26" s="103">
        <f t="shared" si="41"/>
        <v>2422.3614287500636</v>
      </c>
      <c r="IQ26" s="103">
        <f t="shared" si="41"/>
        <v>2415.9705561754781</v>
      </c>
      <c r="IR26" s="103">
        <f t="shared" si="41"/>
        <v>2410.114421146508</v>
      </c>
      <c r="IS26" s="103">
        <f>AVERAGE(IR26,IK26:IP26,ID26:II26,HW26:IB26,HP26:HU26,HN26)</f>
        <v>2401.1172784985806</v>
      </c>
      <c r="IT26" s="1"/>
      <c r="IU26" s="1"/>
      <c r="IV26" s="1"/>
      <c r="IW26" s="1"/>
      <c r="IX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2197.7518796992481</v>
      </c>
    </row>
    <row r="27" spans="2:258" hidden="1">
      <c r="B27" s="5" t="s">
        <v>1</v>
      </c>
      <c r="C27">
        <v>2274</v>
      </c>
      <c r="D27">
        <v>284</v>
      </c>
      <c r="E27">
        <v>234</v>
      </c>
      <c r="F27">
        <v>2214</v>
      </c>
      <c r="G27">
        <v>86</v>
      </c>
      <c r="H27">
        <v>136</v>
      </c>
      <c r="I27">
        <v>2146</v>
      </c>
      <c r="J27">
        <v>224</v>
      </c>
      <c r="K27">
        <v>153</v>
      </c>
      <c r="L27">
        <v>195</v>
      </c>
      <c r="M27">
        <v>2200</v>
      </c>
      <c r="N27">
        <v>226</v>
      </c>
      <c r="O27">
        <v>137</v>
      </c>
      <c r="P27">
        <v>137</v>
      </c>
      <c r="Q27">
        <v>135</v>
      </c>
      <c r="R27">
        <v>135</v>
      </c>
      <c r="S27">
        <v>156</v>
      </c>
      <c r="T27">
        <v>2261</v>
      </c>
      <c r="U27">
        <v>165</v>
      </c>
      <c r="V27">
        <v>121</v>
      </c>
      <c r="W27">
        <v>110</v>
      </c>
      <c r="X27">
        <v>108</v>
      </c>
      <c r="Y27">
        <v>103</v>
      </c>
      <c r="Z27">
        <v>157</v>
      </c>
      <c r="AA27">
        <v>2433</v>
      </c>
      <c r="AB27">
        <v>173</v>
      </c>
      <c r="AC27">
        <v>116</v>
      </c>
      <c r="AD27">
        <v>133</v>
      </c>
      <c r="AE27">
        <v>147</v>
      </c>
      <c r="AF27">
        <v>146</v>
      </c>
      <c r="AG27">
        <v>181</v>
      </c>
      <c r="AH27" s="1">
        <f>AVERAGE(AB27:AG27,U27:Z27,N27:S27,J27:L27,G27:H27,D27:E27)</f>
        <v>155.91999999999999</v>
      </c>
      <c r="AI27">
        <v>2398</v>
      </c>
      <c r="AJ27">
        <v>215</v>
      </c>
      <c r="AK27">
        <v>2330</v>
      </c>
      <c r="AL27">
        <v>103</v>
      </c>
      <c r="AM27">
        <v>64</v>
      </c>
      <c r="AN27">
        <v>115</v>
      </c>
      <c r="AO27">
        <v>196</v>
      </c>
      <c r="AP27">
        <v>2345</v>
      </c>
      <c r="AQ27">
        <v>207</v>
      </c>
      <c r="AR27">
        <v>130</v>
      </c>
      <c r="AS27">
        <v>130</v>
      </c>
      <c r="AT27">
        <v>135</v>
      </c>
      <c r="AU27">
        <v>137</v>
      </c>
      <c r="AV27">
        <v>195</v>
      </c>
      <c r="AW27">
        <v>2433</v>
      </c>
      <c r="AX27">
        <v>176</v>
      </c>
      <c r="AY27">
        <v>164</v>
      </c>
      <c r="AZ27">
        <v>318</v>
      </c>
      <c r="BA27">
        <v>221</v>
      </c>
      <c r="BB27">
        <v>178</v>
      </c>
      <c r="BC27">
        <v>190</v>
      </c>
      <c r="BD27">
        <v>2296</v>
      </c>
      <c r="BE27">
        <v>197</v>
      </c>
      <c r="BF27">
        <v>144</v>
      </c>
      <c r="BG27">
        <v>127</v>
      </c>
      <c r="BH27">
        <v>144</v>
      </c>
      <c r="BI27">
        <v>149</v>
      </c>
      <c r="BJ27">
        <v>189</v>
      </c>
      <c r="BK27" s="93">
        <f>AVERAGE(BE27:BJ27,AX27:BC27,AQ27:AV27,AL27:AO27,AJ27)</f>
        <v>166.2608695652174</v>
      </c>
      <c r="BL27">
        <v>2435</v>
      </c>
      <c r="BM27">
        <v>230</v>
      </c>
      <c r="BN27">
        <v>183</v>
      </c>
      <c r="BO27">
        <v>139</v>
      </c>
      <c r="BP27">
        <v>100</v>
      </c>
      <c r="BQ27">
        <v>154</v>
      </c>
      <c r="BR27">
        <v>244</v>
      </c>
      <c r="BS27">
        <v>2490</v>
      </c>
      <c r="BT27">
        <v>2425</v>
      </c>
      <c r="BU27">
        <v>170</v>
      </c>
      <c r="BV27">
        <v>122</v>
      </c>
      <c r="BW27">
        <v>112</v>
      </c>
      <c r="BX27">
        <v>140</v>
      </c>
      <c r="BY27">
        <v>189</v>
      </c>
      <c r="BZ27">
        <v>2529</v>
      </c>
      <c r="CA27">
        <v>171</v>
      </c>
      <c r="CB27">
        <v>128</v>
      </c>
      <c r="CC27">
        <v>139</v>
      </c>
      <c r="CD27">
        <v>121</v>
      </c>
      <c r="CE27">
        <v>140</v>
      </c>
      <c r="CF27">
        <v>170</v>
      </c>
      <c r="CG27">
        <v>2544</v>
      </c>
      <c r="CH27">
        <v>171</v>
      </c>
      <c r="CI27">
        <v>136</v>
      </c>
      <c r="CJ27">
        <v>138</v>
      </c>
      <c r="CK27">
        <v>136</v>
      </c>
      <c r="CL27">
        <v>122</v>
      </c>
      <c r="CM27">
        <v>154</v>
      </c>
      <c r="CN27">
        <v>2543</v>
      </c>
      <c r="CO27">
        <v>168</v>
      </c>
      <c r="CP27">
        <v>122</v>
      </c>
      <c r="CQ27" s="1">
        <f>AVERAGE(CO27:CP27,CH27:CM27,CA27:CF27,BU27:BY27,BM27:BR27)</f>
        <v>151.96</v>
      </c>
      <c r="CR27">
        <v>139</v>
      </c>
      <c r="CS27">
        <v>148</v>
      </c>
      <c r="CT27">
        <v>140</v>
      </c>
      <c r="CU27">
        <v>139</v>
      </c>
      <c r="CV27">
        <v>2544</v>
      </c>
      <c r="CW27">
        <v>166</v>
      </c>
      <c r="CX27">
        <v>146</v>
      </c>
      <c r="CY27">
        <v>126</v>
      </c>
      <c r="CZ27">
        <v>122</v>
      </c>
      <c r="DA27">
        <v>109</v>
      </c>
      <c r="DB27">
        <v>2446</v>
      </c>
      <c r="DC27">
        <v>2515</v>
      </c>
      <c r="DD27">
        <v>2484</v>
      </c>
      <c r="DE27">
        <v>2469</v>
      </c>
      <c r="DF27">
        <v>2478</v>
      </c>
      <c r="DG27">
        <v>2479</v>
      </c>
      <c r="DH27">
        <v>2485</v>
      </c>
      <c r="DI27">
        <v>2457</v>
      </c>
      <c r="DJ27">
        <v>2511</v>
      </c>
      <c r="DK27">
        <v>257</v>
      </c>
      <c r="DL27">
        <v>163</v>
      </c>
      <c r="DM27">
        <v>152</v>
      </c>
      <c r="DN27">
        <v>176</v>
      </c>
      <c r="DO27">
        <v>145</v>
      </c>
      <c r="DP27">
        <v>167</v>
      </c>
      <c r="DQ27">
        <v>2560</v>
      </c>
      <c r="DR27">
        <v>190</v>
      </c>
      <c r="DS27">
        <v>152</v>
      </c>
      <c r="DT27">
        <v>142</v>
      </c>
      <c r="DU27">
        <v>157</v>
      </c>
      <c r="DV27" s="1">
        <f>AVERAGE(DR27:DU27,DK27:DP27,CW27:DB27,CR27:CU27)</f>
        <v>269.10000000000002</v>
      </c>
      <c r="DW27">
        <v>169</v>
      </c>
      <c r="DX27">
        <v>182</v>
      </c>
      <c r="DY27">
        <v>950</v>
      </c>
      <c r="DZ27">
        <v>169</v>
      </c>
      <c r="EA27">
        <v>116</v>
      </c>
      <c r="EB27">
        <v>192</v>
      </c>
      <c r="EC27">
        <v>148</v>
      </c>
      <c r="ED27">
        <v>159</v>
      </c>
      <c r="EE27">
        <v>160</v>
      </c>
      <c r="EF27">
        <v>703</v>
      </c>
      <c r="EG27">
        <v>176</v>
      </c>
      <c r="EH27">
        <v>159</v>
      </c>
      <c r="EI27">
        <v>231</v>
      </c>
      <c r="EJ27">
        <v>2143</v>
      </c>
      <c r="EK27">
        <v>2337</v>
      </c>
      <c r="EL27">
        <v>2614</v>
      </c>
      <c r="EM27">
        <v>1213</v>
      </c>
      <c r="EN27">
        <v>179</v>
      </c>
      <c r="EO27">
        <v>155</v>
      </c>
      <c r="EP27">
        <v>133</v>
      </c>
      <c r="EQ27">
        <v>125</v>
      </c>
      <c r="ER27">
        <v>107</v>
      </c>
      <c r="ES27">
        <v>137</v>
      </c>
      <c r="ET27">
        <v>775</v>
      </c>
      <c r="EU27">
        <v>143</v>
      </c>
      <c r="EV27">
        <v>138</v>
      </c>
      <c r="EW27">
        <v>128</v>
      </c>
      <c r="EX27">
        <v>116</v>
      </c>
      <c r="EY27">
        <v>112</v>
      </c>
      <c r="EZ27">
        <v>128</v>
      </c>
      <c r="FA27">
        <v>1068</v>
      </c>
      <c r="FB27" s="41">
        <f>AVERAGE(EU27:EZ27,EN27:ES27,EG27:EI27,ED27,EE27,DZ27:EC27,DW27:DX27)</f>
        <v>150.52173913043478</v>
      </c>
      <c r="FC27">
        <v>2768</v>
      </c>
      <c r="FD27">
        <v>149</v>
      </c>
      <c r="FE27">
        <v>131</v>
      </c>
      <c r="FF27">
        <v>118</v>
      </c>
      <c r="FG27">
        <v>93</v>
      </c>
      <c r="FH27">
        <v>211</v>
      </c>
      <c r="FI27">
        <v>2661</v>
      </c>
      <c r="FJ27">
        <v>254</v>
      </c>
      <c r="FK27">
        <v>158</v>
      </c>
      <c r="FL27">
        <v>131</v>
      </c>
      <c r="FM27">
        <v>151</v>
      </c>
      <c r="FN27">
        <v>123</v>
      </c>
      <c r="FO27">
        <v>155</v>
      </c>
      <c r="FP27">
        <v>699</v>
      </c>
      <c r="FQ27">
        <v>165</v>
      </c>
      <c r="FR27">
        <v>111</v>
      </c>
      <c r="FS27">
        <v>98</v>
      </c>
      <c r="FT27">
        <v>2492</v>
      </c>
      <c r="FU27">
        <v>150</v>
      </c>
      <c r="FV27">
        <v>137</v>
      </c>
      <c r="FW27">
        <v>764</v>
      </c>
      <c r="FX27">
        <v>151</v>
      </c>
      <c r="FY27">
        <v>127</v>
      </c>
      <c r="FZ27">
        <v>118</v>
      </c>
      <c r="GA27">
        <v>111</v>
      </c>
      <c r="GB27">
        <v>104</v>
      </c>
      <c r="GC27">
        <v>153</v>
      </c>
      <c r="GD27">
        <v>2630</v>
      </c>
      <c r="GE27">
        <v>157</v>
      </c>
      <c r="GF27">
        <v>107</v>
      </c>
      <c r="GG27" s="103">
        <f>AVERAGE(GE27:GF27,FX27:GC27,FU27:FV27,FQ27:FS27,FJ27:FO27,FD27:FH27)</f>
        <v>140.125</v>
      </c>
      <c r="GH27" s="1">
        <v>121</v>
      </c>
      <c r="GI27" s="1">
        <v>108</v>
      </c>
      <c r="GJ27" s="1">
        <v>115</v>
      </c>
      <c r="GK27" s="1">
        <v>114</v>
      </c>
      <c r="GL27" s="1">
        <v>691</v>
      </c>
      <c r="GM27" s="1">
        <v>83</v>
      </c>
      <c r="GN27" s="1">
        <v>149</v>
      </c>
      <c r="GO27" s="1">
        <v>155</v>
      </c>
      <c r="GP27" s="1">
        <v>147</v>
      </c>
      <c r="GQ27" s="1">
        <v>153</v>
      </c>
      <c r="GR27" s="1">
        <v>243</v>
      </c>
      <c r="GS27" s="1">
        <v>1446</v>
      </c>
      <c r="GT27" s="1">
        <v>264</v>
      </c>
      <c r="GU27" s="1">
        <v>153</v>
      </c>
      <c r="GV27" s="1">
        <v>129</v>
      </c>
      <c r="GW27" s="1">
        <v>125</v>
      </c>
      <c r="GX27" s="1">
        <v>120</v>
      </c>
      <c r="GY27" s="1">
        <v>126</v>
      </c>
      <c r="GZ27" s="1">
        <v>765</v>
      </c>
      <c r="HA27" s="1">
        <v>142</v>
      </c>
      <c r="HB27" s="1">
        <v>113</v>
      </c>
      <c r="HC27" s="1">
        <v>107</v>
      </c>
      <c r="HD27" s="1">
        <v>96</v>
      </c>
      <c r="HE27" s="1">
        <v>102</v>
      </c>
      <c r="HF27" s="1">
        <v>139</v>
      </c>
      <c r="HG27" s="1">
        <v>2795</v>
      </c>
      <c r="HH27" s="1">
        <v>138</v>
      </c>
      <c r="HI27" s="1">
        <v>101</v>
      </c>
      <c r="HJ27" s="1">
        <v>96</v>
      </c>
      <c r="HK27" s="1">
        <v>86</v>
      </c>
      <c r="HL27" s="1">
        <v>103</v>
      </c>
      <c r="HM27" s="103">
        <f>AVERAGE(HH27:HL27,HA27:HF27,GT27:GY27,GM27:GR27,GH27:GK27)</f>
        <v>130.66666666666666</v>
      </c>
      <c r="HN27" s="103">
        <v>206</v>
      </c>
      <c r="HO27" s="103">
        <v>2290</v>
      </c>
      <c r="HP27" s="103">
        <v>156</v>
      </c>
      <c r="HQ27" s="103">
        <v>96</v>
      </c>
      <c r="HR27" s="103">
        <v>61</v>
      </c>
      <c r="HS27" s="103">
        <v>132</v>
      </c>
      <c r="HT27" s="103">
        <v>110</v>
      </c>
      <c r="HU27" s="103">
        <v>189</v>
      </c>
      <c r="HV27" s="103">
        <v>2811</v>
      </c>
      <c r="HW27" s="103">
        <v>209</v>
      </c>
      <c r="HX27" s="103">
        <v>112</v>
      </c>
      <c r="HY27" s="103">
        <v>102</v>
      </c>
      <c r="HZ27" s="103">
        <v>98</v>
      </c>
      <c r="IA27" s="103">
        <v>104</v>
      </c>
      <c r="IB27" s="103">
        <v>129</v>
      </c>
      <c r="IC27" s="103">
        <v>2777</v>
      </c>
      <c r="ID27" s="103">
        <v>118</v>
      </c>
      <c r="IE27" s="103">
        <v>92</v>
      </c>
      <c r="IF27" s="103">
        <v>85</v>
      </c>
      <c r="IG27" s="103">
        <v>76</v>
      </c>
      <c r="IH27" s="103">
        <v>90</v>
      </c>
      <c r="II27" s="103">
        <v>104</v>
      </c>
      <c r="IJ27" s="103">
        <v>2702</v>
      </c>
      <c r="IK27" s="103">
        <v>125</v>
      </c>
      <c r="IL27" s="103">
        <v>119</v>
      </c>
      <c r="IM27" s="103">
        <v>108</v>
      </c>
      <c r="IN27" s="103">
        <v>99</v>
      </c>
      <c r="IO27" s="103">
        <v>142</v>
      </c>
      <c r="IP27" s="103">
        <v>123</v>
      </c>
      <c r="IQ27" s="103">
        <v>2667</v>
      </c>
      <c r="IR27" s="103">
        <v>129</v>
      </c>
      <c r="IS27" s="103">
        <f>AVERAGE(IR27,IK27:IP27,ID27:II27,HW27:IB27,HP27:HU27,HN27)</f>
        <v>119.76923076923077</v>
      </c>
      <c r="IT27" s="1"/>
      <c r="IU27" s="1"/>
      <c r="IV27" s="1"/>
      <c r="IW27" s="1"/>
      <c r="IX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251.80451127819549</v>
      </c>
    </row>
    <row r="28" spans="2:258" s="6" customFormat="1" hidden="1">
      <c r="B28" s="7" t="s">
        <v>4</v>
      </c>
      <c r="C28" s="8">
        <f t="shared" ref="C28:AG28" si="42">C24/(C24+C27)</f>
        <v>3.0688294607628232E-3</v>
      </c>
      <c r="D28" s="8">
        <f t="shared" si="42"/>
        <v>0.87549320473476544</v>
      </c>
      <c r="E28" s="8">
        <f t="shared" si="42"/>
        <v>0.89741341516878559</v>
      </c>
      <c r="F28" s="8">
        <f t="shared" si="42"/>
        <v>2.766798418972332E-2</v>
      </c>
      <c r="G28" s="8">
        <f t="shared" si="42"/>
        <v>0.96251089799476897</v>
      </c>
      <c r="H28" s="8">
        <f t="shared" si="42"/>
        <v>0.94016717993840737</v>
      </c>
      <c r="I28" s="8">
        <f t="shared" si="42"/>
        <v>5.3374503749448611E-2</v>
      </c>
      <c r="J28" s="8">
        <f t="shared" si="42"/>
        <v>0.90290420459471177</v>
      </c>
      <c r="K28" s="8">
        <f t="shared" si="42"/>
        <v>0.93405172413793103</v>
      </c>
      <c r="L28" s="8">
        <f t="shared" si="42"/>
        <v>0.91565743944636679</v>
      </c>
      <c r="M28" s="8">
        <f t="shared" si="42"/>
        <v>2.265659706796979E-2</v>
      </c>
      <c r="N28" s="8">
        <f t="shared" si="42"/>
        <v>0.90292096219931273</v>
      </c>
      <c r="O28" s="8">
        <f t="shared" si="42"/>
        <v>0.94107526881720427</v>
      </c>
      <c r="P28" s="8">
        <f t="shared" si="42"/>
        <v>0.94192454429843153</v>
      </c>
      <c r="Q28" s="8">
        <f t="shared" si="42"/>
        <v>0.94277236116998731</v>
      </c>
      <c r="R28" s="8">
        <f t="shared" si="42"/>
        <v>0.94315789473684208</v>
      </c>
      <c r="S28" s="8">
        <f t="shared" si="42"/>
        <v>0.9341772151898734</v>
      </c>
      <c r="T28" s="8">
        <f t="shared" si="42"/>
        <v>2.4169184290030211E-2</v>
      </c>
      <c r="U28" s="8">
        <f t="shared" si="42"/>
        <v>0.93099121706399002</v>
      </c>
      <c r="V28" s="8">
        <f t="shared" si="42"/>
        <v>0.94930875576036866</v>
      </c>
      <c r="W28" s="8">
        <f t="shared" si="42"/>
        <v>0.95467655541821184</v>
      </c>
      <c r="X28" s="8">
        <f t="shared" si="42"/>
        <v>0.95542715641766407</v>
      </c>
      <c r="Y28" s="8">
        <f t="shared" si="42"/>
        <v>0.95794201714985705</v>
      </c>
      <c r="Z28" s="8">
        <f t="shared" si="42"/>
        <v>0.93589220089832581</v>
      </c>
      <c r="AA28" s="8">
        <f t="shared" si="42"/>
        <v>6.5332788893425892E-3</v>
      </c>
      <c r="AB28" s="8">
        <f t="shared" si="42"/>
        <v>0.92935892200898329</v>
      </c>
      <c r="AC28" s="8">
        <f t="shared" si="42"/>
        <v>0.95259501430322846</v>
      </c>
      <c r="AD28" s="8">
        <f t="shared" si="42"/>
        <v>0.94564773191663265</v>
      </c>
      <c r="AE28" s="8">
        <f t="shared" si="42"/>
        <v>0.93987730061349695</v>
      </c>
      <c r="AF28" s="8">
        <f t="shared" si="42"/>
        <v>0.94018844735764029</v>
      </c>
      <c r="AG28" s="8">
        <f t="shared" si="42"/>
        <v>0.92569786535303777</v>
      </c>
      <c r="AH28" s="8">
        <f t="shared" ref="AH28:BK28" si="43">AH24/(AH24+AH27)</f>
        <v>0.93434947368421051</v>
      </c>
      <c r="AI28" s="8">
        <f t="shared" si="43"/>
        <v>8.6812732534105007E-3</v>
      </c>
      <c r="AJ28" s="8">
        <f t="shared" si="43"/>
        <v>0.91126702434997942</v>
      </c>
      <c r="AK28" s="8">
        <f t="shared" si="43"/>
        <v>3.6792062835882593E-2</v>
      </c>
      <c r="AL28" s="8">
        <f t="shared" si="43"/>
        <v>0.95787321063394681</v>
      </c>
      <c r="AM28" s="8">
        <f t="shared" si="43"/>
        <v>0.97382413087934561</v>
      </c>
      <c r="AN28" s="8">
        <f t="shared" si="43"/>
        <v>0.95288816058992221</v>
      </c>
      <c r="AO28" s="8">
        <f t="shared" si="43"/>
        <v>0.91970503891847599</v>
      </c>
      <c r="AP28" s="8">
        <f t="shared" si="43"/>
        <v>1.8828451882845189E-2</v>
      </c>
      <c r="AQ28" s="8">
        <f t="shared" si="43"/>
        <v>0.91609241994325086</v>
      </c>
      <c r="AR28" s="8">
        <f t="shared" si="43"/>
        <v>0.94730441832184842</v>
      </c>
      <c r="AS28" s="8">
        <f t="shared" si="43"/>
        <v>0.9472188388144539</v>
      </c>
      <c r="AT28" s="8">
        <f t="shared" si="43"/>
        <v>0.94509963399756003</v>
      </c>
      <c r="AU28" s="8">
        <f t="shared" si="43"/>
        <v>0.94424094424094429</v>
      </c>
      <c r="AV28" s="8">
        <f t="shared" si="43"/>
        <v>0.9205378973105135</v>
      </c>
      <c r="AW28" s="8">
        <f t="shared" si="43"/>
        <v>4.5008183306055648E-3</v>
      </c>
      <c r="AX28" s="8">
        <f t="shared" si="43"/>
        <v>0.92801635991820042</v>
      </c>
      <c r="AY28" s="8">
        <f t="shared" si="43"/>
        <v>0.93284193284193284</v>
      </c>
      <c r="AZ28" s="8">
        <f t="shared" si="43"/>
        <v>0.8695116947066065</v>
      </c>
      <c r="BA28" s="8">
        <f t="shared" si="43"/>
        <v>0.90927750410509034</v>
      </c>
      <c r="BB28" s="8">
        <f t="shared" si="43"/>
        <v>0.92689938398357286</v>
      </c>
      <c r="BC28" s="8">
        <f t="shared" si="43"/>
        <v>0.92197125256673507</v>
      </c>
      <c r="BD28" s="8">
        <f t="shared" si="43"/>
        <v>2.6064291920069507E-3</v>
      </c>
      <c r="BE28" s="8">
        <f t="shared" si="43"/>
        <v>0.91985353946297799</v>
      </c>
      <c r="BF28" s="8">
        <f t="shared" si="43"/>
        <v>0.94143960959739736</v>
      </c>
      <c r="BG28" s="8">
        <f t="shared" si="43"/>
        <v>0.94837398373983739</v>
      </c>
      <c r="BH28" s="8">
        <f t="shared" si="43"/>
        <v>0.94146341463414629</v>
      </c>
      <c r="BI28" s="8">
        <f t="shared" si="43"/>
        <v>0.93943089430894311</v>
      </c>
      <c r="BJ28" s="8">
        <f t="shared" si="43"/>
        <v>0.92317073170731712</v>
      </c>
      <c r="BK28" s="95">
        <f t="shared" si="43"/>
        <v>0.93213721627712998</v>
      </c>
      <c r="BL28" s="8">
        <f t="shared" ref="BL28:CP28" si="44">BL24/(BL24+BL27)</f>
        <v>6.1224489795918364E-3</v>
      </c>
      <c r="BM28" s="8">
        <f t="shared" si="44"/>
        <v>0.90818363273453095</v>
      </c>
      <c r="BN28" s="8">
        <f t="shared" si="44"/>
        <v>0.92694610778443109</v>
      </c>
      <c r="BO28" s="8">
        <f t="shared" si="44"/>
        <v>0.94481937276697103</v>
      </c>
      <c r="BP28" s="8">
        <f t="shared" si="44"/>
        <v>0.96030170702659789</v>
      </c>
      <c r="BQ28" s="8">
        <f t="shared" si="44"/>
        <v>0.93857199840446748</v>
      </c>
      <c r="BR28" s="8">
        <f t="shared" si="44"/>
        <v>0.90239999999999998</v>
      </c>
      <c r="BS28" s="8">
        <f t="shared" si="44"/>
        <v>2.004008016032064E-3</v>
      </c>
      <c r="BT28" s="8">
        <f t="shared" si="44"/>
        <v>2.8056112224448898E-2</v>
      </c>
      <c r="BU28" s="8">
        <f t="shared" si="44"/>
        <v>0.93235177079188225</v>
      </c>
      <c r="BV28" s="8">
        <f t="shared" si="44"/>
        <v>0.95141377937076865</v>
      </c>
      <c r="BW28" s="8">
        <f t="shared" si="44"/>
        <v>0.95534290271132372</v>
      </c>
      <c r="BX28" s="8">
        <f t="shared" si="44"/>
        <v>0.94470774091627174</v>
      </c>
      <c r="BY28" s="8">
        <f t="shared" si="44"/>
        <v>0.92526690391459077</v>
      </c>
      <c r="BZ28" s="8">
        <f t="shared" si="44"/>
        <v>0</v>
      </c>
      <c r="CA28" s="8">
        <f t="shared" si="44"/>
        <v>0.93262411347517726</v>
      </c>
      <c r="CB28" s="8">
        <f t="shared" si="44"/>
        <v>0.94954670871107605</v>
      </c>
      <c r="CC28" s="8">
        <f t="shared" si="44"/>
        <v>0.94546881129854843</v>
      </c>
      <c r="CD28" s="8">
        <f t="shared" si="44"/>
        <v>0.95253040408003142</v>
      </c>
      <c r="CE28" s="8">
        <f t="shared" si="44"/>
        <v>0.94514106583072099</v>
      </c>
      <c r="CF28" s="8">
        <f t="shared" si="44"/>
        <v>0.93335946687573501</v>
      </c>
      <c r="CG28" s="8">
        <f t="shared" si="44"/>
        <v>3.9292730844793711E-4</v>
      </c>
      <c r="CH28" s="8">
        <f t="shared" si="44"/>
        <v>0.9329148685759121</v>
      </c>
      <c r="CI28" s="8">
        <f t="shared" si="44"/>
        <v>0.94660384766391836</v>
      </c>
      <c r="CJ28" s="8">
        <f t="shared" si="44"/>
        <v>0.94581861012956414</v>
      </c>
      <c r="CK28" s="8">
        <f t="shared" si="44"/>
        <v>0.94660384766391836</v>
      </c>
      <c r="CL28" s="8">
        <f t="shared" si="44"/>
        <v>0.95208169677926158</v>
      </c>
      <c r="CM28" s="8">
        <f t="shared" si="44"/>
        <v>0.93951296150824826</v>
      </c>
      <c r="CN28" s="8">
        <f t="shared" si="44"/>
        <v>7.8585461689587423E-4</v>
      </c>
      <c r="CO28" s="8">
        <f t="shared" si="44"/>
        <v>0.93406593406593408</v>
      </c>
      <c r="CP28" s="8">
        <f t="shared" si="44"/>
        <v>0.95208169677926158</v>
      </c>
      <c r="CQ28" s="8">
        <f>CQ24/(CQ24+CQ27)</f>
        <v>0.93998420221169032</v>
      </c>
      <c r="CR28" s="8">
        <f t="shared" ref="CR28:DT28" si="45">CR24/(CR24+CR27)</f>
        <v>0.94555424990207604</v>
      </c>
      <c r="CS28" s="8">
        <f t="shared" si="45"/>
        <v>0.94198353586828698</v>
      </c>
      <c r="CT28" s="8">
        <f t="shared" si="45"/>
        <v>0.94518402505873145</v>
      </c>
      <c r="CU28" s="8">
        <f t="shared" si="45"/>
        <v>0.94555424990207604</v>
      </c>
      <c r="CV28" s="8">
        <f t="shared" si="45"/>
        <v>7.855459544383347E-4</v>
      </c>
      <c r="CW28" s="8">
        <f t="shared" si="45"/>
        <v>0.93479968578161821</v>
      </c>
      <c r="CX28" s="8">
        <f t="shared" si="45"/>
        <v>0.9426100628930818</v>
      </c>
      <c r="CY28" s="8">
        <f t="shared" si="45"/>
        <v>0.95049115913555993</v>
      </c>
      <c r="CZ28" s="8">
        <f t="shared" si="45"/>
        <v>0.95204402515723274</v>
      </c>
      <c r="DA28" s="8">
        <f t="shared" si="45"/>
        <v>0.95715408805031443</v>
      </c>
      <c r="DB28" s="8">
        <f t="shared" si="45"/>
        <v>3.8143924498623673E-2</v>
      </c>
      <c r="DC28" s="8">
        <f t="shared" si="45"/>
        <v>3.9745627980922101E-4</v>
      </c>
      <c r="DD28" s="8">
        <f t="shared" si="45"/>
        <v>1.2718600953895072E-2</v>
      </c>
      <c r="DE28" s="8">
        <f t="shared" si="45"/>
        <v>1.8680445151033388E-2</v>
      </c>
      <c r="DF28" s="8">
        <f t="shared" si="45"/>
        <v>1.5103338632750398E-2</v>
      </c>
      <c r="DG28" s="8">
        <f t="shared" si="45"/>
        <v>1.4314115308151094E-2</v>
      </c>
      <c r="DH28" s="8">
        <f t="shared" si="45"/>
        <v>1.1928429423459244E-2</v>
      </c>
      <c r="DI28" s="8">
        <f t="shared" si="45"/>
        <v>2.2673031026252982E-2</v>
      </c>
      <c r="DJ28" s="8">
        <f t="shared" si="45"/>
        <v>1.1933174224343676E-3</v>
      </c>
      <c r="DK28" s="8">
        <f t="shared" si="45"/>
        <v>0.89849921011058453</v>
      </c>
      <c r="DL28" s="8">
        <f t="shared" si="45"/>
        <v>0.93559857763729748</v>
      </c>
      <c r="DM28" s="8">
        <f t="shared" si="45"/>
        <v>0.94020456333595592</v>
      </c>
      <c r="DN28" s="8">
        <f t="shared" si="45"/>
        <v>0.93076317859952795</v>
      </c>
      <c r="DO28" s="8">
        <f t="shared" si="45"/>
        <v>0.94349181605611843</v>
      </c>
      <c r="DP28" s="8">
        <f t="shared" si="45"/>
        <v>0.93491816056118471</v>
      </c>
      <c r="DQ28" s="8">
        <f t="shared" si="45"/>
        <v>1.5600624024960999E-3</v>
      </c>
      <c r="DR28" s="8">
        <f t="shared" si="45"/>
        <v>0.92658423493044817</v>
      </c>
      <c r="DS28" s="8">
        <f t="shared" si="45"/>
        <v>0.94196258113783882</v>
      </c>
      <c r="DT28" s="8">
        <f t="shared" si="45"/>
        <v>0.94576012223071049</v>
      </c>
      <c r="DU28" s="8">
        <f t="shared" ref="DU28:FB28" si="46">DU24/(DU24+DU27)</f>
        <v>0.94003055767761645</v>
      </c>
      <c r="DV28" s="8">
        <f t="shared" si="46"/>
        <v>0.89488075938983191</v>
      </c>
      <c r="DW28" s="8">
        <f t="shared" si="46"/>
        <v>0.93527384144006132</v>
      </c>
      <c r="DX28" s="8">
        <f t="shared" si="46"/>
        <v>0.92989214175654855</v>
      </c>
      <c r="DY28" s="8">
        <f t="shared" si="46"/>
        <v>0.63377023901310714</v>
      </c>
      <c r="DZ28" s="8">
        <f t="shared" si="46"/>
        <v>0.93668040464593483</v>
      </c>
      <c r="EA28" s="8">
        <f t="shared" si="46"/>
        <v>0.95640736565201057</v>
      </c>
      <c r="EB28" s="8">
        <f t="shared" si="46"/>
        <v>0.9274650547789951</v>
      </c>
      <c r="EC28" s="8">
        <f t="shared" si="46"/>
        <v>0.9454478437154441</v>
      </c>
      <c r="ED28" s="8">
        <f t="shared" si="46"/>
        <v>0.94130675526024365</v>
      </c>
      <c r="EE28" s="8">
        <f t="shared" si="46"/>
        <v>0.94087213599408726</v>
      </c>
      <c r="EF28" s="8">
        <f t="shared" si="46"/>
        <v>0.73953316042978878</v>
      </c>
      <c r="EG28" s="8">
        <f t="shared" si="46"/>
        <v>0.9356960175374498</v>
      </c>
      <c r="EH28" s="8">
        <f t="shared" si="46"/>
        <v>0.94184345281638626</v>
      </c>
      <c r="EI28" s="8">
        <f t="shared" si="46"/>
        <v>0.91544655929721819</v>
      </c>
      <c r="EJ28" s="8">
        <f t="shared" si="46"/>
        <v>0.21473067057530232</v>
      </c>
      <c r="EK28" s="8">
        <f t="shared" si="46"/>
        <v>0.14364235983876877</v>
      </c>
      <c r="EL28" s="8">
        <f t="shared" si="46"/>
        <v>4.2139978013924516E-2</v>
      </c>
      <c r="EM28" s="8">
        <f t="shared" si="46"/>
        <v>0.55535190615835772</v>
      </c>
      <c r="EN28" s="8">
        <f t="shared" si="46"/>
        <v>0.93549549549549549</v>
      </c>
      <c r="EO28" s="8">
        <f t="shared" si="46"/>
        <v>0.94412400865176638</v>
      </c>
      <c r="EP28" s="8">
        <f t="shared" si="46"/>
        <v>0.95250000000000001</v>
      </c>
      <c r="EQ28" s="8">
        <f t="shared" si="46"/>
        <v>0.9553092599213443</v>
      </c>
      <c r="ER28" s="8">
        <f t="shared" si="46"/>
        <v>0.96168993913354817</v>
      </c>
      <c r="ES28" s="8">
        <f t="shared" si="46"/>
        <v>0.95094880057286069</v>
      </c>
      <c r="ET28" s="8">
        <f t="shared" si="46"/>
        <v>0.72031757488271386</v>
      </c>
      <c r="EU28" s="8">
        <f t="shared" si="46"/>
        <v>0.94896502498215562</v>
      </c>
      <c r="EV28" s="8">
        <f t="shared" si="46"/>
        <v>0.95073188147090326</v>
      </c>
      <c r="EW28" s="8">
        <f t="shared" si="46"/>
        <v>0.95425303788420301</v>
      </c>
      <c r="EX28" s="8">
        <f t="shared" si="46"/>
        <v>0.9585121602288984</v>
      </c>
      <c r="EY28" s="8">
        <f t="shared" si="46"/>
        <v>0.95992844364937391</v>
      </c>
      <c r="EZ28" s="8">
        <f t="shared" si="46"/>
        <v>0.9542039355992844</v>
      </c>
      <c r="FA28" s="8">
        <f t="shared" si="46"/>
        <v>0.61775232641374378</v>
      </c>
      <c r="FB28" s="8">
        <f t="shared" si="46"/>
        <v>0.94507725989148705</v>
      </c>
      <c r="FC28" s="8">
        <f t="shared" ref="FC28:HN28" si="47">FC24/(FC24+FC27)</f>
        <v>7.8853046594982087E-3</v>
      </c>
      <c r="FD28" s="8">
        <f t="shared" si="47"/>
        <v>0.94686162624821679</v>
      </c>
      <c r="FE28" s="8">
        <f t="shared" si="47"/>
        <v>0.95324768022840833</v>
      </c>
      <c r="FF28" s="8">
        <f t="shared" si="47"/>
        <v>0.95782701929949965</v>
      </c>
      <c r="FG28" s="8">
        <f t="shared" si="47"/>
        <v>0.96692745376955902</v>
      </c>
      <c r="FH28" s="8">
        <f t="shared" si="47"/>
        <v>0.9246428571428571</v>
      </c>
      <c r="FI28" s="8">
        <f t="shared" si="47"/>
        <v>4.6578287352203512E-2</v>
      </c>
      <c r="FJ28" s="8">
        <f t="shared" si="47"/>
        <v>0.90944741532976825</v>
      </c>
      <c r="FK28" s="8">
        <f t="shared" si="47"/>
        <v>0.94363182304673565</v>
      </c>
      <c r="FL28" s="8">
        <f t="shared" si="47"/>
        <v>0.95341394025604553</v>
      </c>
      <c r="FM28" s="8">
        <f t="shared" si="47"/>
        <v>0.94620591378696117</v>
      </c>
      <c r="FN28" s="8">
        <f t="shared" si="47"/>
        <v>0.95650636492220653</v>
      </c>
      <c r="FO28" s="8">
        <f t="shared" si="47"/>
        <v>0.94515215852795476</v>
      </c>
      <c r="FP28" s="8">
        <f t="shared" si="47"/>
        <v>0.75256637168141594</v>
      </c>
      <c r="FQ28" s="8">
        <f t="shared" si="47"/>
        <v>0.94210526315789478</v>
      </c>
      <c r="FR28" s="8">
        <f t="shared" si="47"/>
        <v>0.96097046413502107</v>
      </c>
      <c r="FS28" s="8">
        <f t="shared" si="47"/>
        <v>0.96549295774647892</v>
      </c>
      <c r="FT28" s="8">
        <f t="shared" si="47"/>
        <v>0.12036710201200142</v>
      </c>
      <c r="FU28" s="8">
        <f t="shared" si="47"/>
        <v>0.94710860366713678</v>
      </c>
      <c r="FV28" s="8">
        <f t="shared" si="47"/>
        <v>0.95169252468265164</v>
      </c>
      <c r="FW28" s="8">
        <f t="shared" si="47"/>
        <v>0.73013069586718471</v>
      </c>
      <c r="FX28" s="8">
        <f t="shared" si="47"/>
        <v>0.94669961171902572</v>
      </c>
      <c r="FY28" s="8">
        <f t="shared" si="47"/>
        <v>0.95515536723163841</v>
      </c>
      <c r="FZ28" s="8">
        <f t="shared" si="47"/>
        <v>0.95836273817925199</v>
      </c>
      <c r="GA28" s="8">
        <f t="shared" si="47"/>
        <v>0.96086036671368125</v>
      </c>
      <c r="GB28" s="8">
        <f t="shared" si="47"/>
        <v>0.96332863187588147</v>
      </c>
      <c r="GC28" s="8">
        <f t="shared" si="47"/>
        <v>0.94601270289343686</v>
      </c>
      <c r="GD28" s="8">
        <f t="shared" si="47"/>
        <v>5.9033989266547404E-2</v>
      </c>
      <c r="GE28" s="8">
        <f t="shared" si="47"/>
        <v>0.94456214689265539</v>
      </c>
      <c r="GF28" s="8">
        <f t="shared" si="47"/>
        <v>0.96219081272084805</v>
      </c>
      <c r="GG28" s="95">
        <f>GG24/(GG24+GG27)</f>
        <v>0.95037627268702962</v>
      </c>
      <c r="GH28" s="8">
        <f t="shared" si="47"/>
        <v>0.9573041637261821</v>
      </c>
      <c r="GI28" s="8">
        <f t="shared" si="47"/>
        <v>0.9617563739376771</v>
      </c>
      <c r="GJ28" s="8">
        <f t="shared" si="47"/>
        <v>0.95923431407302373</v>
      </c>
      <c r="GK28" s="8">
        <f t="shared" si="47"/>
        <v>0.95957446808510638</v>
      </c>
      <c r="GL28" s="8">
        <f t="shared" si="47"/>
        <v>0.75461647727272729</v>
      </c>
      <c r="GM28" s="8">
        <f t="shared" si="47"/>
        <v>0.97062986553432418</v>
      </c>
      <c r="GN28" s="8">
        <f t="shared" si="47"/>
        <v>0.94708806818181823</v>
      </c>
      <c r="GO28" s="8">
        <f t="shared" si="47"/>
        <v>0.94497692580759673</v>
      </c>
      <c r="GP28" s="8">
        <f t="shared" si="47"/>
        <v>0.9477797513321492</v>
      </c>
      <c r="GQ28" s="8">
        <f t="shared" si="47"/>
        <v>0.94564831261101245</v>
      </c>
      <c r="GR28" s="8">
        <f t="shared" si="47"/>
        <v>0.91361535726981868</v>
      </c>
      <c r="GS28" s="8">
        <f t="shared" si="47"/>
        <v>0.48504273504273504</v>
      </c>
      <c r="GT28" s="8">
        <f t="shared" si="47"/>
        <v>0.90611664295874828</v>
      </c>
      <c r="GU28" s="8">
        <f t="shared" si="47"/>
        <v>0.94559032716927449</v>
      </c>
      <c r="GV28" s="8">
        <f t="shared" si="47"/>
        <v>0.95417406749555955</v>
      </c>
      <c r="GW28" s="8">
        <f t="shared" si="47"/>
        <v>0.95561079545454541</v>
      </c>
      <c r="GX28" s="8">
        <f t="shared" si="47"/>
        <v>0.95755217545100813</v>
      </c>
      <c r="GY28" s="8">
        <f t="shared" si="47"/>
        <v>0.95539823008849556</v>
      </c>
      <c r="GZ28" s="8">
        <f t="shared" si="47"/>
        <v>0.72891566265060237</v>
      </c>
      <c r="HA28" s="8">
        <f t="shared" si="47"/>
        <v>0.94996476391825224</v>
      </c>
      <c r="HB28" s="8">
        <f t="shared" si="47"/>
        <v>0.96011295446523115</v>
      </c>
      <c r="HC28" s="8">
        <f t="shared" si="47"/>
        <v>0.96223085068831626</v>
      </c>
      <c r="HD28" s="8">
        <f t="shared" si="47"/>
        <v>0.96608972094666201</v>
      </c>
      <c r="HE28" s="8">
        <f t="shared" si="47"/>
        <v>0.9641224059092508</v>
      </c>
      <c r="HF28" s="8">
        <f t="shared" si="47"/>
        <v>0.95107356564589929</v>
      </c>
      <c r="HG28" s="8">
        <f t="shared" si="47"/>
        <v>1.549841493483621E-2</v>
      </c>
      <c r="HH28" s="8">
        <f t="shared" si="47"/>
        <v>0.9513913349771046</v>
      </c>
      <c r="HI28" s="8">
        <f t="shared" si="47"/>
        <v>0.96441155743481322</v>
      </c>
      <c r="HJ28" s="8">
        <f t="shared" si="47"/>
        <v>0.96616143813887911</v>
      </c>
      <c r="HK28" s="8">
        <f t="shared" si="47"/>
        <v>0.96969696969696972</v>
      </c>
      <c r="HL28" s="8">
        <f t="shared" si="47"/>
        <v>0.96369404300317241</v>
      </c>
      <c r="HM28" s="8">
        <f t="shared" si="47"/>
        <v>0.95377116201058765</v>
      </c>
      <c r="HN28" s="8">
        <f t="shared" si="47"/>
        <v>0.92725988700564976</v>
      </c>
      <c r="HO28" s="8">
        <f t="shared" ref="HO28:IS28" si="48">HO24/(HO24+HO27)</f>
        <v>0.18909348441926346</v>
      </c>
      <c r="HP28" s="8">
        <f t="shared" si="48"/>
        <v>0.94497354497354502</v>
      </c>
      <c r="HQ28" s="8">
        <f t="shared" si="48"/>
        <v>0.96612561750176429</v>
      </c>
      <c r="HR28" s="8">
        <f t="shared" si="48"/>
        <v>0.97846805506530177</v>
      </c>
      <c r="HS28" s="8">
        <f t="shared" si="48"/>
        <v>0.95332390381895338</v>
      </c>
      <c r="HT28" s="8">
        <f t="shared" si="48"/>
        <v>0.96104815864022664</v>
      </c>
      <c r="HU28" s="8">
        <f t="shared" si="48"/>
        <v>0.93302622253720768</v>
      </c>
      <c r="HV28" s="8">
        <f t="shared" si="48"/>
        <v>1.7755681818181818E-3</v>
      </c>
      <c r="HW28" s="8">
        <f t="shared" si="48"/>
        <v>0.92580759673411428</v>
      </c>
      <c r="HX28" s="8">
        <f t="shared" si="48"/>
        <v>0.96025550035486162</v>
      </c>
      <c r="HY28" s="8">
        <f t="shared" si="48"/>
        <v>0.96373977959473867</v>
      </c>
      <c r="HZ28" s="8">
        <f t="shared" si="48"/>
        <v>0.96514935988620199</v>
      </c>
      <c r="IA28" s="8">
        <f t="shared" si="48"/>
        <v>0.96296296296296291</v>
      </c>
      <c r="IB28" s="8">
        <f t="shared" si="48"/>
        <v>0.95404346277164231</v>
      </c>
      <c r="IC28" s="8">
        <f t="shared" si="48"/>
        <v>2.1559468199784403E-3</v>
      </c>
      <c r="ID28" s="8">
        <f t="shared" si="48"/>
        <v>0.95759971254042398</v>
      </c>
      <c r="IE28" s="8">
        <f t="shared" si="48"/>
        <v>0.96683489545782264</v>
      </c>
      <c r="IF28" s="8">
        <f t="shared" si="48"/>
        <v>0.96887586964481875</v>
      </c>
      <c r="IG28" s="8">
        <f t="shared" si="48"/>
        <v>0.97212032281731475</v>
      </c>
      <c r="IH28" s="8">
        <f t="shared" si="48"/>
        <v>0.96692392502756341</v>
      </c>
      <c r="II28" s="8">
        <f t="shared" si="48"/>
        <v>0.96168017686072216</v>
      </c>
      <c r="IJ28" s="8">
        <f t="shared" si="48"/>
        <v>1.4781966001478197E-3</v>
      </c>
      <c r="IK28" s="8">
        <f t="shared" si="48"/>
        <v>0.95380635624538068</v>
      </c>
      <c r="IL28" s="8">
        <f t="shared" si="48"/>
        <v>0.95595854922279788</v>
      </c>
      <c r="IM28" s="8">
        <f t="shared" si="48"/>
        <v>0.9600296076980015</v>
      </c>
      <c r="IN28" s="8">
        <f t="shared" si="48"/>
        <v>0.96331974805483511</v>
      </c>
      <c r="IO28" s="8">
        <f t="shared" si="48"/>
        <v>0.94738792145238981</v>
      </c>
      <c r="IP28" s="8">
        <f t="shared" si="48"/>
        <v>0.95439377085650723</v>
      </c>
      <c r="IQ28" s="8">
        <f t="shared" si="48"/>
        <v>1.8712574850299401E-3</v>
      </c>
      <c r="IR28" s="8">
        <f t="shared" si="48"/>
        <v>0.95211581291759462</v>
      </c>
      <c r="IS28" s="8">
        <f t="shared" si="48"/>
        <v>0.95676861351362597</v>
      </c>
      <c r="IT28" s="8"/>
      <c r="IU28" s="8"/>
      <c r="IV28" s="8"/>
      <c r="IW28" s="8"/>
      <c r="IX28" s="8">
        <f>IX24/(IX24+IX27)</f>
        <v>0.90183059989154168</v>
      </c>
    </row>
    <row r="29" spans="2:258" hidden="1">
      <c r="GG29" s="21"/>
    </row>
    <row r="30" spans="2:258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</row>
    <row r="31" spans="2:258">
      <c r="B31" s="40" t="s">
        <v>70</v>
      </c>
    </row>
    <row r="32" spans="2:258" ht="14.65" customHeight="1">
      <c r="B32" s="5" t="s">
        <v>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1">
        <v>1131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1">
        <v>1150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1">
        <v>1212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V32" s="1">
        <v>1244</v>
      </c>
      <c r="FB32" s="1">
        <v>1374</v>
      </c>
      <c r="GG32" s="1">
        <v>1367</v>
      </c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>
        <v>1360</v>
      </c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>
        <v>1298</v>
      </c>
      <c r="IT32" s="1">
        <v>983</v>
      </c>
      <c r="IU32" s="1">
        <v>579</v>
      </c>
      <c r="IV32" s="1">
        <v>376</v>
      </c>
      <c r="IW32" s="1">
        <v>228</v>
      </c>
      <c r="IX32" s="257">
        <f>IW32</f>
        <v>228</v>
      </c>
    </row>
    <row r="33" spans="2:258">
      <c r="B33" s="26" t="s">
        <v>56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">
        <v>43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>
        <v>42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1">
        <v>54</v>
      </c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V33" s="32">
        <v>55</v>
      </c>
      <c r="FB33">
        <v>57</v>
      </c>
      <c r="GG33" s="32">
        <v>55</v>
      </c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32">
        <v>56</v>
      </c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>
        <v>53</v>
      </c>
      <c r="IT33" s="32">
        <v>44</v>
      </c>
      <c r="IU33" s="32">
        <v>31</v>
      </c>
      <c r="IV33" s="32"/>
      <c r="IW33" s="12"/>
    </row>
    <row r="34" spans="2:258">
      <c r="B34" s="57" t="s">
        <v>55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47">
        <f>SUM(AH33,AH32)</f>
        <v>1174</v>
      </c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  <c r="BJ34" s="236"/>
      <c r="BK34" s="47">
        <f>SUM(BK33,BK32)</f>
        <v>1192</v>
      </c>
      <c r="BL34" s="236"/>
      <c r="BM34" s="236"/>
      <c r="BN34" s="236"/>
      <c r="BO34" s="236"/>
      <c r="BP34" s="236"/>
      <c r="BQ34" s="236"/>
      <c r="BR34" s="236"/>
      <c r="BS34" s="236"/>
      <c r="BT34" s="236"/>
      <c r="BU34" s="236"/>
      <c r="BV34" s="236"/>
      <c r="BW34" s="236"/>
      <c r="BX34" s="236"/>
      <c r="BY34" s="236"/>
      <c r="BZ34" s="236"/>
      <c r="CA34" s="236"/>
      <c r="CB34" s="236"/>
      <c r="CC34" s="236"/>
      <c r="CD34" s="236"/>
      <c r="CE34" s="236"/>
      <c r="CF34" s="236"/>
      <c r="CG34" s="236"/>
      <c r="CH34" s="236"/>
      <c r="CI34" s="236"/>
      <c r="CJ34" s="236"/>
      <c r="CK34" s="236"/>
      <c r="CL34" s="236"/>
      <c r="CM34" s="236"/>
      <c r="CN34" s="236"/>
      <c r="CO34" s="236"/>
      <c r="CP34" s="236"/>
      <c r="CQ34" s="47">
        <f>SUM(CQ33,CQ32)</f>
        <v>1266</v>
      </c>
      <c r="CR34" s="236"/>
      <c r="CS34" s="236"/>
      <c r="CT34" s="236"/>
      <c r="CU34" s="236"/>
      <c r="CV34" s="236"/>
      <c r="CW34" s="236"/>
      <c r="CX34" s="236"/>
      <c r="CY34" s="236"/>
      <c r="CZ34" s="236"/>
      <c r="DA34" s="236"/>
      <c r="DB34" s="236"/>
      <c r="DC34" s="236"/>
      <c r="DD34" s="236"/>
      <c r="DE34" s="236"/>
      <c r="DF34" s="236"/>
      <c r="DG34" s="236"/>
      <c r="DH34" s="236"/>
      <c r="DI34" s="236"/>
      <c r="DJ34" s="236"/>
      <c r="DK34" s="236"/>
      <c r="DL34" s="236"/>
      <c r="DM34" s="236"/>
      <c r="DN34" s="236"/>
      <c r="DO34" s="236"/>
      <c r="DP34" s="236"/>
      <c r="DQ34" s="236"/>
      <c r="DR34" s="236"/>
      <c r="DS34" s="236"/>
      <c r="DT34" s="236"/>
      <c r="DU34" s="45"/>
      <c r="DV34" s="47">
        <f>SUM(DV33,DV32)</f>
        <v>1299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1431</v>
      </c>
      <c r="FC34" s="47">
        <f t="shared" ref="FC34:GG34" si="49">SUM(FC33,FC32)</f>
        <v>0</v>
      </c>
      <c r="FD34" s="47">
        <f t="shared" si="49"/>
        <v>0</v>
      </c>
      <c r="FE34" s="47">
        <f t="shared" si="49"/>
        <v>0</v>
      </c>
      <c r="FF34" s="47">
        <f t="shared" si="49"/>
        <v>0</v>
      </c>
      <c r="FG34" s="47">
        <f t="shared" si="49"/>
        <v>0</v>
      </c>
      <c r="FH34" s="47">
        <f t="shared" si="49"/>
        <v>0</v>
      </c>
      <c r="FI34" s="47">
        <f t="shared" si="49"/>
        <v>0</v>
      </c>
      <c r="FJ34" s="47">
        <f t="shared" si="49"/>
        <v>0</v>
      </c>
      <c r="FK34" s="47">
        <f t="shared" si="49"/>
        <v>0</v>
      </c>
      <c r="FL34" s="47">
        <f t="shared" si="49"/>
        <v>0</v>
      </c>
      <c r="FM34" s="47">
        <f t="shared" si="49"/>
        <v>0</v>
      </c>
      <c r="FN34" s="47">
        <f t="shared" si="49"/>
        <v>0</v>
      </c>
      <c r="FO34" s="47">
        <f t="shared" si="49"/>
        <v>0</v>
      </c>
      <c r="FP34" s="47">
        <f t="shared" si="49"/>
        <v>0</v>
      </c>
      <c r="FQ34" s="47">
        <f t="shared" si="49"/>
        <v>0</v>
      </c>
      <c r="FR34" s="47">
        <f t="shared" si="49"/>
        <v>0</v>
      </c>
      <c r="FS34" s="47">
        <f t="shared" si="49"/>
        <v>0</v>
      </c>
      <c r="FT34" s="47">
        <f t="shared" si="49"/>
        <v>0</v>
      </c>
      <c r="FU34" s="47">
        <f t="shared" si="49"/>
        <v>0</v>
      </c>
      <c r="FV34" s="47">
        <f t="shared" si="49"/>
        <v>0</v>
      </c>
      <c r="FW34" s="47">
        <f t="shared" si="49"/>
        <v>0</v>
      </c>
      <c r="FX34" s="47">
        <f t="shared" si="49"/>
        <v>0</v>
      </c>
      <c r="FY34" s="47">
        <f t="shared" si="49"/>
        <v>0</v>
      </c>
      <c r="FZ34" s="47">
        <f t="shared" si="49"/>
        <v>0</v>
      </c>
      <c r="GA34" s="47">
        <f t="shared" si="49"/>
        <v>0</v>
      </c>
      <c r="GB34" s="47">
        <f t="shared" si="49"/>
        <v>0</v>
      </c>
      <c r="GC34" s="47">
        <f t="shared" si="49"/>
        <v>0</v>
      </c>
      <c r="GD34" s="47">
        <f t="shared" si="49"/>
        <v>0</v>
      </c>
      <c r="GE34" s="47">
        <f t="shared" si="49"/>
        <v>0</v>
      </c>
      <c r="GF34" s="47">
        <f t="shared" si="49"/>
        <v>0</v>
      </c>
      <c r="GG34" s="47">
        <f t="shared" si="49"/>
        <v>1422</v>
      </c>
      <c r="GH34" s="237"/>
      <c r="GI34" s="237"/>
      <c r="GJ34" s="237"/>
      <c r="GK34" s="237"/>
      <c r="GL34" s="237"/>
      <c r="GM34" s="237"/>
      <c r="GN34" s="237"/>
      <c r="GO34" s="237"/>
      <c r="GP34" s="237"/>
      <c r="GQ34" s="237"/>
      <c r="GR34" s="237"/>
      <c r="GS34" s="237"/>
      <c r="GT34" s="237"/>
      <c r="GU34" s="237"/>
      <c r="GV34" s="237"/>
      <c r="GW34" s="237"/>
      <c r="GX34" s="237"/>
      <c r="GY34" s="237"/>
      <c r="GZ34" s="237"/>
      <c r="HA34" s="237"/>
      <c r="HB34" s="237"/>
      <c r="HC34" s="237"/>
      <c r="HD34" s="237"/>
      <c r="HE34" s="237"/>
      <c r="HF34" s="237"/>
      <c r="HG34" s="237"/>
      <c r="HH34" s="237"/>
      <c r="HI34" s="237"/>
      <c r="HJ34" s="237"/>
      <c r="HK34" s="237"/>
      <c r="HL34" s="237"/>
      <c r="HM34" s="47">
        <f t="shared" ref="HM34" si="50">SUM(HM33,HM32)</f>
        <v>1416</v>
      </c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>
        <f t="shared" ref="IS34:IU34" si="51">SUM(IS33,IS32)</f>
        <v>1351</v>
      </c>
      <c r="IT34" s="47">
        <f t="shared" si="51"/>
        <v>1027</v>
      </c>
      <c r="IU34" s="47">
        <f t="shared" si="51"/>
        <v>610</v>
      </c>
      <c r="IV34" s="47">
        <f t="shared" ref="IV34:IW34" si="52">SUM(IV33,IV32)</f>
        <v>376</v>
      </c>
      <c r="IW34" s="47">
        <f t="shared" si="52"/>
        <v>228</v>
      </c>
      <c r="IX34" s="290">
        <f>IW34</f>
        <v>228</v>
      </c>
    </row>
    <row r="35" spans="2:258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AH44-AH34-AH36-AH37</f>
        <v>1117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BK44-BK34-BK36-BK37</f>
        <v>1131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CQ44-CQ34-CQ36-CQ37</f>
        <v>1141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DV44-DV34-DV36-DV37</f>
        <v>1180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>FB44-FB34-FB36-FB37</f>
        <v>1230</v>
      </c>
      <c r="FC35" s="47">
        <f t="shared" ref="FC35:GG35" si="53">FC44-FC34-FC36-FC37</f>
        <v>0</v>
      </c>
      <c r="FD35" s="47">
        <f t="shared" si="53"/>
        <v>0</v>
      </c>
      <c r="FE35" s="47">
        <f t="shared" si="53"/>
        <v>0</v>
      </c>
      <c r="FF35" s="47">
        <f t="shared" si="53"/>
        <v>0</v>
      </c>
      <c r="FG35" s="47">
        <f t="shared" si="53"/>
        <v>0</v>
      </c>
      <c r="FH35" s="47">
        <f t="shared" si="53"/>
        <v>0</v>
      </c>
      <c r="FI35" s="47">
        <f t="shared" si="53"/>
        <v>0</v>
      </c>
      <c r="FJ35" s="47">
        <f t="shared" si="53"/>
        <v>0</v>
      </c>
      <c r="FK35" s="47">
        <f t="shared" si="53"/>
        <v>0</v>
      </c>
      <c r="FL35" s="47">
        <f t="shared" si="53"/>
        <v>0</v>
      </c>
      <c r="FM35" s="47">
        <f t="shared" si="53"/>
        <v>0</v>
      </c>
      <c r="FN35" s="47">
        <f t="shared" si="53"/>
        <v>0</v>
      </c>
      <c r="FO35" s="47">
        <f t="shared" si="53"/>
        <v>0</v>
      </c>
      <c r="FP35" s="47">
        <f t="shared" si="53"/>
        <v>0</v>
      </c>
      <c r="FQ35" s="47">
        <f t="shared" si="53"/>
        <v>0</v>
      </c>
      <c r="FR35" s="47">
        <f t="shared" si="53"/>
        <v>0</v>
      </c>
      <c r="FS35" s="47">
        <f t="shared" si="53"/>
        <v>0</v>
      </c>
      <c r="FT35" s="47">
        <f t="shared" si="53"/>
        <v>0</v>
      </c>
      <c r="FU35" s="47">
        <f t="shared" si="53"/>
        <v>0</v>
      </c>
      <c r="FV35" s="47">
        <f t="shared" si="53"/>
        <v>0</v>
      </c>
      <c r="FW35" s="47">
        <f t="shared" si="53"/>
        <v>0</v>
      </c>
      <c r="FX35" s="47">
        <f t="shared" si="53"/>
        <v>0</v>
      </c>
      <c r="FY35" s="47">
        <f t="shared" si="53"/>
        <v>0</v>
      </c>
      <c r="FZ35" s="47">
        <f t="shared" si="53"/>
        <v>0</v>
      </c>
      <c r="GA35" s="47">
        <f t="shared" si="53"/>
        <v>0</v>
      </c>
      <c r="GB35" s="47">
        <f t="shared" si="53"/>
        <v>0</v>
      </c>
      <c r="GC35" s="47">
        <f t="shared" si="53"/>
        <v>0</v>
      </c>
      <c r="GD35" s="47">
        <f t="shared" si="53"/>
        <v>0</v>
      </c>
      <c r="GE35" s="47">
        <f t="shared" si="53"/>
        <v>0</v>
      </c>
      <c r="GF35" s="47">
        <f t="shared" si="53"/>
        <v>0</v>
      </c>
      <c r="GG35" s="47">
        <f t="shared" si="53"/>
        <v>1266</v>
      </c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>
        <f t="shared" ref="HM35" si="54">HM44-HM34-HM36-HM37</f>
        <v>1283</v>
      </c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>
        <f t="shared" ref="IS35" si="55">IS44-IS34-IS36-IS37</f>
        <v>1188</v>
      </c>
      <c r="IT35" s="47">
        <v>1133</v>
      </c>
      <c r="IU35" s="47">
        <v>1051</v>
      </c>
      <c r="IV35" s="47">
        <v>772</v>
      </c>
      <c r="IW35" s="47">
        <v>435</v>
      </c>
      <c r="IX35" s="290">
        <f>IW35</f>
        <v>435</v>
      </c>
    </row>
    <row r="36" spans="2:258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>
        <v>126</v>
      </c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>
        <v>127</v>
      </c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>
        <v>127</v>
      </c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>
        <v>132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v>128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>
        <v>127</v>
      </c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>
        <v>131</v>
      </c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>
        <v>129</v>
      </c>
      <c r="IT36" s="47">
        <v>121</v>
      </c>
      <c r="IU36" s="47">
        <v>116</v>
      </c>
      <c r="IV36" s="47"/>
      <c r="IW36" s="47"/>
      <c r="IX36" s="45"/>
    </row>
    <row r="37" spans="2:258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5"/>
    </row>
    <row r="38" spans="2:25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2:258" hidden="1">
      <c r="B39" s="5" t="s">
        <v>59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">
        <v>68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>
        <v>75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1">
        <v>92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V39" s="1">
        <v>98</v>
      </c>
      <c r="FB39" s="1">
        <v>103</v>
      </c>
      <c r="GG39" s="1">
        <v>100</v>
      </c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>
        <v>99</v>
      </c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>
        <v>86</v>
      </c>
      <c r="IT39" s="1">
        <v>75</v>
      </c>
      <c r="IU39" s="1">
        <v>67</v>
      </c>
      <c r="IV39" s="1">
        <v>66</v>
      </c>
      <c r="IW39" s="1"/>
    </row>
    <row r="40" spans="2:258" hidden="1">
      <c r="B40" s="5" t="s">
        <v>60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>
        <v>241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>
        <v>251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>
        <v>247</v>
      </c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>
        <v>255</v>
      </c>
      <c r="FB40" s="1">
        <v>254</v>
      </c>
      <c r="GG40" s="1">
        <v>269</v>
      </c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>
        <v>270</v>
      </c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>
        <v>255</v>
      </c>
      <c r="IT40" s="1">
        <v>217</v>
      </c>
      <c r="IU40" s="1">
        <v>185</v>
      </c>
      <c r="IV40" s="1">
        <v>158</v>
      </c>
      <c r="IW40" s="1"/>
    </row>
    <row r="41" spans="2:258" hidden="1">
      <c r="B41" s="5" t="s">
        <v>61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192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192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203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207</v>
      </c>
      <c r="FB41" s="1">
        <v>234</v>
      </c>
      <c r="GG41" s="1">
        <v>239</v>
      </c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>
        <v>240</v>
      </c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>
        <v>226</v>
      </c>
      <c r="IT41" s="1">
        <v>169</v>
      </c>
      <c r="IU41" s="1">
        <v>149</v>
      </c>
      <c r="IV41" s="1">
        <v>110</v>
      </c>
      <c r="IW41" s="1"/>
    </row>
    <row r="42" spans="2:258">
      <c r="B42" s="43" t="s">
        <v>58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>
        <f>SUM(AH34,AH39:AH41)</f>
        <v>1675</v>
      </c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7">
        <f>SUM(BK34,BK39:BK41)</f>
        <v>1710</v>
      </c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7">
        <f>SUM(CQ34,CQ39:CQ41)</f>
        <v>1808</v>
      </c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5"/>
      <c r="DV42" s="47">
        <f>SUM(DV34,DV39:DV41)</f>
        <v>1859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7">
        <f>SUM(FB34,FB39:FB41)</f>
        <v>2022</v>
      </c>
      <c r="FC42" s="47">
        <f t="shared" ref="FC42:GG42" si="56">SUM(FC34,FC39:FC41)</f>
        <v>0</v>
      </c>
      <c r="FD42" s="47">
        <f t="shared" si="56"/>
        <v>0</v>
      </c>
      <c r="FE42" s="47">
        <f t="shared" si="56"/>
        <v>0</v>
      </c>
      <c r="FF42" s="47">
        <f t="shared" si="56"/>
        <v>0</v>
      </c>
      <c r="FG42" s="47">
        <f t="shared" si="56"/>
        <v>0</v>
      </c>
      <c r="FH42" s="47">
        <f t="shared" si="56"/>
        <v>0</v>
      </c>
      <c r="FI42" s="47">
        <f t="shared" si="56"/>
        <v>0</v>
      </c>
      <c r="FJ42" s="47">
        <f t="shared" si="56"/>
        <v>0</v>
      </c>
      <c r="FK42" s="47">
        <f t="shared" si="56"/>
        <v>0</v>
      </c>
      <c r="FL42" s="47">
        <f t="shared" si="56"/>
        <v>0</v>
      </c>
      <c r="FM42" s="47">
        <f t="shared" si="56"/>
        <v>0</v>
      </c>
      <c r="FN42" s="47">
        <f t="shared" si="56"/>
        <v>0</v>
      </c>
      <c r="FO42" s="47">
        <f t="shared" si="56"/>
        <v>0</v>
      </c>
      <c r="FP42" s="47">
        <f t="shared" si="56"/>
        <v>0</v>
      </c>
      <c r="FQ42" s="47">
        <f t="shared" si="56"/>
        <v>0</v>
      </c>
      <c r="FR42" s="47">
        <f t="shared" si="56"/>
        <v>0</v>
      </c>
      <c r="FS42" s="47">
        <f t="shared" si="56"/>
        <v>0</v>
      </c>
      <c r="FT42" s="47">
        <f t="shared" si="56"/>
        <v>0</v>
      </c>
      <c r="FU42" s="47">
        <f t="shared" si="56"/>
        <v>0</v>
      </c>
      <c r="FV42" s="47">
        <f t="shared" si="56"/>
        <v>0</v>
      </c>
      <c r="FW42" s="47">
        <f t="shared" si="56"/>
        <v>0</v>
      </c>
      <c r="FX42" s="47">
        <f t="shared" si="56"/>
        <v>0</v>
      </c>
      <c r="FY42" s="47">
        <f t="shared" si="56"/>
        <v>0</v>
      </c>
      <c r="FZ42" s="47">
        <f t="shared" si="56"/>
        <v>0</v>
      </c>
      <c r="GA42" s="47">
        <f t="shared" si="56"/>
        <v>0</v>
      </c>
      <c r="GB42" s="47">
        <f t="shared" si="56"/>
        <v>0</v>
      </c>
      <c r="GC42" s="47">
        <f t="shared" si="56"/>
        <v>0</v>
      </c>
      <c r="GD42" s="47">
        <f t="shared" si="56"/>
        <v>0</v>
      </c>
      <c r="GE42" s="47">
        <f t="shared" si="56"/>
        <v>0</v>
      </c>
      <c r="GF42" s="47">
        <f t="shared" si="56"/>
        <v>0</v>
      </c>
      <c r="GG42" s="47">
        <f t="shared" si="56"/>
        <v>2030</v>
      </c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>
        <f t="shared" ref="HM42" si="57">SUM(HM34,HM39:HM41)</f>
        <v>2025</v>
      </c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>
        <f t="shared" ref="IS42:IU42" si="58">SUM(IS34,IS39:IS41)</f>
        <v>1918</v>
      </c>
      <c r="IT42" s="47">
        <f t="shared" si="58"/>
        <v>1488</v>
      </c>
      <c r="IU42" s="47">
        <f t="shared" si="58"/>
        <v>1011</v>
      </c>
      <c r="IV42" s="47">
        <v>776</v>
      </c>
      <c r="IW42" s="47">
        <v>423</v>
      </c>
      <c r="IX42" s="290">
        <f>IW42</f>
        <v>423</v>
      </c>
    </row>
    <row r="43" spans="2:258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/>
      <c r="FB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2:258" s="6" customFormat="1">
      <c r="B44" s="57" t="s">
        <v>10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47">
        <v>2417</v>
      </c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47">
        <v>2450</v>
      </c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47">
        <v>2534</v>
      </c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9"/>
      <c r="DV44" s="47">
        <v>2611</v>
      </c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47">
        <v>2789</v>
      </c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47">
        <v>2815</v>
      </c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>
        <v>2830</v>
      </c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>
        <v>2668</v>
      </c>
      <c r="IT44" s="47">
        <v>2160</v>
      </c>
      <c r="IU44" s="47">
        <v>1661</v>
      </c>
      <c r="IV44" s="47">
        <v>1484</v>
      </c>
      <c r="IW44" s="47">
        <v>663</v>
      </c>
      <c r="IX44" s="97">
        <f>IW44</f>
        <v>663</v>
      </c>
    </row>
    <row r="45" spans="2:258" s="6" customFormat="1">
      <c r="B45" s="57" t="s">
        <v>44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47">
        <v>118</v>
      </c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47">
        <v>80</v>
      </c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47">
        <v>64</v>
      </c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9"/>
      <c r="DV45" s="47">
        <v>62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>
        <v>86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v>101</v>
      </c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v>71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v>171</v>
      </c>
      <c r="IT45" s="47">
        <v>255</v>
      </c>
      <c r="IU45" s="47">
        <v>303</v>
      </c>
      <c r="IV45" s="47">
        <v>189</v>
      </c>
      <c r="IW45" s="47">
        <v>225</v>
      </c>
      <c r="IX45" s="355">
        <f>SUM(AH45,BK45,CQ45,DV45,FB45,GG45,HM45,IS45,IT45,IU45,IV45,IW45)</f>
        <v>1725</v>
      </c>
    </row>
    <row r="46" spans="2:258" hidden="1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</row>
    <row r="47" spans="2:258" ht="21.75" hidden="1" customHeight="1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</row>
    <row r="48" spans="2:258">
      <c r="B48" s="48" t="s">
        <v>98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92">
        <f>AH34/(SUM(AH34,AH35))</f>
        <v>0.51243998254037537</v>
      </c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92">
        <f>BK34/(SUM(BK34,BK35))</f>
        <v>0.5131295738269479</v>
      </c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92">
        <f>CQ34/(SUM(CQ34,CQ35))</f>
        <v>0.52596593269630243</v>
      </c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51"/>
      <c r="DV48" s="92">
        <f>DV34/(SUM(DV34,DV35))</f>
        <v>0.52400161355385233</v>
      </c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92">
        <f>FB34/(SUM(FB34,FB35))</f>
        <v>0.53776775648252539</v>
      </c>
      <c r="FC48" s="92" t="e">
        <f t="shared" ref="FC48:GG48" si="59">FC34/(SUM(FC34,FC35))</f>
        <v>#DIV/0!</v>
      </c>
      <c r="FD48" s="92" t="e">
        <f t="shared" si="59"/>
        <v>#DIV/0!</v>
      </c>
      <c r="FE48" s="92" t="e">
        <f t="shared" si="59"/>
        <v>#DIV/0!</v>
      </c>
      <c r="FF48" s="92" t="e">
        <f t="shared" si="59"/>
        <v>#DIV/0!</v>
      </c>
      <c r="FG48" s="92" t="e">
        <f t="shared" si="59"/>
        <v>#DIV/0!</v>
      </c>
      <c r="FH48" s="92" t="e">
        <f t="shared" si="59"/>
        <v>#DIV/0!</v>
      </c>
      <c r="FI48" s="92" t="e">
        <f t="shared" si="59"/>
        <v>#DIV/0!</v>
      </c>
      <c r="FJ48" s="92" t="e">
        <f t="shared" si="59"/>
        <v>#DIV/0!</v>
      </c>
      <c r="FK48" s="92" t="e">
        <f t="shared" si="59"/>
        <v>#DIV/0!</v>
      </c>
      <c r="FL48" s="92" t="e">
        <f t="shared" si="59"/>
        <v>#DIV/0!</v>
      </c>
      <c r="FM48" s="92" t="e">
        <f t="shared" si="59"/>
        <v>#DIV/0!</v>
      </c>
      <c r="FN48" s="92" t="e">
        <f t="shared" si="59"/>
        <v>#DIV/0!</v>
      </c>
      <c r="FO48" s="92" t="e">
        <f t="shared" si="59"/>
        <v>#DIV/0!</v>
      </c>
      <c r="FP48" s="92" t="e">
        <f t="shared" si="59"/>
        <v>#DIV/0!</v>
      </c>
      <c r="FQ48" s="92" t="e">
        <f t="shared" si="59"/>
        <v>#DIV/0!</v>
      </c>
      <c r="FR48" s="92" t="e">
        <f t="shared" si="59"/>
        <v>#DIV/0!</v>
      </c>
      <c r="FS48" s="92" t="e">
        <f t="shared" si="59"/>
        <v>#DIV/0!</v>
      </c>
      <c r="FT48" s="92" t="e">
        <f t="shared" si="59"/>
        <v>#DIV/0!</v>
      </c>
      <c r="FU48" s="92" t="e">
        <f t="shared" si="59"/>
        <v>#DIV/0!</v>
      </c>
      <c r="FV48" s="92" t="e">
        <f t="shared" si="59"/>
        <v>#DIV/0!</v>
      </c>
      <c r="FW48" s="92" t="e">
        <f t="shared" si="59"/>
        <v>#DIV/0!</v>
      </c>
      <c r="FX48" s="92" t="e">
        <f t="shared" si="59"/>
        <v>#DIV/0!</v>
      </c>
      <c r="FY48" s="92" t="e">
        <f t="shared" si="59"/>
        <v>#DIV/0!</v>
      </c>
      <c r="FZ48" s="92" t="e">
        <f t="shared" si="59"/>
        <v>#DIV/0!</v>
      </c>
      <c r="GA48" s="92" t="e">
        <f t="shared" si="59"/>
        <v>#DIV/0!</v>
      </c>
      <c r="GB48" s="92" t="e">
        <f t="shared" si="59"/>
        <v>#DIV/0!</v>
      </c>
      <c r="GC48" s="92" t="e">
        <f t="shared" si="59"/>
        <v>#DIV/0!</v>
      </c>
      <c r="GD48" s="92" t="e">
        <f t="shared" si="59"/>
        <v>#DIV/0!</v>
      </c>
      <c r="GE48" s="92" t="e">
        <f t="shared" si="59"/>
        <v>#DIV/0!</v>
      </c>
      <c r="GF48" s="92" t="e">
        <f t="shared" si="59"/>
        <v>#DIV/0!</v>
      </c>
      <c r="GG48" s="92">
        <f t="shared" si="59"/>
        <v>0.5290178571428571</v>
      </c>
      <c r="GH48" s="92" t="e">
        <f t="shared" ref="GH48:HM48" si="60">GH34/(SUM(GH34,GH35))</f>
        <v>#DIV/0!</v>
      </c>
      <c r="GI48" s="92" t="e">
        <f t="shared" si="60"/>
        <v>#DIV/0!</v>
      </c>
      <c r="GJ48" s="92" t="e">
        <f t="shared" si="60"/>
        <v>#DIV/0!</v>
      </c>
      <c r="GK48" s="92" t="e">
        <f t="shared" si="60"/>
        <v>#DIV/0!</v>
      </c>
      <c r="GL48" s="92" t="e">
        <f t="shared" si="60"/>
        <v>#DIV/0!</v>
      </c>
      <c r="GM48" s="92" t="e">
        <f t="shared" si="60"/>
        <v>#DIV/0!</v>
      </c>
      <c r="GN48" s="92" t="e">
        <f t="shared" si="60"/>
        <v>#DIV/0!</v>
      </c>
      <c r="GO48" s="92" t="e">
        <f t="shared" si="60"/>
        <v>#DIV/0!</v>
      </c>
      <c r="GP48" s="92" t="e">
        <f t="shared" si="60"/>
        <v>#DIV/0!</v>
      </c>
      <c r="GQ48" s="92" t="e">
        <f t="shared" si="60"/>
        <v>#DIV/0!</v>
      </c>
      <c r="GR48" s="92" t="e">
        <f t="shared" si="60"/>
        <v>#DIV/0!</v>
      </c>
      <c r="GS48" s="92" t="e">
        <f t="shared" si="60"/>
        <v>#DIV/0!</v>
      </c>
      <c r="GT48" s="92" t="e">
        <f t="shared" si="60"/>
        <v>#DIV/0!</v>
      </c>
      <c r="GU48" s="92" t="e">
        <f t="shared" si="60"/>
        <v>#DIV/0!</v>
      </c>
      <c r="GV48" s="92" t="e">
        <f t="shared" si="60"/>
        <v>#DIV/0!</v>
      </c>
      <c r="GW48" s="92" t="e">
        <f t="shared" si="60"/>
        <v>#DIV/0!</v>
      </c>
      <c r="GX48" s="92" t="e">
        <f t="shared" si="60"/>
        <v>#DIV/0!</v>
      </c>
      <c r="GY48" s="92" t="e">
        <f t="shared" si="60"/>
        <v>#DIV/0!</v>
      </c>
      <c r="GZ48" s="92" t="e">
        <f t="shared" si="60"/>
        <v>#DIV/0!</v>
      </c>
      <c r="HA48" s="92" t="e">
        <f t="shared" si="60"/>
        <v>#DIV/0!</v>
      </c>
      <c r="HB48" s="92" t="e">
        <f t="shared" si="60"/>
        <v>#DIV/0!</v>
      </c>
      <c r="HC48" s="92" t="e">
        <f t="shared" si="60"/>
        <v>#DIV/0!</v>
      </c>
      <c r="HD48" s="92" t="e">
        <f t="shared" si="60"/>
        <v>#DIV/0!</v>
      </c>
      <c r="HE48" s="92" t="e">
        <f t="shared" si="60"/>
        <v>#DIV/0!</v>
      </c>
      <c r="HF48" s="92" t="e">
        <f t="shared" si="60"/>
        <v>#DIV/0!</v>
      </c>
      <c r="HG48" s="92" t="e">
        <f t="shared" si="60"/>
        <v>#DIV/0!</v>
      </c>
      <c r="HH48" s="92" t="e">
        <f t="shared" si="60"/>
        <v>#DIV/0!</v>
      </c>
      <c r="HI48" s="92" t="e">
        <f t="shared" si="60"/>
        <v>#DIV/0!</v>
      </c>
      <c r="HJ48" s="92" t="e">
        <f t="shared" si="60"/>
        <v>#DIV/0!</v>
      </c>
      <c r="HK48" s="92" t="e">
        <f t="shared" si="60"/>
        <v>#DIV/0!</v>
      </c>
      <c r="HL48" s="92" t="e">
        <f t="shared" si="60"/>
        <v>#DIV/0!</v>
      </c>
      <c r="HM48" s="92">
        <f t="shared" si="60"/>
        <v>0.52463875509447944</v>
      </c>
      <c r="HN48" s="92" t="e">
        <f t="shared" ref="HN48:IT48" si="61">HN34/(SUM(HN34,HN35))</f>
        <v>#DIV/0!</v>
      </c>
      <c r="HO48" s="92" t="e">
        <f t="shared" si="61"/>
        <v>#DIV/0!</v>
      </c>
      <c r="HP48" s="92" t="e">
        <f t="shared" si="61"/>
        <v>#DIV/0!</v>
      </c>
      <c r="HQ48" s="92" t="e">
        <f t="shared" si="61"/>
        <v>#DIV/0!</v>
      </c>
      <c r="HR48" s="92" t="e">
        <f t="shared" si="61"/>
        <v>#DIV/0!</v>
      </c>
      <c r="HS48" s="92" t="e">
        <f t="shared" si="61"/>
        <v>#DIV/0!</v>
      </c>
      <c r="HT48" s="92" t="e">
        <f t="shared" si="61"/>
        <v>#DIV/0!</v>
      </c>
      <c r="HU48" s="92" t="e">
        <f t="shared" si="61"/>
        <v>#DIV/0!</v>
      </c>
      <c r="HV48" s="92" t="e">
        <f t="shared" si="61"/>
        <v>#DIV/0!</v>
      </c>
      <c r="HW48" s="92" t="e">
        <f t="shared" si="61"/>
        <v>#DIV/0!</v>
      </c>
      <c r="HX48" s="92" t="e">
        <f t="shared" si="61"/>
        <v>#DIV/0!</v>
      </c>
      <c r="HY48" s="92" t="e">
        <f t="shared" si="61"/>
        <v>#DIV/0!</v>
      </c>
      <c r="HZ48" s="92" t="e">
        <f t="shared" si="61"/>
        <v>#DIV/0!</v>
      </c>
      <c r="IA48" s="92" t="e">
        <f t="shared" si="61"/>
        <v>#DIV/0!</v>
      </c>
      <c r="IB48" s="92" t="e">
        <f t="shared" si="61"/>
        <v>#DIV/0!</v>
      </c>
      <c r="IC48" s="92" t="e">
        <f t="shared" si="61"/>
        <v>#DIV/0!</v>
      </c>
      <c r="ID48" s="92" t="e">
        <f t="shared" si="61"/>
        <v>#DIV/0!</v>
      </c>
      <c r="IE48" s="92" t="e">
        <f t="shared" si="61"/>
        <v>#DIV/0!</v>
      </c>
      <c r="IF48" s="92" t="e">
        <f t="shared" si="61"/>
        <v>#DIV/0!</v>
      </c>
      <c r="IG48" s="92" t="e">
        <f t="shared" si="61"/>
        <v>#DIV/0!</v>
      </c>
      <c r="IH48" s="92" t="e">
        <f t="shared" si="61"/>
        <v>#DIV/0!</v>
      </c>
      <c r="II48" s="92" t="e">
        <f t="shared" si="61"/>
        <v>#DIV/0!</v>
      </c>
      <c r="IJ48" s="92" t="e">
        <f t="shared" si="61"/>
        <v>#DIV/0!</v>
      </c>
      <c r="IK48" s="92" t="e">
        <f t="shared" si="61"/>
        <v>#DIV/0!</v>
      </c>
      <c r="IL48" s="92" t="e">
        <f t="shared" si="61"/>
        <v>#DIV/0!</v>
      </c>
      <c r="IM48" s="92" t="e">
        <f t="shared" si="61"/>
        <v>#DIV/0!</v>
      </c>
      <c r="IN48" s="92" t="e">
        <f t="shared" si="61"/>
        <v>#DIV/0!</v>
      </c>
      <c r="IO48" s="92" t="e">
        <f t="shared" si="61"/>
        <v>#DIV/0!</v>
      </c>
      <c r="IP48" s="92" t="e">
        <f t="shared" si="61"/>
        <v>#DIV/0!</v>
      </c>
      <c r="IQ48" s="92" t="e">
        <f t="shared" si="61"/>
        <v>#DIV/0!</v>
      </c>
      <c r="IR48" s="92" t="e">
        <f t="shared" si="61"/>
        <v>#DIV/0!</v>
      </c>
      <c r="IS48" s="92">
        <f t="shared" si="61"/>
        <v>0.53209925167388739</v>
      </c>
      <c r="IT48" s="92">
        <f t="shared" si="61"/>
        <v>0.47546296296296298</v>
      </c>
      <c r="IU48" s="92">
        <f t="shared" ref="IU48:IV48" si="62">IU34/(SUM(IU34,IU35))</f>
        <v>0.36724864539434077</v>
      </c>
      <c r="IV48" s="92">
        <f t="shared" si="62"/>
        <v>0.32752613240418116</v>
      </c>
      <c r="IW48" s="92">
        <f t="shared" ref="IW48" si="63">IW34/(SUM(IW34,IW35))</f>
        <v>0.34389140271493213</v>
      </c>
      <c r="IX48" s="224">
        <f>IW48</f>
        <v>0.34389140271493213</v>
      </c>
    </row>
    <row r="49" spans="2:258" hidden="1">
      <c r="B49" s="75" t="s">
        <v>57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6">
        <f>AH34/AH44</f>
        <v>0.48572610674389738</v>
      </c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6">
        <f>BK34/BK44</f>
        <v>0.48653061224489796</v>
      </c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6">
        <f>CQ34/CQ44</f>
        <v>0.49960536700868191</v>
      </c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6">
        <f>DV34/DV44</f>
        <v>0.49751053236307929</v>
      </c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6">
        <f>FB34/FB44</f>
        <v>0.51308712800286838</v>
      </c>
      <c r="FC49" s="76" t="e">
        <f t="shared" ref="FC49:GG49" si="64">FC34/FC44</f>
        <v>#DIV/0!</v>
      </c>
      <c r="FD49" s="76" t="e">
        <f t="shared" si="64"/>
        <v>#DIV/0!</v>
      </c>
      <c r="FE49" s="76" t="e">
        <f t="shared" si="64"/>
        <v>#DIV/0!</v>
      </c>
      <c r="FF49" s="76" t="e">
        <f t="shared" si="64"/>
        <v>#DIV/0!</v>
      </c>
      <c r="FG49" s="76" t="e">
        <f t="shared" si="64"/>
        <v>#DIV/0!</v>
      </c>
      <c r="FH49" s="76" t="e">
        <f t="shared" si="64"/>
        <v>#DIV/0!</v>
      </c>
      <c r="FI49" s="76" t="e">
        <f t="shared" si="64"/>
        <v>#DIV/0!</v>
      </c>
      <c r="FJ49" s="76" t="e">
        <f t="shared" si="64"/>
        <v>#DIV/0!</v>
      </c>
      <c r="FK49" s="76" t="e">
        <f t="shared" si="64"/>
        <v>#DIV/0!</v>
      </c>
      <c r="FL49" s="76" t="e">
        <f t="shared" si="64"/>
        <v>#DIV/0!</v>
      </c>
      <c r="FM49" s="76" t="e">
        <f t="shared" si="64"/>
        <v>#DIV/0!</v>
      </c>
      <c r="FN49" s="76" t="e">
        <f t="shared" si="64"/>
        <v>#DIV/0!</v>
      </c>
      <c r="FO49" s="76" t="e">
        <f t="shared" si="64"/>
        <v>#DIV/0!</v>
      </c>
      <c r="FP49" s="76" t="e">
        <f t="shared" si="64"/>
        <v>#DIV/0!</v>
      </c>
      <c r="FQ49" s="76" t="e">
        <f t="shared" si="64"/>
        <v>#DIV/0!</v>
      </c>
      <c r="FR49" s="76" t="e">
        <f t="shared" si="64"/>
        <v>#DIV/0!</v>
      </c>
      <c r="FS49" s="76" t="e">
        <f t="shared" si="64"/>
        <v>#DIV/0!</v>
      </c>
      <c r="FT49" s="76" t="e">
        <f t="shared" si="64"/>
        <v>#DIV/0!</v>
      </c>
      <c r="FU49" s="76" t="e">
        <f t="shared" si="64"/>
        <v>#DIV/0!</v>
      </c>
      <c r="FV49" s="76" t="e">
        <f t="shared" si="64"/>
        <v>#DIV/0!</v>
      </c>
      <c r="FW49" s="76" t="e">
        <f t="shared" si="64"/>
        <v>#DIV/0!</v>
      </c>
      <c r="FX49" s="76" t="e">
        <f t="shared" si="64"/>
        <v>#DIV/0!</v>
      </c>
      <c r="FY49" s="76" t="e">
        <f t="shared" si="64"/>
        <v>#DIV/0!</v>
      </c>
      <c r="FZ49" s="76" t="e">
        <f t="shared" si="64"/>
        <v>#DIV/0!</v>
      </c>
      <c r="GA49" s="76" t="e">
        <f t="shared" si="64"/>
        <v>#DIV/0!</v>
      </c>
      <c r="GB49" s="76" t="e">
        <f t="shared" si="64"/>
        <v>#DIV/0!</v>
      </c>
      <c r="GC49" s="76" t="e">
        <f t="shared" si="64"/>
        <v>#DIV/0!</v>
      </c>
      <c r="GD49" s="76" t="e">
        <f t="shared" si="64"/>
        <v>#DIV/0!</v>
      </c>
      <c r="GE49" s="76" t="e">
        <f t="shared" si="64"/>
        <v>#DIV/0!</v>
      </c>
      <c r="GF49" s="76" t="e">
        <f t="shared" si="64"/>
        <v>#DIV/0!</v>
      </c>
      <c r="GG49" s="76">
        <f t="shared" si="64"/>
        <v>0.50515097690941391</v>
      </c>
      <c r="GH49" s="76" t="e">
        <f t="shared" ref="GH49:HM49" si="65">GH34/GH44</f>
        <v>#DIV/0!</v>
      </c>
      <c r="GI49" s="76" t="e">
        <f t="shared" si="65"/>
        <v>#DIV/0!</v>
      </c>
      <c r="GJ49" s="76" t="e">
        <f t="shared" si="65"/>
        <v>#DIV/0!</v>
      </c>
      <c r="GK49" s="76" t="e">
        <f t="shared" si="65"/>
        <v>#DIV/0!</v>
      </c>
      <c r="GL49" s="76" t="e">
        <f t="shared" si="65"/>
        <v>#DIV/0!</v>
      </c>
      <c r="GM49" s="76" t="e">
        <f t="shared" si="65"/>
        <v>#DIV/0!</v>
      </c>
      <c r="GN49" s="76" t="e">
        <f t="shared" si="65"/>
        <v>#DIV/0!</v>
      </c>
      <c r="GO49" s="76" t="e">
        <f t="shared" si="65"/>
        <v>#DIV/0!</v>
      </c>
      <c r="GP49" s="76" t="e">
        <f t="shared" si="65"/>
        <v>#DIV/0!</v>
      </c>
      <c r="GQ49" s="76" t="e">
        <f t="shared" si="65"/>
        <v>#DIV/0!</v>
      </c>
      <c r="GR49" s="76" t="e">
        <f t="shared" si="65"/>
        <v>#DIV/0!</v>
      </c>
      <c r="GS49" s="76" t="e">
        <f t="shared" si="65"/>
        <v>#DIV/0!</v>
      </c>
      <c r="GT49" s="76" t="e">
        <f t="shared" si="65"/>
        <v>#DIV/0!</v>
      </c>
      <c r="GU49" s="76" t="e">
        <f t="shared" si="65"/>
        <v>#DIV/0!</v>
      </c>
      <c r="GV49" s="76" t="e">
        <f t="shared" si="65"/>
        <v>#DIV/0!</v>
      </c>
      <c r="GW49" s="76" t="e">
        <f t="shared" si="65"/>
        <v>#DIV/0!</v>
      </c>
      <c r="GX49" s="76" t="e">
        <f t="shared" si="65"/>
        <v>#DIV/0!</v>
      </c>
      <c r="GY49" s="76" t="e">
        <f t="shared" si="65"/>
        <v>#DIV/0!</v>
      </c>
      <c r="GZ49" s="76" t="e">
        <f t="shared" si="65"/>
        <v>#DIV/0!</v>
      </c>
      <c r="HA49" s="76" t="e">
        <f t="shared" si="65"/>
        <v>#DIV/0!</v>
      </c>
      <c r="HB49" s="76" t="e">
        <f t="shared" si="65"/>
        <v>#DIV/0!</v>
      </c>
      <c r="HC49" s="76" t="e">
        <f t="shared" si="65"/>
        <v>#DIV/0!</v>
      </c>
      <c r="HD49" s="76" t="e">
        <f t="shared" si="65"/>
        <v>#DIV/0!</v>
      </c>
      <c r="HE49" s="76" t="e">
        <f t="shared" si="65"/>
        <v>#DIV/0!</v>
      </c>
      <c r="HF49" s="76" t="e">
        <f t="shared" si="65"/>
        <v>#DIV/0!</v>
      </c>
      <c r="HG49" s="76" t="e">
        <f t="shared" si="65"/>
        <v>#DIV/0!</v>
      </c>
      <c r="HH49" s="76" t="e">
        <f t="shared" si="65"/>
        <v>#DIV/0!</v>
      </c>
      <c r="HI49" s="76" t="e">
        <f t="shared" si="65"/>
        <v>#DIV/0!</v>
      </c>
      <c r="HJ49" s="76" t="e">
        <f t="shared" si="65"/>
        <v>#DIV/0!</v>
      </c>
      <c r="HK49" s="76" t="e">
        <f t="shared" si="65"/>
        <v>#DIV/0!</v>
      </c>
      <c r="HL49" s="76" t="e">
        <f t="shared" si="65"/>
        <v>#DIV/0!</v>
      </c>
      <c r="HM49" s="76">
        <f t="shared" si="65"/>
        <v>0.50035335689045934</v>
      </c>
      <c r="HN49" s="76" t="e">
        <f t="shared" ref="HN49:IS49" si="66">HN34/HN44</f>
        <v>#DIV/0!</v>
      </c>
      <c r="HO49" s="76" t="e">
        <f t="shared" si="66"/>
        <v>#DIV/0!</v>
      </c>
      <c r="HP49" s="76" t="e">
        <f t="shared" si="66"/>
        <v>#DIV/0!</v>
      </c>
      <c r="HQ49" s="76" t="e">
        <f t="shared" si="66"/>
        <v>#DIV/0!</v>
      </c>
      <c r="HR49" s="76" t="e">
        <f t="shared" si="66"/>
        <v>#DIV/0!</v>
      </c>
      <c r="HS49" s="76" t="e">
        <f t="shared" si="66"/>
        <v>#DIV/0!</v>
      </c>
      <c r="HT49" s="76" t="e">
        <f t="shared" si="66"/>
        <v>#DIV/0!</v>
      </c>
      <c r="HU49" s="76" t="e">
        <f t="shared" si="66"/>
        <v>#DIV/0!</v>
      </c>
      <c r="HV49" s="76" t="e">
        <f t="shared" si="66"/>
        <v>#DIV/0!</v>
      </c>
      <c r="HW49" s="76" t="e">
        <f t="shared" si="66"/>
        <v>#DIV/0!</v>
      </c>
      <c r="HX49" s="76" t="e">
        <f t="shared" si="66"/>
        <v>#DIV/0!</v>
      </c>
      <c r="HY49" s="76" t="e">
        <f t="shared" si="66"/>
        <v>#DIV/0!</v>
      </c>
      <c r="HZ49" s="76" t="e">
        <f t="shared" si="66"/>
        <v>#DIV/0!</v>
      </c>
      <c r="IA49" s="76" t="e">
        <f t="shared" si="66"/>
        <v>#DIV/0!</v>
      </c>
      <c r="IB49" s="76" t="e">
        <f t="shared" si="66"/>
        <v>#DIV/0!</v>
      </c>
      <c r="IC49" s="76" t="e">
        <f t="shared" si="66"/>
        <v>#DIV/0!</v>
      </c>
      <c r="ID49" s="76" t="e">
        <f t="shared" si="66"/>
        <v>#DIV/0!</v>
      </c>
      <c r="IE49" s="76" t="e">
        <f t="shared" si="66"/>
        <v>#DIV/0!</v>
      </c>
      <c r="IF49" s="76" t="e">
        <f t="shared" si="66"/>
        <v>#DIV/0!</v>
      </c>
      <c r="IG49" s="76" t="e">
        <f t="shared" si="66"/>
        <v>#DIV/0!</v>
      </c>
      <c r="IH49" s="76" t="e">
        <f t="shared" si="66"/>
        <v>#DIV/0!</v>
      </c>
      <c r="II49" s="76" t="e">
        <f t="shared" si="66"/>
        <v>#DIV/0!</v>
      </c>
      <c r="IJ49" s="76" t="e">
        <f t="shared" si="66"/>
        <v>#DIV/0!</v>
      </c>
      <c r="IK49" s="76" t="e">
        <f t="shared" si="66"/>
        <v>#DIV/0!</v>
      </c>
      <c r="IL49" s="76" t="e">
        <f t="shared" si="66"/>
        <v>#DIV/0!</v>
      </c>
      <c r="IM49" s="76" t="e">
        <f t="shared" si="66"/>
        <v>#DIV/0!</v>
      </c>
      <c r="IN49" s="76" t="e">
        <f t="shared" si="66"/>
        <v>#DIV/0!</v>
      </c>
      <c r="IO49" s="76" t="e">
        <f t="shared" si="66"/>
        <v>#DIV/0!</v>
      </c>
      <c r="IP49" s="76" t="e">
        <f t="shared" si="66"/>
        <v>#DIV/0!</v>
      </c>
      <c r="IQ49" s="76" t="e">
        <f t="shared" si="66"/>
        <v>#DIV/0!</v>
      </c>
      <c r="IR49" s="76" t="e">
        <f t="shared" si="66"/>
        <v>#DIV/0!</v>
      </c>
      <c r="IS49" s="76">
        <f t="shared" si="66"/>
        <v>0.50637181409295351</v>
      </c>
      <c r="IT49" s="77"/>
      <c r="IU49" s="77"/>
      <c r="IV49" s="77"/>
      <c r="IW49" s="77"/>
      <c r="IX49" s="77"/>
    </row>
    <row r="50" spans="2:258">
      <c r="B50" s="48" t="s">
        <v>99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92">
        <f>AH42/(AH34+AH35)</f>
        <v>0.73112178088171109</v>
      </c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92">
        <f>BK42/(BK34+BK35)</f>
        <v>0.73611708996986658</v>
      </c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92">
        <f>CQ42/(CQ34+CQ35)</f>
        <v>0.75114250103863733</v>
      </c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92">
        <f>DV42/(DV34+DV35)</f>
        <v>0.74989915288422748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2">
        <f>FB42/(FB34+FB35)</f>
        <v>0.75986471251409249</v>
      </c>
      <c r="FC50" s="92" t="e">
        <f t="shared" ref="FC50:GG50" si="67">FC42/(FC34+FC35)</f>
        <v>#DIV/0!</v>
      </c>
      <c r="FD50" s="92" t="e">
        <f t="shared" si="67"/>
        <v>#DIV/0!</v>
      </c>
      <c r="FE50" s="92" t="e">
        <f t="shared" si="67"/>
        <v>#DIV/0!</v>
      </c>
      <c r="FF50" s="92" t="e">
        <f t="shared" si="67"/>
        <v>#DIV/0!</v>
      </c>
      <c r="FG50" s="92" t="e">
        <f t="shared" si="67"/>
        <v>#DIV/0!</v>
      </c>
      <c r="FH50" s="92" t="e">
        <f t="shared" si="67"/>
        <v>#DIV/0!</v>
      </c>
      <c r="FI50" s="92" t="e">
        <f t="shared" si="67"/>
        <v>#DIV/0!</v>
      </c>
      <c r="FJ50" s="92" t="e">
        <f t="shared" si="67"/>
        <v>#DIV/0!</v>
      </c>
      <c r="FK50" s="92" t="e">
        <f t="shared" si="67"/>
        <v>#DIV/0!</v>
      </c>
      <c r="FL50" s="92" t="e">
        <f t="shared" si="67"/>
        <v>#DIV/0!</v>
      </c>
      <c r="FM50" s="92" t="e">
        <f t="shared" si="67"/>
        <v>#DIV/0!</v>
      </c>
      <c r="FN50" s="92" t="e">
        <f t="shared" si="67"/>
        <v>#DIV/0!</v>
      </c>
      <c r="FO50" s="92" t="e">
        <f t="shared" si="67"/>
        <v>#DIV/0!</v>
      </c>
      <c r="FP50" s="92" t="e">
        <f t="shared" si="67"/>
        <v>#DIV/0!</v>
      </c>
      <c r="FQ50" s="92" t="e">
        <f t="shared" si="67"/>
        <v>#DIV/0!</v>
      </c>
      <c r="FR50" s="92" t="e">
        <f t="shared" si="67"/>
        <v>#DIV/0!</v>
      </c>
      <c r="FS50" s="92" t="e">
        <f t="shared" si="67"/>
        <v>#DIV/0!</v>
      </c>
      <c r="FT50" s="92" t="e">
        <f t="shared" si="67"/>
        <v>#DIV/0!</v>
      </c>
      <c r="FU50" s="92" t="e">
        <f t="shared" si="67"/>
        <v>#DIV/0!</v>
      </c>
      <c r="FV50" s="92" t="e">
        <f t="shared" si="67"/>
        <v>#DIV/0!</v>
      </c>
      <c r="FW50" s="92" t="e">
        <f t="shared" si="67"/>
        <v>#DIV/0!</v>
      </c>
      <c r="FX50" s="92" t="e">
        <f t="shared" si="67"/>
        <v>#DIV/0!</v>
      </c>
      <c r="FY50" s="92" t="e">
        <f t="shared" si="67"/>
        <v>#DIV/0!</v>
      </c>
      <c r="FZ50" s="92" t="e">
        <f t="shared" si="67"/>
        <v>#DIV/0!</v>
      </c>
      <c r="GA50" s="92" t="e">
        <f t="shared" si="67"/>
        <v>#DIV/0!</v>
      </c>
      <c r="GB50" s="92" t="e">
        <f t="shared" si="67"/>
        <v>#DIV/0!</v>
      </c>
      <c r="GC50" s="92" t="e">
        <f t="shared" si="67"/>
        <v>#DIV/0!</v>
      </c>
      <c r="GD50" s="92" t="e">
        <f t="shared" si="67"/>
        <v>#DIV/0!</v>
      </c>
      <c r="GE50" s="92" t="e">
        <f t="shared" si="67"/>
        <v>#DIV/0!</v>
      </c>
      <c r="GF50" s="92" t="e">
        <f t="shared" si="67"/>
        <v>#DIV/0!</v>
      </c>
      <c r="GG50" s="92">
        <f t="shared" si="67"/>
        <v>0.75520833333333337</v>
      </c>
      <c r="GH50" s="92" t="e">
        <f t="shared" ref="GH50:HM50" si="68">GH42/(GH34+GH35)</f>
        <v>#DIV/0!</v>
      </c>
      <c r="GI50" s="92" t="e">
        <f t="shared" si="68"/>
        <v>#DIV/0!</v>
      </c>
      <c r="GJ50" s="92" t="e">
        <f t="shared" si="68"/>
        <v>#DIV/0!</v>
      </c>
      <c r="GK50" s="92" t="e">
        <f t="shared" si="68"/>
        <v>#DIV/0!</v>
      </c>
      <c r="GL50" s="92" t="e">
        <f t="shared" si="68"/>
        <v>#DIV/0!</v>
      </c>
      <c r="GM50" s="92" t="e">
        <f t="shared" si="68"/>
        <v>#DIV/0!</v>
      </c>
      <c r="GN50" s="92" t="e">
        <f t="shared" si="68"/>
        <v>#DIV/0!</v>
      </c>
      <c r="GO50" s="92" t="e">
        <f t="shared" si="68"/>
        <v>#DIV/0!</v>
      </c>
      <c r="GP50" s="92" t="e">
        <f t="shared" si="68"/>
        <v>#DIV/0!</v>
      </c>
      <c r="GQ50" s="92" t="e">
        <f t="shared" si="68"/>
        <v>#DIV/0!</v>
      </c>
      <c r="GR50" s="92" t="e">
        <f t="shared" si="68"/>
        <v>#DIV/0!</v>
      </c>
      <c r="GS50" s="92" t="e">
        <f t="shared" si="68"/>
        <v>#DIV/0!</v>
      </c>
      <c r="GT50" s="92" t="e">
        <f t="shared" si="68"/>
        <v>#DIV/0!</v>
      </c>
      <c r="GU50" s="92" t="e">
        <f t="shared" si="68"/>
        <v>#DIV/0!</v>
      </c>
      <c r="GV50" s="92" t="e">
        <f t="shared" si="68"/>
        <v>#DIV/0!</v>
      </c>
      <c r="GW50" s="92" t="e">
        <f t="shared" si="68"/>
        <v>#DIV/0!</v>
      </c>
      <c r="GX50" s="92" t="e">
        <f t="shared" si="68"/>
        <v>#DIV/0!</v>
      </c>
      <c r="GY50" s="92" t="e">
        <f t="shared" si="68"/>
        <v>#DIV/0!</v>
      </c>
      <c r="GZ50" s="92" t="e">
        <f t="shared" si="68"/>
        <v>#DIV/0!</v>
      </c>
      <c r="HA50" s="92" t="e">
        <f t="shared" si="68"/>
        <v>#DIV/0!</v>
      </c>
      <c r="HB50" s="92" t="e">
        <f t="shared" si="68"/>
        <v>#DIV/0!</v>
      </c>
      <c r="HC50" s="92" t="e">
        <f t="shared" si="68"/>
        <v>#DIV/0!</v>
      </c>
      <c r="HD50" s="92" t="e">
        <f t="shared" si="68"/>
        <v>#DIV/0!</v>
      </c>
      <c r="HE50" s="92" t="e">
        <f t="shared" si="68"/>
        <v>#DIV/0!</v>
      </c>
      <c r="HF50" s="92" t="e">
        <f t="shared" si="68"/>
        <v>#DIV/0!</v>
      </c>
      <c r="HG50" s="92" t="e">
        <f t="shared" si="68"/>
        <v>#DIV/0!</v>
      </c>
      <c r="HH50" s="92" t="e">
        <f t="shared" si="68"/>
        <v>#DIV/0!</v>
      </c>
      <c r="HI50" s="92" t="e">
        <f t="shared" si="68"/>
        <v>#DIV/0!</v>
      </c>
      <c r="HJ50" s="92" t="e">
        <f t="shared" si="68"/>
        <v>#DIV/0!</v>
      </c>
      <c r="HK50" s="92" t="e">
        <f t="shared" si="68"/>
        <v>#DIV/0!</v>
      </c>
      <c r="HL50" s="92" t="e">
        <f t="shared" si="68"/>
        <v>#DIV/0!</v>
      </c>
      <c r="HM50" s="92">
        <f t="shared" si="68"/>
        <v>0.75027788069655432</v>
      </c>
      <c r="HN50" s="92" t="e">
        <f t="shared" ref="HN50:IT50" si="69">HN42/(HN34+HN35)</f>
        <v>#DIV/0!</v>
      </c>
      <c r="HO50" s="92" t="e">
        <f t="shared" si="69"/>
        <v>#DIV/0!</v>
      </c>
      <c r="HP50" s="92" t="e">
        <f t="shared" si="69"/>
        <v>#DIV/0!</v>
      </c>
      <c r="HQ50" s="92" t="e">
        <f t="shared" si="69"/>
        <v>#DIV/0!</v>
      </c>
      <c r="HR50" s="92" t="e">
        <f t="shared" si="69"/>
        <v>#DIV/0!</v>
      </c>
      <c r="HS50" s="92" t="e">
        <f t="shared" si="69"/>
        <v>#DIV/0!</v>
      </c>
      <c r="HT50" s="92" t="e">
        <f t="shared" si="69"/>
        <v>#DIV/0!</v>
      </c>
      <c r="HU50" s="92" t="e">
        <f t="shared" si="69"/>
        <v>#DIV/0!</v>
      </c>
      <c r="HV50" s="92" t="e">
        <f t="shared" si="69"/>
        <v>#DIV/0!</v>
      </c>
      <c r="HW50" s="92" t="e">
        <f t="shared" si="69"/>
        <v>#DIV/0!</v>
      </c>
      <c r="HX50" s="92" t="e">
        <f t="shared" si="69"/>
        <v>#DIV/0!</v>
      </c>
      <c r="HY50" s="92" t="e">
        <f t="shared" si="69"/>
        <v>#DIV/0!</v>
      </c>
      <c r="HZ50" s="92" t="e">
        <f t="shared" si="69"/>
        <v>#DIV/0!</v>
      </c>
      <c r="IA50" s="92" t="e">
        <f t="shared" si="69"/>
        <v>#DIV/0!</v>
      </c>
      <c r="IB50" s="92" t="e">
        <f t="shared" si="69"/>
        <v>#DIV/0!</v>
      </c>
      <c r="IC50" s="92" t="e">
        <f t="shared" si="69"/>
        <v>#DIV/0!</v>
      </c>
      <c r="ID50" s="92" t="e">
        <f t="shared" si="69"/>
        <v>#DIV/0!</v>
      </c>
      <c r="IE50" s="92" t="e">
        <f t="shared" si="69"/>
        <v>#DIV/0!</v>
      </c>
      <c r="IF50" s="92" t="e">
        <f t="shared" si="69"/>
        <v>#DIV/0!</v>
      </c>
      <c r="IG50" s="92" t="e">
        <f t="shared" si="69"/>
        <v>#DIV/0!</v>
      </c>
      <c r="IH50" s="92" t="e">
        <f t="shared" si="69"/>
        <v>#DIV/0!</v>
      </c>
      <c r="II50" s="92" t="e">
        <f t="shared" si="69"/>
        <v>#DIV/0!</v>
      </c>
      <c r="IJ50" s="92" t="e">
        <f t="shared" si="69"/>
        <v>#DIV/0!</v>
      </c>
      <c r="IK50" s="92" t="e">
        <f t="shared" si="69"/>
        <v>#DIV/0!</v>
      </c>
      <c r="IL50" s="92" t="e">
        <f t="shared" si="69"/>
        <v>#DIV/0!</v>
      </c>
      <c r="IM50" s="92" t="e">
        <f t="shared" si="69"/>
        <v>#DIV/0!</v>
      </c>
      <c r="IN50" s="92" t="e">
        <f t="shared" si="69"/>
        <v>#DIV/0!</v>
      </c>
      <c r="IO50" s="92" t="e">
        <f t="shared" si="69"/>
        <v>#DIV/0!</v>
      </c>
      <c r="IP50" s="92" t="e">
        <f t="shared" si="69"/>
        <v>#DIV/0!</v>
      </c>
      <c r="IQ50" s="92" t="e">
        <f t="shared" si="69"/>
        <v>#DIV/0!</v>
      </c>
      <c r="IR50" s="92" t="e">
        <f t="shared" si="69"/>
        <v>#DIV/0!</v>
      </c>
      <c r="IS50" s="92">
        <f t="shared" si="69"/>
        <v>0.75541551792044115</v>
      </c>
      <c r="IT50" s="92">
        <f t="shared" si="69"/>
        <v>0.68888888888888888</v>
      </c>
      <c r="IU50" s="92">
        <f t="shared" ref="IU50:IV50" si="70">IU42/(IU34+IU35)</f>
        <v>0.60866947621914513</v>
      </c>
      <c r="IV50" s="92">
        <f t="shared" si="70"/>
        <v>0.6759581881533101</v>
      </c>
      <c r="IW50" s="92">
        <f t="shared" ref="IW50" si="71">IW42/(IW34+IW35)</f>
        <v>0.63800904977375561</v>
      </c>
      <c r="IX50" s="224">
        <f>IW50</f>
        <v>0.63800904977375561</v>
      </c>
    </row>
    <row r="51" spans="2:258" hidden="1">
      <c r="B51" s="75" t="s">
        <v>62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AH42/AH44</f>
        <v>0.6930078609846918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BK42/BK44</f>
        <v>0.69795918367346943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CQ42/CQ44</f>
        <v>0.71349644830307812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DV42/DV44</f>
        <v>0.71198774415932597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FB42/FB44</f>
        <v>0.72499103621369665</v>
      </c>
      <c r="FC51" s="76" t="e">
        <f t="shared" ref="FC51:GG51" si="72">FC42/FC44</f>
        <v>#DIV/0!</v>
      </c>
      <c r="FD51" s="76" t="e">
        <f t="shared" si="72"/>
        <v>#DIV/0!</v>
      </c>
      <c r="FE51" s="76" t="e">
        <f t="shared" si="72"/>
        <v>#DIV/0!</v>
      </c>
      <c r="FF51" s="76" t="e">
        <f t="shared" si="72"/>
        <v>#DIV/0!</v>
      </c>
      <c r="FG51" s="76" t="e">
        <f t="shared" si="72"/>
        <v>#DIV/0!</v>
      </c>
      <c r="FH51" s="76" t="e">
        <f t="shared" si="72"/>
        <v>#DIV/0!</v>
      </c>
      <c r="FI51" s="76" t="e">
        <f t="shared" si="72"/>
        <v>#DIV/0!</v>
      </c>
      <c r="FJ51" s="76" t="e">
        <f t="shared" si="72"/>
        <v>#DIV/0!</v>
      </c>
      <c r="FK51" s="76" t="e">
        <f t="shared" si="72"/>
        <v>#DIV/0!</v>
      </c>
      <c r="FL51" s="76" t="e">
        <f t="shared" si="72"/>
        <v>#DIV/0!</v>
      </c>
      <c r="FM51" s="76" t="e">
        <f t="shared" si="72"/>
        <v>#DIV/0!</v>
      </c>
      <c r="FN51" s="76" t="e">
        <f t="shared" si="72"/>
        <v>#DIV/0!</v>
      </c>
      <c r="FO51" s="76" t="e">
        <f t="shared" si="72"/>
        <v>#DIV/0!</v>
      </c>
      <c r="FP51" s="76" t="e">
        <f t="shared" si="72"/>
        <v>#DIV/0!</v>
      </c>
      <c r="FQ51" s="76" t="e">
        <f t="shared" si="72"/>
        <v>#DIV/0!</v>
      </c>
      <c r="FR51" s="76" t="e">
        <f t="shared" si="72"/>
        <v>#DIV/0!</v>
      </c>
      <c r="FS51" s="76" t="e">
        <f t="shared" si="72"/>
        <v>#DIV/0!</v>
      </c>
      <c r="FT51" s="76" t="e">
        <f t="shared" si="72"/>
        <v>#DIV/0!</v>
      </c>
      <c r="FU51" s="76" t="e">
        <f t="shared" si="72"/>
        <v>#DIV/0!</v>
      </c>
      <c r="FV51" s="76" t="e">
        <f t="shared" si="72"/>
        <v>#DIV/0!</v>
      </c>
      <c r="FW51" s="76" t="e">
        <f t="shared" si="72"/>
        <v>#DIV/0!</v>
      </c>
      <c r="FX51" s="76" t="e">
        <f t="shared" si="72"/>
        <v>#DIV/0!</v>
      </c>
      <c r="FY51" s="76" t="e">
        <f t="shared" si="72"/>
        <v>#DIV/0!</v>
      </c>
      <c r="FZ51" s="76" t="e">
        <f t="shared" si="72"/>
        <v>#DIV/0!</v>
      </c>
      <c r="GA51" s="76" t="e">
        <f t="shared" si="72"/>
        <v>#DIV/0!</v>
      </c>
      <c r="GB51" s="76" t="e">
        <f t="shared" si="72"/>
        <v>#DIV/0!</v>
      </c>
      <c r="GC51" s="76" t="e">
        <f t="shared" si="72"/>
        <v>#DIV/0!</v>
      </c>
      <c r="GD51" s="76" t="e">
        <f t="shared" si="72"/>
        <v>#DIV/0!</v>
      </c>
      <c r="GE51" s="76" t="e">
        <f t="shared" si="72"/>
        <v>#DIV/0!</v>
      </c>
      <c r="GF51" s="76" t="e">
        <f t="shared" si="72"/>
        <v>#DIV/0!</v>
      </c>
      <c r="GG51" s="76">
        <f t="shared" si="72"/>
        <v>0.72113676731793963</v>
      </c>
      <c r="GH51" s="76" t="e">
        <f t="shared" ref="GH51:HM51" si="73">GH42/GH44</f>
        <v>#DIV/0!</v>
      </c>
      <c r="GI51" s="76" t="e">
        <f t="shared" si="73"/>
        <v>#DIV/0!</v>
      </c>
      <c r="GJ51" s="76" t="e">
        <f t="shared" si="73"/>
        <v>#DIV/0!</v>
      </c>
      <c r="GK51" s="76" t="e">
        <f t="shared" si="73"/>
        <v>#DIV/0!</v>
      </c>
      <c r="GL51" s="76" t="e">
        <f t="shared" si="73"/>
        <v>#DIV/0!</v>
      </c>
      <c r="GM51" s="76" t="e">
        <f t="shared" si="73"/>
        <v>#DIV/0!</v>
      </c>
      <c r="GN51" s="76" t="e">
        <f t="shared" si="73"/>
        <v>#DIV/0!</v>
      </c>
      <c r="GO51" s="76" t="e">
        <f t="shared" si="73"/>
        <v>#DIV/0!</v>
      </c>
      <c r="GP51" s="76" t="e">
        <f t="shared" si="73"/>
        <v>#DIV/0!</v>
      </c>
      <c r="GQ51" s="76" t="e">
        <f t="shared" si="73"/>
        <v>#DIV/0!</v>
      </c>
      <c r="GR51" s="76" t="e">
        <f t="shared" si="73"/>
        <v>#DIV/0!</v>
      </c>
      <c r="GS51" s="76" t="e">
        <f t="shared" si="73"/>
        <v>#DIV/0!</v>
      </c>
      <c r="GT51" s="76" t="e">
        <f t="shared" si="73"/>
        <v>#DIV/0!</v>
      </c>
      <c r="GU51" s="76" t="e">
        <f t="shared" si="73"/>
        <v>#DIV/0!</v>
      </c>
      <c r="GV51" s="76" t="e">
        <f t="shared" si="73"/>
        <v>#DIV/0!</v>
      </c>
      <c r="GW51" s="76" t="e">
        <f t="shared" si="73"/>
        <v>#DIV/0!</v>
      </c>
      <c r="GX51" s="76" t="e">
        <f t="shared" si="73"/>
        <v>#DIV/0!</v>
      </c>
      <c r="GY51" s="76" t="e">
        <f t="shared" si="73"/>
        <v>#DIV/0!</v>
      </c>
      <c r="GZ51" s="76" t="e">
        <f t="shared" si="73"/>
        <v>#DIV/0!</v>
      </c>
      <c r="HA51" s="76" t="e">
        <f t="shared" si="73"/>
        <v>#DIV/0!</v>
      </c>
      <c r="HB51" s="76" t="e">
        <f t="shared" si="73"/>
        <v>#DIV/0!</v>
      </c>
      <c r="HC51" s="76" t="e">
        <f t="shared" si="73"/>
        <v>#DIV/0!</v>
      </c>
      <c r="HD51" s="76" t="e">
        <f t="shared" si="73"/>
        <v>#DIV/0!</v>
      </c>
      <c r="HE51" s="76" t="e">
        <f t="shared" si="73"/>
        <v>#DIV/0!</v>
      </c>
      <c r="HF51" s="76" t="e">
        <f t="shared" si="73"/>
        <v>#DIV/0!</v>
      </c>
      <c r="HG51" s="76" t="e">
        <f t="shared" si="73"/>
        <v>#DIV/0!</v>
      </c>
      <c r="HH51" s="76" t="e">
        <f t="shared" si="73"/>
        <v>#DIV/0!</v>
      </c>
      <c r="HI51" s="76" t="e">
        <f t="shared" si="73"/>
        <v>#DIV/0!</v>
      </c>
      <c r="HJ51" s="76" t="e">
        <f t="shared" si="73"/>
        <v>#DIV/0!</v>
      </c>
      <c r="HK51" s="76" t="e">
        <f t="shared" si="73"/>
        <v>#DIV/0!</v>
      </c>
      <c r="HL51" s="76" t="e">
        <f t="shared" si="73"/>
        <v>#DIV/0!</v>
      </c>
      <c r="HM51" s="76">
        <f t="shared" si="73"/>
        <v>0.71554770318021199</v>
      </c>
      <c r="HN51" s="76" t="e">
        <f t="shared" ref="HN51:IS51" si="74">HN42/HN44</f>
        <v>#DIV/0!</v>
      </c>
      <c r="HO51" s="76" t="e">
        <f t="shared" si="74"/>
        <v>#DIV/0!</v>
      </c>
      <c r="HP51" s="76" t="e">
        <f t="shared" si="74"/>
        <v>#DIV/0!</v>
      </c>
      <c r="HQ51" s="76" t="e">
        <f t="shared" si="74"/>
        <v>#DIV/0!</v>
      </c>
      <c r="HR51" s="76" t="e">
        <f t="shared" si="74"/>
        <v>#DIV/0!</v>
      </c>
      <c r="HS51" s="76" t="e">
        <f t="shared" si="74"/>
        <v>#DIV/0!</v>
      </c>
      <c r="HT51" s="76" t="e">
        <f t="shared" si="74"/>
        <v>#DIV/0!</v>
      </c>
      <c r="HU51" s="76" t="e">
        <f t="shared" si="74"/>
        <v>#DIV/0!</v>
      </c>
      <c r="HV51" s="76" t="e">
        <f t="shared" si="74"/>
        <v>#DIV/0!</v>
      </c>
      <c r="HW51" s="76" t="e">
        <f t="shared" si="74"/>
        <v>#DIV/0!</v>
      </c>
      <c r="HX51" s="76" t="e">
        <f t="shared" si="74"/>
        <v>#DIV/0!</v>
      </c>
      <c r="HY51" s="76" t="e">
        <f t="shared" si="74"/>
        <v>#DIV/0!</v>
      </c>
      <c r="HZ51" s="76" t="e">
        <f t="shared" si="74"/>
        <v>#DIV/0!</v>
      </c>
      <c r="IA51" s="76" t="e">
        <f t="shared" si="74"/>
        <v>#DIV/0!</v>
      </c>
      <c r="IB51" s="76" t="e">
        <f t="shared" si="74"/>
        <v>#DIV/0!</v>
      </c>
      <c r="IC51" s="76" t="e">
        <f t="shared" si="74"/>
        <v>#DIV/0!</v>
      </c>
      <c r="ID51" s="76" t="e">
        <f t="shared" si="74"/>
        <v>#DIV/0!</v>
      </c>
      <c r="IE51" s="76" t="e">
        <f t="shared" si="74"/>
        <v>#DIV/0!</v>
      </c>
      <c r="IF51" s="76" t="e">
        <f t="shared" si="74"/>
        <v>#DIV/0!</v>
      </c>
      <c r="IG51" s="76" t="e">
        <f t="shared" si="74"/>
        <v>#DIV/0!</v>
      </c>
      <c r="IH51" s="76" t="e">
        <f t="shared" si="74"/>
        <v>#DIV/0!</v>
      </c>
      <c r="II51" s="76" t="e">
        <f t="shared" si="74"/>
        <v>#DIV/0!</v>
      </c>
      <c r="IJ51" s="76" t="e">
        <f t="shared" si="74"/>
        <v>#DIV/0!</v>
      </c>
      <c r="IK51" s="76" t="e">
        <f t="shared" si="74"/>
        <v>#DIV/0!</v>
      </c>
      <c r="IL51" s="76" t="e">
        <f t="shared" si="74"/>
        <v>#DIV/0!</v>
      </c>
      <c r="IM51" s="76" t="e">
        <f t="shared" si="74"/>
        <v>#DIV/0!</v>
      </c>
      <c r="IN51" s="76" t="e">
        <f t="shared" si="74"/>
        <v>#DIV/0!</v>
      </c>
      <c r="IO51" s="76" t="e">
        <f t="shared" si="74"/>
        <v>#DIV/0!</v>
      </c>
      <c r="IP51" s="76" t="e">
        <f t="shared" si="74"/>
        <v>#DIV/0!</v>
      </c>
      <c r="IQ51" s="76" t="e">
        <f t="shared" si="74"/>
        <v>#DIV/0!</v>
      </c>
      <c r="IR51" s="76" t="e">
        <f t="shared" si="74"/>
        <v>#DIV/0!</v>
      </c>
      <c r="IS51" s="76">
        <f t="shared" si="74"/>
        <v>0.71889055472263863</v>
      </c>
      <c r="IT51" s="77"/>
      <c r="IU51" s="77"/>
      <c r="IV51" s="77"/>
      <c r="IW51" s="77"/>
      <c r="IX51" s="77"/>
    </row>
    <row r="52" spans="2:258" s="6" customFormat="1">
      <c r="B52" s="57" t="s">
        <v>63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44">
        <f>AH45/AH44</f>
        <v>4.8820852296235E-2</v>
      </c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44">
        <f>BK45/AH44</f>
        <v>3.3098882912701695E-2</v>
      </c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44">
        <f>CQ45/BK44</f>
        <v>2.6122448979591838E-2</v>
      </c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9"/>
      <c r="DV52" s="44">
        <f>DV45/CQ44</f>
        <v>2.4467245461720601E-2</v>
      </c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44">
        <f>FB45/DV44</f>
        <v>3.2937571811566452E-2</v>
      </c>
      <c r="FC52" s="44" t="e">
        <f t="shared" ref="FC52:GF52" si="75">FC45/FC44</f>
        <v>#DIV/0!</v>
      </c>
      <c r="FD52" s="44" t="e">
        <f t="shared" si="75"/>
        <v>#DIV/0!</v>
      </c>
      <c r="FE52" s="44" t="e">
        <f t="shared" si="75"/>
        <v>#DIV/0!</v>
      </c>
      <c r="FF52" s="44" t="e">
        <f t="shared" si="75"/>
        <v>#DIV/0!</v>
      </c>
      <c r="FG52" s="44" t="e">
        <f t="shared" si="75"/>
        <v>#DIV/0!</v>
      </c>
      <c r="FH52" s="44" t="e">
        <f t="shared" si="75"/>
        <v>#DIV/0!</v>
      </c>
      <c r="FI52" s="44" t="e">
        <f t="shared" si="75"/>
        <v>#DIV/0!</v>
      </c>
      <c r="FJ52" s="44" t="e">
        <f t="shared" si="75"/>
        <v>#DIV/0!</v>
      </c>
      <c r="FK52" s="44" t="e">
        <f t="shared" si="75"/>
        <v>#DIV/0!</v>
      </c>
      <c r="FL52" s="44" t="e">
        <f t="shared" si="75"/>
        <v>#DIV/0!</v>
      </c>
      <c r="FM52" s="44" t="e">
        <f t="shared" si="75"/>
        <v>#DIV/0!</v>
      </c>
      <c r="FN52" s="44" t="e">
        <f t="shared" si="75"/>
        <v>#DIV/0!</v>
      </c>
      <c r="FO52" s="44" t="e">
        <f t="shared" si="75"/>
        <v>#DIV/0!</v>
      </c>
      <c r="FP52" s="44" t="e">
        <f t="shared" si="75"/>
        <v>#DIV/0!</v>
      </c>
      <c r="FQ52" s="44" t="e">
        <f t="shared" si="75"/>
        <v>#DIV/0!</v>
      </c>
      <c r="FR52" s="44" t="e">
        <f t="shared" si="75"/>
        <v>#DIV/0!</v>
      </c>
      <c r="FS52" s="44" t="e">
        <f t="shared" si="75"/>
        <v>#DIV/0!</v>
      </c>
      <c r="FT52" s="44" t="e">
        <f t="shared" si="75"/>
        <v>#DIV/0!</v>
      </c>
      <c r="FU52" s="44" t="e">
        <f t="shared" si="75"/>
        <v>#DIV/0!</v>
      </c>
      <c r="FV52" s="44" t="e">
        <f t="shared" si="75"/>
        <v>#DIV/0!</v>
      </c>
      <c r="FW52" s="44" t="e">
        <f t="shared" si="75"/>
        <v>#DIV/0!</v>
      </c>
      <c r="FX52" s="44" t="e">
        <f t="shared" si="75"/>
        <v>#DIV/0!</v>
      </c>
      <c r="FY52" s="44" t="e">
        <f t="shared" si="75"/>
        <v>#DIV/0!</v>
      </c>
      <c r="FZ52" s="44" t="e">
        <f t="shared" si="75"/>
        <v>#DIV/0!</v>
      </c>
      <c r="GA52" s="44" t="e">
        <f t="shared" si="75"/>
        <v>#DIV/0!</v>
      </c>
      <c r="GB52" s="44" t="e">
        <f t="shared" si="75"/>
        <v>#DIV/0!</v>
      </c>
      <c r="GC52" s="44" t="e">
        <f t="shared" si="75"/>
        <v>#DIV/0!</v>
      </c>
      <c r="GD52" s="44" t="e">
        <f t="shared" si="75"/>
        <v>#DIV/0!</v>
      </c>
      <c r="GE52" s="44" t="e">
        <f t="shared" si="75"/>
        <v>#DIV/0!</v>
      </c>
      <c r="GF52" s="44" t="e">
        <f t="shared" si="75"/>
        <v>#DIV/0!</v>
      </c>
      <c r="GG52" s="44">
        <f>GG45/FB44</f>
        <v>3.6213696665471494E-2</v>
      </c>
      <c r="GH52" s="44" t="e">
        <f t="shared" ref="GH52:HL52" si="76">GH45/GH44</f>
        <v>#DIV/0!</v>
      </c>
      <c r="GI52" s="44" t="e">
        <f t="shared" si="76"/>
        <v>#DIV/0!</v>
      </c>
      <c r="GJ52" s="44" t="e">
        <f t="shared" si="76"/>
        <v>#DIV/0!</v>
      </c>
      <c r="GK52" s="44" t="e">
        <f t="shared" si="76"/>
        <v>#DIV/0!</v>
      </c>
      <c r="GL52" s="44" t="e">
        <f t="shared" si="76"/>
        <v>#DIV/0!</v>
      </c>
      <c r="GM52" s="44" t="e">
        <f t="shared" si="76"/>
        <v>#DIV/0!</v>
      </c>
      <c r="GN52" s="44" t="e">
        <f t="shared" si="76"/>
        <v>#DIV/0!</v>
      </c>
      <c r="GO52" s="44" t="e">
        <f t="shared" si="76"/>
        <v>#DIV/0!</v>
      </c>
      <c r="GP52" s="44" t="e">
        <f t="shared" si="76"/>
        <v>#DIV/0!</v>
      </c>
      <c r="GQ52" s="44" t="e">
        <f t="shared" si="76"/>
        <v>#DIV/0!</v>
      </c>
      <c r="GR52" s="44" t="e">
        <f t="shared" si="76"/>
        <v>#DIV/0!</v>
      </c>
      <c r="GS52" s="44" t="e">
        <f t="shared" si="76"/>
        <v>#DIV/0!</v>
      </c>
      <c r="GT52" s="44" t="e">
        <f t="shared" si="76"/>
        <v>#DIV/0!</v>
      </c>
      <c r="GU52" s="44" t="e">
        <f t="shared" si="76"/>
        <v>#DIV/0!</v>
      </c>
      <c r="GV52" s="44" t="e">
        <f t="shared" si="76"/>
        <v>#DIV/0!</v>
      </c>
      <c r="GW52" s="44" t="e">
        <f t="shared" si="76"/>
        <v>#DIV/0!</v>
      </c>
      <c r="GX52" s="44" t="e">
        <f t="shared" si="76"/>
        <v>#DIV/0!</v>
      </c>
      <c r="GY52" s="44" t="e">
        <f t="shared" si="76"/>
        <v>#DIV/0!</v>
      </c>
      <c r="GZ52" s="44" t="e">
        <f t="shared" si="76"/>
        <v>#DIV/0!</v>
      </c>
      <c r="HA52" s="44" t="e">
        <f t="shared" si="76"/>
        <v>#DIV/0!</v>
      </c>
      <c r="HB52" s="44" t="e">
        <f t="shared" si="76"/>
        <v>#DIV/0!</v>
      </c>
      <c r="HC52" s="44" t="e">
        <f t="shared" si="76"/>
        <v>#DIV/0!</v>
      </c>
      <c r="HD52" s="44" t="e">
        <f t="shared" si="76"/>
        <v>#DIV/0!</v>
      </c>
      <c r="HE52" s="44" t="e">
        <f t="shared" si="76"/>
        <v>#DIV/0!</v>
      </c>
      <c r="HF52" s="44" t="e">
        <f t="shared" si="76"/>
        <v>#DIV/0!</v>
      </c>
      <c r="HG52" s="44" t="e">
        <f t="shared" si="76"/>
        <v>#DIV/0!</v>
      </c>
      <c r="HH52" s="44" t="e">
        <f t="shared" si="76"/>
        <v>#DIV/0!</v>
      </c>
      <c r="HI52" s="44" t="e">
        <f t="shared" si="76"/>
        <v>#DIV/0!</v>
      </c>
      <c r="HJ52" s="44" t="e">
        <f t="shared" si="76"/>
        <v>#DIV/0!</v>
      </c>
      <c r="HK52" s="44" t="e">
        <f t="shared" si="76"/>
        <v>#DIV/0!</v>
      </c>
      <c r="HL52" s="44" t="e">
        <f t="shared" si="76"/>
        <v>#DIV/0!</v>
      </c>
      <c r="HM52" s="44">
        <f>HM45/GG44</f>
        <v>2.522202486678508E-2</v>
      </c>
      <c r="HN52" s="44" t="e">
        <f t="shared" ref="HN52:IR52" si="77">HN45/HN44</f>
        <v>#DIV/0!</v>
      </c>
      <c r="HO52" s="44" t="e">
        <f t="shared" si="77"/>
        <v>#DIV/0!</v>
      </c>
      <c r="HP52" s="44" t="e">
        <f t="shared" si="77"/>
        <v>#DIV/0!</v>
      </c>
      <c r="HQ52" s="44" t="e">
        <f t="shared" si="77"/>
        <v>#DIV/0!</v>
      </c>
      <c r="HR52" s="44" t="e">
        <f t="shared" si="77"/>
        <v>#DIV/0!</v>
      </c>
      <c r="HS52" s="44" t="e">
        <f t="shared" si="77"/>
        <v>#DIV/0!</v>
      </c>
      <c r="HT52" s="44" t="e">
        <f t="shared" si="77"/>
        <v>#DIV/0!</v>
      </c>
      <c r="HU52" s="44" t="e">
        <f t="shared" si="77"/>
        <v>#DIV/0!</v>
      </c>
      <c r="HV52" s="44" t="e">
        <f t="shared" si="77"/>
        <v>#DIV/0!</v>
      </c>
      <c r="HW52" s="44" t="e">
        <f t="shared" si="77"/>
        <v>#DIV/0!</v>
      </c>
      <c r="HX52" s="44" t="e">
        <f t="shared" si="77"/>
        <v>#DIV/0!</v>
      </c>
      <c r="HY52" s="44" t="e">
        <f t="shared" si="77"/>
        <v>#DIV/0!</v>
      </c>
      <c r="HZ52" s="44" t="e">
        <f t="shared" si="77"/>
        <v>#DIV/0!</v>
      </c>
      <c r="IA52" s="44" t="e">
        <f t="shared" si="77"/>
        <v>#DIV/0!</v>
      </c>
      <c r="IB52" s="44" t="e">
        <f t="shared" si="77"/>
        <v>#DIV/0!</v>
      </c>
      <c r="IC52" s="44" t="e">
        <f t="shared" si="77"/>
        <v>#DIV/0!</v>
      </c>
      <c r="ID52" s="44" t="e">
        <f t="shared" si="77"/>
        <v>#DIV/0!</v>
      </c>
      <c r="IE52" s="44" t="e">
        <f t="shared" si="77"/>
        <v>#DIV/0!</v>
      </c>
      <c r="IF52" s="44" t="e">
        <f t="shared" si="77"/>
        <v>#DIV/0!</v>
      </c>
      <c r="IG52" s="44" t="e">
        <f t="shared" si="77"/>
        <v>#DIV/0!</v>
      </c>
      <c r="IH52" s="44" t="e">
        <f t="shared" si="77"/>
        <v>#DIV/0!</v>
      </c>
      <c r="II52" s="44" t="e">
        <f t="shared" si="77"/>
        <v>#DIV/0!</v>
      </c>
      <c r="IJ52" s="44" t="e">
        <f t="shared" si="77"/>
        <v>#DIV/0!</v>
      </c>
      <c r="IK52" s="44" t="e">
        <f t="shared" si="77"/>
        <v>#DIV/0!</v>
      </c>
      <c r="IL52" s="44" t="e">
        <f t="shared" si="77"/>
        <v>#DIV/0!</v>
      </c>
      <c r="IM52" s="44" t="e">
        <f t="shared" si="77"/>
        <v>#DIV/0!</v>
      </c>
      <c r="IN52" s="44" t="e">
        <f t="shared" si="77"/>
        <v>#DIV/0!</v>
      </c>
      <c r="IO52" s="44" t="e">
        <f t="shared" si="77"/>
        <v>#DIV/0!</v>
      </c>
      <c r="IP52" s="44" t="e">
        <f t="shared" si="77"/>
        <v>#DIV/0!</v>
      </c>
      <c r="IQ52" s="44" t="e">
        <f t="shared" si="77"/>
        <v>#DIV/0!</v>
      </c>
      <c r="IR52" s="44" t="e">
        <f t="shared" si="77"/>
        <v>#DIV/0!</v>
      </c>
      <c r="IS52" s="44">
        <f>IS45/HM44</f>
        <v>6.0424028268551234E-2</v>
      </c>
      <c r="IT52" s="44">
        <f>IT45/IS44</f>
        <v>9.557721139430285E-2</v>
      </c>
      <c r="IU52" s="44">
        <f>IU45/IT44</f>
        <v>0.14027777777777778</v>
      </c>
      <c r="IV52" s="44">
        <f>IV45/IU44</f>
        <v>0.11378687537627935</v>
      </c>
      <c r="IW52" s="44">
        <f>IW45/IV44</f>
        <v>0.15161725067385445</v>
      </c>
      <c r="IX52" s="44">
        <f>IX45/SUM(AH44,BK44,CQ44,DV44,FB44,GG44,HM44,IS44,IT44,IU44,IV44,IW44)</f>
        <v>6.3695443467986113E-2</v>
      </c>
    </row>
    <row r="53" spans="2:258">
      <c r="B53" s="43" t="s">
        <v>67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4">
        <f>AH52*12</f>
        <v>0.58585022755481997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4">
        <f>BK52*12</f>
        <v>0.39718659495242037</v>
      </c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4">
        <f>CQ52*12</f>
        <v>0.31346938775510202</v>
      </c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4">
        <f>DV52*12</f>
        <v>0.2936069455406472</v>
      </c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4">
        <f>FB52*12</f>
        <v>0.39525086173879742</v>
      </c>
      <c r="FC53" s="44" t="e">
        <f t="shared" ref="FC53:GG53" si="78">FC52*12</f>
        <v>#DIV/0!</v>
      </c>
      <c r="FD53" s="44" t="e">
        <f t="shared" si="78"/>
        <v>#DIV/0!</v>
      </c>
      <c r="FE53" s="44" t="e">
        <f t="shared" si="78"/>
        <v>#DIV/0!</v>
      </c>
      <c r="FF53" s="44" t="e">
        <f t="shared" si="78"/>
        <v>#DIV/0!</v>
      </c>
      <c r="FG53" s="44" t="e">
        <f t="shared" si="78"/>
        <v>#DIV/0!</v>
      </c>
      <c r="FH53" s="44" t="e">
        <f t="shared" si="78"/>
        <v>#DIV/0!</v>
      </c>
      <c r="FI53" s="44" t="e">
        <f t="shared" si="78"/>
        <v>#DIV/0!</v>
      </c>
      <c r="FJ53" s="44" t="e">
        <f t="shared" si="78"/>
        <v>#DIV/0!</v>
      </c>
      <c r="FK53" s="44" t="e">
        <f t="shared" si="78"/>
        <v>#DIV/0!</v>
      </c>
      <c r="FL53" s="44" t="e">
        <f t="shared" si="78"/>
        <v>#DIV/0!</v>
      </c>
      <c r="FM53" s="44" t="e">
        <f t="shared" si="78"/>
        <v>#DIV/0!</v>
      </c>
      <c r="FN53" s="44" t="e">
        <f t="shared" si="78"/>
        <v>#DIV/0!</v>
      </c>
      <c r="FO53" s="44" t="e">
        <f t="shared" si="78"/>
        <v>#DIV/0!</v>
      </c>
      <c r="FP53" s="44" t="e">
        <f t="shared" si="78"/>
        <v>#DIV/0!</v>
      </c>
      <c r="FQ53" s="44" t="e">
        <f t="shared" si="78"/>
        <v>#DIV/0!</v>
      </c>
      <c r="FR53" s="44" t="e">
        <f t="shared" si="78"/>
        <v>#DIV/0!</v>
      </c>
      <c r="FS53" s="44" t="e">
        <f t="shared" si="78"/>
        <v>#DIV/0!</v>
      </c>
      <c r="FT53" s="44" t="e">
        <f t="shared" si="78"/>
        <v>#DIV/0!</v>
      </c>
      <c r="FU53" s="44" t="e">
        <f t="shared" si="78"/>
        <v>#DIV/0!</v>
      </c>
      <c r="FV53" s="44" t="e">
        <f t="shared" si="78"/>
        <v>#DIV/0!</v>
      </c>
      <c r="FW53" s="44" t="e">
        <f t="shared" si="78"/>
        <v>#DIV/0!</v>
      </c>
      <c r="FX53" s="44" t="e">
        <f t="shared" si="78"/>
        <v>#DIV/0!</v>
      </c>
      <c r="FY53" s="44" t="e">
        <f t="shared" si="78"/>
        <v>#DIV/0!</v>
      </c>
      <c r="FZ53" s="44" t="e">
        <f t="shared" si="78"/>
        <v>#DIV/0!</v>
      </c>
      <c r="GA53" s="44" t="e">
        <f t="shared" si="78"/>
        <v>#DIV/0!</v>
      </c>
      <c r="GB53" s="44" t="e">
        <f t="shared" si="78"/>
        <v>#DIV/0!</v>
      </c>
      <c r="GC53" s="44" t="e">
        <f t="shared" si="78"/>
        <v>#DIV/0!</v>
      </c>
      <c r="GD53" s="44" t="e">
        <f t="shared" si="78"/>
        <v>#DIV/0!</v>
      </c>
      <c r="GE53" s="44" t="e">
        <f t="shared" si="78"/>
        <v>#DIV/0!</v>
      </c>
      <c r="GF53" s="44" t="e">
        <f t="shared" si="78"/>
        <v>#DIV/0!</v>
      </c>
      <c r="GG53" s="44">
        <f t="shared" si="78"/>
        <v>0.4345643599856579</v>
      </c>
      <c r="GH53" s="44" t="e">
        <f t="shared" ref="GH53:HM53" si="79">GH52*12</f>
        <v>#DIV/0!</v>
      </c>
      <c r="GI53" s="44" t="e">
        <f t="shared" si="79"/>
        <v>#DIV/0!</v>
      </c>
      <c r="GJ53" s="44" t="e">
        <f t="shared" si="79"/>
        <v>#DIV/0!</v>
      </c>
      <c r="GK53" s="44" t="e">
        <f t="shared" si="79"/>
        <v>#DIV/0!</v>
      </c>
      <c r="GL53" s="44" t="e">
        <f t="shared" si="79"/>
        <v>#DIV/0!</v>
      </c>
      <c r="GM53" s="44" t="e">
        <f t="shared" si="79"/>
        <v>#DIV/0!</v>
      </c>
      <c r="GN53" s="44" t="e">
        <f t="shared" si="79"/>
        <v>#DIV/0!</v>
      </c>
      <c r="GO53" s="44" t="e">
        <f t="shared" si="79"/>
        <v>#DIV/0!</v>
      </c>
      <c r="GP53" s="44" t="e">
        <f t="shared" si="79"/>
        <v>#DIV/0!</v>
      </c>
      <c r="GQ53" s="44" t="e">
        <f t="shared" si="79"/>
        <v>#DIV/0!</v>
      </c>
      <c r="GR53" s="44" t="e">
        <f t="shared" si="79"/>
        <v>#DIV/0!</v>
      </c>
      <c r="GS53" s="44" t="e">
        <f t="shared" si="79"/>
        <v>#DIV/0!</v>
      </c>
      <c r="GT53" s="44" t="e">
        <f t="shared" si="79"/>
        <v>#DIV/0!</v>
      </c>
      <c r="GU53" s="44" t="e">
        <f t="shared" si="79"/>
        <v>#DIV/0!</v>
      </c>
      <c r="GV53" s="44" t="e">
        <f t="shared" si="79"/>
        <v>#DIV/0!</v>
      </c>
      <c r="GW53" s="44" t="e">
        <f t="shared" si="79"/>
        <v>#DIV/0!</v>
      </c>
      <c r="GX53" s="44" t="e">
        <f t="shared" si="79"/>
        <v>#DIV/0!</v>
      </c>
      <c r="GY53" s="44" t="e">
        <f t="shared" si="79"/>
        <v>#DIV/0!</v>
      </c>
      <c r="GZ53" s="44" t="e">
        <f t="shared" si="79"/>
        <v>#DIV/0!</v>
      </c>
      <c r="HA53" s="44" t="e">
        <f t="shared" si="79"/>
        <v>#DIV/0!</v>
      </c>
      <c r="HB53" s="44" t="e">
        <f t="shared" si="79"/>
        <v>#DIV/0!</v>
      </c>
      <c r="HC53" s="44" t="e">
        <f t="shared" si="79"/>
        <v>#DIV/0!</v>
      </c>
      <c r="HD53" s="44" t="e">
        <f t="shared" si="79"/>
        <v>#DIV/0!</v>
      </c>
      <c r="HE53" s="44" t="e">
        <f t="shared" si="79"/>
        <v>#DIV/0!</v>
      </c>
      <c r="HF53" s="44" t="e">
        <f t="shared" si="79"/>
        <v>#DIV/0!</v>
      </c>
      <c r="HG53" s="44" t="e">
        <f t="shared" si="79"/>
        <v>#DIV/0!</v>
      </c>
      <c r="HH53" s="44" t="e">
        <f t="shared" si="79"/>
        <v>#DIV/0!</v>
      </c>
      <c r="HI53" s="44" t="e">
        <f t="shared" si="79"/>
        <v>#DIV/0!</v>
      </c>
      <c r="HJ53" s="44" t="e">
        <f t="shared" si="79"/>
        <v>#DIV/0!</v>
      </c>
      <c r="HK53" s="44" t="e">
        <f t="shared" si="79"/>
        <v>#DIV/0!</v>
      </c>
      <c r="HL53" s="44" t="e">
        <f t="shared" si="79"/>
        <v>#DIV/0!</v>
      </c>
      <c r="HM53" s="44">
        <f t="shared" si="79"/>
        <v>0.30266429840142095</v>
      </c>
      <c r="HN53" s="44" t="e">
        <f t="shared" ref="HN53:IT53" si="80">HN52*12</f>
        <v>#DIV/0!</v>
      </c>
      <c r="HO53" s="44" t="e">
        <f t="shared" si="80"/>
        <v>#DIV/0!</v>
      </c>
      <c r="HP53" s="44" t="e">
        <f t="shared" si="80"/>
        <v>#DIV/0!</v>
      </c>
      <c r="HQ53" s="44" t="e">
        <f t="shared" si="80"/>
        <v>#DIV/0!</v>
      </c>
      <c r="HR53" s="44" t="e">
        <f t="shared" si="80"/>
        <v>#DIV/0!</v>
      </c>
      <c r="HS53" s="44" t="e">
        <f t="shared" si="80"/>
        <v>#DIV/0!</v>
      </c>
      <c r="HT53" s="44" t="e">
        <f t="shared" si="80"/>
        <v>#DIV/0!</v>
      </c>
      <c r="HU53" s="44" t="e">
        <f t="shared" si="80"/>
        <v>#DIV/0!</v>
      </c>
      <c r="HV53" s="44" t="e">
        <f t="shared" si="80"/>
        <v>#DIV/0!</v>
      </c>
      <c r="HW53" s="44" t="e">
        <f t="shared" si="80"/>
        <v>#DIV/0!</v>
      </c>
      <c r="HX53" s="44" t="e">
        <f t="shared" si="80"/>
        <v>#DIV/0!</v>
      </c>
      <c r="HY53" s="44" t="e">
        <f t="shared" si="80"/>
        <v>#DIV/0!</v>
      </c>
      <c r="HZ53" s="44" t="e">
        <f t="shared" si="80"/>
        <v>#DIV/0!</v>
      </c>
      <c r="IA53" s="44" t="e">
        <f t="shared" si="80"/>
        <v>#DIV/0!</v>
      </c>
      <c r="IB53" s="44" t="e">
        <f t="shared" si="80"/>
        <v>#DIV/0!</v>
      </c>
      <c r="IC53" s="44" t="e">
        <f t="shared" si="80"/>
        <v>#DIV/0!</v>
      </c>
      <c r="ID53" s="44" t="e">
        <f t="shared" si="80"/>
        <v>#DIV/0!</v>
      </c>
      <c r="IE53" s="44" t="e">
        <f t="shared" si="80"/>
        <v>#DIV/0!</v>
      </c>
      <c r="IF53" s="44" t="e">
        <f t="shared" si="80"/>
        <v>#DIV/0!</v>
      </c>
      <c r="IG53" s="44" t="e">
        <f t="shared" si="80"/>
        <v>#DIV/0!</v>
      </c>
      <c r="IH53" s="44" t="e">
        <f t="shared" si="80"/>
        <v>#DIV/0!</v>
      </c>
      <c r="II53" s="44" t="e">
        <f t="shared" si="80"/>
        <v>#DIV/0!</v>
      </c>
      <c r="IJ53" s="44" t="e">
        <f t="shared" si="80"/>
        <v>#DIV/0!</v>
      </c>
      <c r="IK53" s="44" t="e">
        <f t="shared" si="80"/>
        <v>#DIV/0!</v>
      </c>
      <c r="IL53" s="44" t="e">
        <f t="shared" si="80"/>
        <v>#DIV/0!</v>
      </c>
      <c r="IM53" s="44" t="e">
        <f t="shared" si="80"/>
        <v>#DIV/0!</v>
      </c>
      <c r="IN53" s="44" t="e">
        <f t="shared" si="80"/>
        <v>#DIV/0!</v>
      </c>
      <c r="IO53" s="44" t="e">
        <f t="shared" si="80"/>
        <v>#DIV/0!</v>
      </c>
      <c r="IP53" s="44" t="e">
        <f t="shared" si="80"/>
        <v>#DIV/0!</v>
      </c>
      <c r="IQ53" s="44" t="e">
        <f t="shared" si="80"/>
        <v>#DIV/0!</v>
      </c>
      <c r="IR53" s="44" t="e">
        <f t="shared" si="80"/>
        <v>#DIV/0!</v>
      </c>
      <c r="IS53" s="44">
        <f t="shared" si="80"/>
        <v>0.72508833922261484</v>
      </c>
      <c r="IT53" s="44">
        <f t="shared" si="80"/>
        <v>1.1469265367316341</v>
      </c>
      <c r="IU53" s="44">
        <f t="shared" ref="IU53:IV53" si="81">IU52*12</f>
        <v>1.6833333333333333</v>
      </c>
      <c r="IV53" s="44">
        <f t="shared" si="81"/>
        <v>1.3654425045153522</v>
      </c>
      <c r="IW53" s="44">
        <f>IW52*12</f>
        <v>1.8194070080862534</v>
      </c>
      <c r="IX53" s="44">
        <f>IX52*12</f>
        <v>0.76434532161583335</v>
      </c>
    </row>
    <row r="54" spans="2:258">
      <c r="B54" s="43" t="s">
        <v>66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1-AH28</f>
        <v>6.5650526315789492E-2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1-BK28</f>
        <v>6.7862783722870024E-2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1-CQ28</f>
        <v>6.0015797788309677E-2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1-DV28</f>
        <v>0.10511924061016809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>1-FB28</f>
        <v>5.4922740108512946E-2</v>
      </c>
      <c r="FC54" s="44">
        <f t="shared" ref="FC54:GG54" si="82">1-FC28</f>
        <v>0.99211469534050178</v>
      </c>
      <c r="FD54" s="44">
        <f t="shared" si="82"/>
        <v>5.3138373751783208E-2</v>
      </c>
      <c r="FE54" s="44">
        <f t="shared" si="82"/>
        <v>4.6752319771591666E-2</v>
      </c>
      <c r="FF54" s="44">
        <f t="shared" si="82"/>
        <v>4.2172980700500351E-2</v>
      </c>
      <c r="FG54" s="44">
        <f t="shared" si="82"/>
        <v>3.307254623044098E-2</v>
      </c>
      <c r="FH54" s="44">
        <f t="shared" si="82"/>
        <v>7.53571428571429E-2</v>
      </c>
      <c r="FI54" s="44">
        <f t="shared" si="82"/>
        <v>0.95342171264779652</v>
      </c>
      <c r="FJ54" s="44">
        <f t="shared" si="82"/>
        <v>9.0552584670231751E-2</v>
      </c>
      <c r="FK54" s="44">
        <f t="shared" si="82"/>
        <v>5.6368176953264348E-2</v>
      </c>
      <c r="FL54" s="44">
        <f t="shared" si="82"/>
        <v>4.6586059743954467E-2</v>
      </c>
      <c r="FM54" s="44">
        <f t="shared" si="82"/>
        <v>5.3794086213038828E-2</v>
      </c>
      <c r="FN54" s="44">
        <f t="shared" si="82"/>
        <v>4.3493635077793469E-2</v>
      </c>
      <c r="FO54" s="44">
        <f t="shared" si="82"/>
        <v>5.4847841472045245E-2</v>
      </c>
      <c r="FP54" s="44">
        <f t="shared" si="82"/>
        <v>0.24743362831858406</v>
      </c>
      <c r="FQ54" s="44">
        <f t="shared" si="82"/>
        <v>5.7894736842105221E-2</v>
      </c>
      <c r="FR54" s="44">
        <f t="shared" si="82"/>
        <v>3.9029535864978926E-2</v>
      </c>
      <c r="FS54" s="44">
        <f t="shared" si="82"/>
        <v>3.4507042253521081E-2</v>
      </c>
      <c r="FT54" s="44">
        <f t="shared" si="82"/>
        <v>0.8796328979879986</v>
      </c>
      <c r="FU54" s="44">
        <f t="shared" si="82"/>
        <v>5.2891396332863216E-2</v>
      </c>
      <c r="FV54" s="44">
        <f t="shared" si="82"/>
        <v>4.8307475317348358E-2</v>
      </c>
      <c r="FW54" s="44">
        <f t="shared" si="82"/>
        <v>0.26986930413281529</v>
      </c>
      <c r="FX54" s="44">
        <f t="shared" si="82"/>
        <v>5.3300388280974276E-2</v>
      </c>
      <c r="FY54" s="44">
        <f t="shared" si="82"/>
        <v>4.4844632768361592E-2</v>
      </c>
      <c r="FZ54" s="44">
        <f t="shared" si="82"/>
        <v>4.1637261820748006E-2</v>
      </c>
      <c r="GA54" s="44">
        <f t="shared" si="82"/>
        <v>3.9139633286318753E-2</v>
      </c>
      <c r="GB54" s="44">
        <f t="shared" si="82"/>
        <v>3.6671368124118531E-2</v>
      </c>
      <c r="GC54" s="44">
        <f t="shared" si="82"/>
        <v>5.3987297106563137E-2</v>
      </c>
      <c r="GD54" s="44">
        <f t="shared" si="82"/>
        <v>0.94096601073345254</v>
      </c>
      <c r="GE54" s="44">
        <f t="shared" si="82"/>
        <v>5.5437853107344615E-2</v>
      </c>
      <c r="GF54" s="44">
        <f t="shared" si="82"/>
        <v>3.7809187279151946E-2</v>
      </c>
      <c r="GG54" s="44">
        <f t="shared" si="82"/>
        <v>4.9623727312970378E-2</v>
      </c>
      <c r="GH54" s="44">
        <f t="shared" ref="GH54:HM54" si="83">1-GH28</f>
        <v>4.26958362738179E-2</v>
      </c>
      <c r="GI54" s="44">
        <f t="shared" si="83"/>
        <v>3.82436260623229E-2</v>
      </c>
      <c r="GJ54" s="44">
        <f t="shared" si="83"/>
        <v>4.0765685926976269E-2</v>
      </c>
      <c r="GK54" s="44">
        <f t="shared" si="83"/>
        <v>4.042553191489362E-2</v>
      </c>
      <c r="GL54" s="44">
        <f t="shared" si="83"/>
        <v>0.24538352272727271</v>
      </c>
      <c r="GM54" s="44">
        <f t="shared" si="83"/>
        <v>2.9370134465675823E-2</v>
      </c>
      <c r="GN54" s="44">
        <f t="shared" si="83"/>
        <v>5.2911931818181768E-2</v>
      </c>
      <c r="GO54" s="44">
        <f t="shared" si="83"/>
        <v>5.5023074192403265E-2</v>
      </c>
      <c r="GP54" s="44">
        <f t="shared" si="83"/>
        <v>5.2220248667850799E-2</v>
      </c>
      <c r="GQ54" s="44">
        <f t="shared" si="83"/>
        <v>5.4351687388987546E-2</v>
      </c>
      <c r="GR54" s="44">
        <f t="shared" si="83"/>
        <v>8.6384642730181316E-2</v>
      </c>
      <c r="GS54" s="44">
        <f t="shared" si="83"/>
        <v>0.5149572649572649</v>
      </c>
      <c r="GT54" s="44">
        <f t="shared" si="83"/>
        <v>9.3883357041251725E-2</v>
      </c>
      <c r="GU54" s="44">
        <f t="shared" si="83"/>
        <v>5.4409672830725508E-2</v>
      </c>
      <c r="GV54" s="44">
        <f t="shared" si="83"/>
        <v>4.5825932504440448E-2</v>
      </c>
      <c r="GW54" s="44">
        <f t="shared" si="83"/>
        <v>4.4389204545454586E-2</v>
      </c>
      <c r="GX54" s="44">
        <f t="shared" si="83"/>
        <v>4.2447824548991875E-2</v>
      </c>
      <c r="GY54" s="44">
        <f t="shared" si="83"/>
        <v>4.4601769911504441E-2</v>
      </c>
      <c r="GZ54" s="44">
        <f t="shared" si="83"/>
        <v>0.27108433734939763</v>
      </c>
      <c r="HA54" s="44">
        <f t="shared" si="83"/>
        <v>5.0035236081747758E-2</v>
      </c>
      <c r="HB54" s="44">
        <f t="shared" si="83"/>
        <v>3.988704553476885E-2</v>
      </c>
      <c r="HC54" s="44">
        <f t="shared" si="83"/>
        <v>3.7769149311683736E-2</v>
      </c>
      <c r="HD54" s="44">
        <f t="shared" si="83"/>
        <v>3.3910279053337988E-2</v>
      </c>
      <c r="HE54" s="44">
        <f t="shared" si="83"/>
        <v>3.5877594090749199E-2</v>
      </c>
      <c r="HF54" s="44">
        <f t="shared" si="83"/>
        <v>4.8926434354100712E-2</v>
      </c>
      <c r="HG54" s="44">
        <f t="shared" si="83"/>
        <v>0.98450158506516383</v>
      </c>
      <c r="HH54" s="44">
        <f t="shared" si="83"/>
        <v>4.8608665022895403E-2</v>
      </c>
      <c r="HI54" s="44">
        <f t="shared" si="83"/>
        <v>3.5588442565186784E-2</v>
      </c>
      <c r="HJ54" s="44">
        <f t="shared" si="83"/>
        <v>3.3838561861120886E-2</v>
      </c>
      <c r="HK54" s="44">
        <f t="shared" si="83"/>
        <v>3.0303030303030276E-2</v>
      </c>
      <c r="HL54" s="44">
        <f t="shared" si="83"/>
        <v>3.6305956996827593E-2</v>
      </c>
      <c r="HM54" s="44">
        <f t="shared" si="83"/>
        <v>4.6228837989412352E-2</v>
      </c>
      <c r="HN54" s="44">
        <f t="shared" ref="HN54:IS54" si="84">1-HN28</f>
        <v>7.2740112994350237E-2</v>
      </c>
      <c r="HO54" s="44">
        <f t="shared" si="84"/>
        <v>0.81090651558073656</v>
      </c>
      <c r="HP54" s="44">
        <f t="shared" si="84"/>
        <v>5.5026455026454979E-2</v>
      </c>
      <c r="HQ54" s="44">
        <f t="shared" si="84"/>
        <v>3.3874382498235711E-2</v>
      </c>
      <c r="HR54" s="44">
        <f t="shared" si="84"/>
        <v>2.1531944934698233E-2</v>
      </c>
      <c r="HS54" s="44">
        <f t="shared" si="84"/>
        <v>4.6676096181046622E-2</v>
      </c>
      <c r="HT54" s="44">
        <f t="shared" si="84"/>
        <v>3.8951841359773365E-2</v>
      </c>
      <c r="HU54" s="44">
        <f t="shared" si="84"/>
        <v>6.6973777462792317E-2</v>
      </c>
      <c r="HV54" s="44">
        <f t="shared" si="84"/>
        <v>0.99822443181818177</v>
      </c>
      <c r="HW54" s="44">
        <f t="shared" si="84"/>
        <v>7.419240326588572E-2</v>
      </c>
      <c r="HX54" s="44">
        <f t="shared" si="84"/>
        <v>3.9744499645138376E-2</v>
      </c>
      <c r="HY54" s="44">
        <f t="shared" si="84"/>
        <v>3.6260220405261334E-2</v>
      </c>
      <c r="HZ54" s="44">
        <f t="shared" si="84"/>
        <v>3.4850640113798015E-2</v>
      </c>
      <c r="IA54" s="44">
        <f t="shared" si="84"/>
        <v>3.703703703703709E-2</v>
      </c>
      <c r="IB54" s="44">
        <f t="shared" si="84"/>
        <v>4.5956537228357686E-2</v>
      </c>
      <c r="IC54" s="44">
        <f t="shared" si="84"/>
        <v>0.99784405318002156</v>
      </c>
      <c r="ID54" s="44">
        <f t="shared" si="84"/>
        <v>4.2400287459576025E-2</v>
      </c>
      <c r="IE54" s="44">
        <f t="shared" si="84"/>
        <v>3.3165104542177359E-2</v>
      </c>
      <c r="IF54" s="44">
        <f t="shared" si="84"/>
        <v>3.1124130355181245E-2</v>
      </c>
      <c r="IG54" s="44">
        <f t="shared" si="84"/>
        <v>2.7879677182685247E-2</v>
      </c>
      <c r="IH54" s="44">
        <f t="shared" si="84"/>
        <v>3.3076074972436587E-2</v>
      </c>
      <c r="II54" s="44">
        <f t="shared" si="84"/>
        <v>3.8319823139277842E-2</v>
      </c>
      <c r="IJ54" s="44">
        <f t="shared" si="84"/>
        <v>0.99852180339985219</v>
      </c>
      <c r="IK54" s="44">
        <f t="shared" si="84"/>
        <v>4.6193643754619318E-2</v>
      </c>
      <c r="IL54" s="44">
        <f t="shared" si="84"/>
        <v>4.4041450777202118E-2</v>
      </c>
      <c r="IM54" s="44">
        <f t="shared" si="84"/>
        <v>3.9970392301998503E-2</v>
      </c>
      <c r="IN54" s="44">
        <f t="shared" si="84"/>
        <v>3.6680251945164888E-2</v>
      </c>
      <c r="IO54" s="44">
        <f t="shared" si="84"/>
        <v>5.2612078547610186E-2</v>
      </c>
      <c r="IP54" s="44">
        <f t="shared" si="84"/>
        <v>4.5606229143492771E-2</v>
      </c>
      <c r="IQ54" s="44">
        <f t="shared" si="84"/>
        <v>0.99812874251497008</v>
      </c>
      <c r="IR54" s="44">
        <f t="shared" si="84"/>
        <v>4.7884187082405383E-2</v>
      </c>
      <c r="IS54" s="44">
        <f t="shared" si="84"/>
        <v>4.3231386486374035E-2</v>
      </c>
      <c r="IT54" s="45"/>
      <c r="IU54" s="45"/>
      <c r="IV54" s="45"/>
      <c r="IW54" s="45"/>
      <c r="IX54" s="173">
        <f>AVERAGE(AH54,BK54,CQ54,DV54,FB54,GG54,HM54,IS54)</f>
        <v>6.1581880041800874E-2</v>
      </c>
    </row>
    <row r="55" spans="2:258" s="42" customFormat="1">
      <c r="B55" s="60" t="s">
        <v>101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114">
        <v>0.77150684931506852</v>
      </c>
      <c r="AI55" s="64">
        <v>0</v>
      </c>
      <c r="AJ55" s="64">
        <v>0</v>
      </c>
      <c r="AK55" s="64">
        <v>0</v>
      </c>
      <c r="AL55" s="64">
        <v>0</v>
      </c>
      <c r="AM55" s="64">
        <v>0</v>
      </c>
      <c r="AN55" s="64">
        <v>0</v>
      </c>
      <c r="AO55" s="64">
        <v>0</v>
      </c>
      <c r="AP55" s="64">
        <v>0</v>
      </c>
      <c r="AQ55" s="64">
        <v>0</v>
      </c>
      <c r="AR55" s="64">
        <v>0</v>
      </c>
      <c r="AS55" s="64">
        <v>0</v>
      </c>
      <c r="AT55" s="64">
        <v>0</v>
      </c>
      <c r="AU55" s="64">
        <v>0</v>
      </c>
      <c r="AV55" s="64">
        <v>0</v>
      </c>
      <c r="AW55" s="64">
        <v>0</v>
      </c>
      <c r="AX55" s="64">
        <v>0</v>
      </c>
      <c r="AY55" s="64">
        <v>0</v>
      </c>
      <c r="AZ55" s="64">
        <v>0</v>
      </c>
      <c r="BA55" s="64">
        <v>0</v>
      </c>
      <c r="BB55" s="64">
        <v>0</v>
      </c>
      <c r="BC55" s="64">
        <v>0</v>
      </c>
      <c r="BD55" s="64">
        <v>0</v>
      </c>
      <c r="BE55" s="64">
        <v>0</v>
      </c>
      <c r="BF55" s="64">
        <v>0</v>
      </c>
      <c r="BG55" s="64">
        <v>0</v>
      </c>
      <c r="BH55" s="64">
        <v>0</v>
      </c>
      <c r="BI55" s="64">
        <v>0</v>
      </c>
      <c r="BJ55" s="64">
        <v>0</v>
      </c>
      <c r="BK55" s="64">
        <v>0.80273972602739729</v>
      </c>
      <c r="BL55" s="64">
        <v>0</v>
      </c>
      <c r="BM55" s="64">
        <v>0</v>
      </c>
      <c r="BN55" s="64">
        <v>0</v>
      </c>
      <c r="BO55" s="64">
        <v>0</v>
      </c>
      <c r="BP55" s="64">
        <v>0</v>
      </c>
      <c r="BQ55" s="64">
        <v>0</v>
      </c>
      <c r="BR55" s="64">
        <v>0</v>
      </c>
      <c r="BS55" s="64">
        <v>0</v>
      </c>
      <c r="BT55" s="64">
        <v>0</v>
      </c>
      <c r="BU55" s="64">
        <v>0</v>
      </c>
      <c r="BV55" s="64">
        <v>0</v>
      </c>
      <c r="BW55" s="64">
        <v>0</v>
      </c>
      <c r="BX55" s="64">
        <v>0</v>
      </c>
      <c r="BY55" s="64">
        <v>0</v>
      </c>
      <c r="BZ55" s="64">
        <v>0</v>
      </c>
      <c r="CA55" s="64">
        <v>0</v>
      </c>
      <c r="CB55" s="64">
        <v>0</v>
      </c>
      <c r="CC55" s="64">
        <v>0</v>
      </c>
      <c r="CD55" s="64">
        <v>0</v>
      </c>
      <c r="CE55" s="64">
        <v>0</v>
      </c>
      <c r="CF55" s="64">
        <v>0</v>
      </c>
      <c r="CG55" s="64">
        <v>0</v>
      </c>
      <c r="CH55" s="64">
        <v>0</v>
      </c>
      <c r="CI55" s="64">
        <v>0</v>
      </c>
      <c r="CJ55" s="64">
        <v>0</v>
      </c>
      <c r="CK55" s="64">
        <v>0</v>
      </c>
      <c r="CL55" s="64">
        <v>0</v>
      </c>
      <c r="CM55" s="64">
        <v>0</v>
      </c>
      <c r="CN55" s="64">
        <v>0</v>
      </c>
      <c r="CO55" s="64">
        <v>0</v>
      </c>
      <c r="CP55" s="64">
        <v>0</v>
      </c>
      <c r="CQ55" s="113">
        <v>0.83150684931506846</v>
      </c>
      <c r="CR55" s="64">
        <v>0</v>
      </c>
      <c r="CS55" s="64">
        <v>0</v>
      </c>
      <c r="CT55" s="64">
        <v>0</v>
      </c>
      <c r="CU55" s="64">
        <v>0</v>
      </c>
      <c r="CV55" s="64">
        <v>0</v>
      </c>
      <c r="CW55" s="64">
        <v>0</v>
      </c>
      <c r="CX55" s="64">
        <v>0</v>
      </c>
      <c r="CY55" s="64">
        <v>0</v>
      </c>
      <c r="CZ55" s="64">
        <v>0</v>
      </c>
      <c r="DA55" s="64">
        <v>0</v>
      </c>
      <c r="DB55" s="64">
        <v>0</v>
      </c>
      <c r="DC55" s="64">
        <v>0</v>
      </c>
      <c r="DD55" s="64">
        <v>0</v>
      </c>
      <c r="DE55" s="64">
        <v>0</v>
      </c>
      <c r="DF55" s="64">
        <v>0</v>
      </c>
      <c r="DG55" s="64">
        <v>0</v>
      </c>
      <c r="DH55" s="64">
        <v>0</v>
      </c>
      <c r="DI55" s="64">
        <v>0</v>
      </c>
      <c r="DJ55" s="64">
        <v>0</v>
      </c>
      <c r="DK55" s="64">
        <v>0</v>
      </c>
      <c r="DL55" s="64">
        <v>0</v>
      </c>
      <c r="DM55" s="64">
        <v>0</v>
      </c>
      <c r="DN55" s="64">
        <v>0</v>
      </c>
      <c r="DO55" s="64">
        <v>0</v>
      </c>
      <c r="DP55" s="64">
        <v>0</v>
      </c>
      <c r="DQ55" s="64">
        <v>0</v>
      </c>
      <c r="DR55" s="64">
        <v>0</v>
      </c>
      <c r="DS55" s="64">
        <v>0</v>
      </c>
      <c r="DT55" s="64">
        <v>0</v>
      </c>
      <c r="DU55" s="64">
        <v>0</v>
      </c>
      <c r="DV55" s="64">
        <v>0.86</v>
      </c>
      <c r="DW55" s="64">
        <v>0</v>
      </c>
      <c r="DX55" s="64">
        <v>0</v>
      </c>
      <c r="DY55" s="64">
        <v>0</v>
      </c>
      <c r="DZ55" s="64">
        <v>0</v>
      </c>
      <c r="EA55" s="64">
        <v>0</v>
      </c>
      <c r="EB55" s="64">
        <v>0</v>
      </c>
      <c r="EC55" s="64">
        <v>0</v>
      </c>
      <c r="ED55" s="64">
        <v>0</v>
      </c>
      <c r="EE55" s="64">
        <v>0</v>
      </c>
      <c r="EF55" s="64">
        <v>0</v>
      </c>
      <c r="EG55" s="64">
        <v>0</v>
      </c>
      <c r="EH55" s="64">
        <v>0</v>
      </c>
      <c r="EI55" s="64">
        <v>0</v>
      </c>
      <c r="EJ55" s="64">
        <v>0</v>
      </c>
      <c r="EK55" s="64">
        <v>0</v>
      </c>
      <c r="EL55" s="64">
        <v>0</v>
      </c>
      <c r="EM55" s="64">
        <v>0</v>
      </c>
      <c r="EN55" s="64">
        <v>0</v>
      </c>
      <c r="EO55" s="64">
        <v>0</v>
      </c>
      <c r="EP55" s="64">
        <v>0</v>
      </c>
      <c r="EQ55" s="64">
        <v>0</v>
      </c>
      <c r="ER55" s="64">
        <v>0</v>
      </c>
      <c r="ES55" s="64">
        <v>0</v>
      </c>
      <c r="ET55" s="64">
        <v>0</v>
      </c>
      <c r="EU55" s="64">
        <v>0</v>
      </c>
      <c r="EV55" s="64">
        <v>0</v>
      </c>
      <c r="EW55" s="64">
        <v>0</v>
      </c>
      <c r="EX55" s="64">
        <v>0</v>
      </c>
      <c r="EY55" s="64">
        <v>0</v>
      </c>
      <c r="EZ55" s="64">
        <v>0</v>
      </c>
      <c r="FA55" s="64">
        <v>0</v>
      </c>
      <c r="FB55" s="113">
        <v>0.84904109589041088</v>
      </c>
      <c r="FC55" s="64">
        <v>0</v>
      </c>
      <c r="FD55" s="64">
        <v>0</v>
      </c>
      <c r="FE55" s="64">
        <v>0</v>
      </c>
      <c r="FF55" s="64">
        <v>0</v>
      </c>
      <c r="FG55" s="64">
        <v>0</v>
      </c>
      <c r="FH55" s="64">
        <v>0</v>
      </c>
      <c r="FI55" s="64">
        <v>0</v>
      </c>
      <c r="FJ55" s="64">
        <v>0</v>
      </c>
      <c r="FK55" s="64">
        <v>0</v>
      </c>
      <c r="FL55" s="64">
        <v>0</v>
      </c>
      <c r="FM55" s="64">
        <v>0</v>
      </c>
      <c r="FN55" s="64">
        <v>0</v>
      </c>
      <c r="FO55" s="64">
        <v>0</v>
      </c>
      <c r="FP55" s="64">
        <v>0</v>
      </c>
      <c r="FQ55" s="64">
        <v>0</v>
      </c>
      <c r="FR55" s="64">
        <v>0</v>
      </c>
      <c r="FS55" s="64">
        <v>0</v>
      </c>
      <c r="FT55" s="64">
        <v>0</v>
      </c>
      <c r="FU55" s="64">
        <v>0</v>
      </c>
      <c r="FV55" s="64">
        <v>0</v>
      </c>
      <c r="FW55" s="64">
        <v>0</v>
      </c>
      <c r="FX55" s="64">
        <v>0</v>
      </c>
      <c r="FY55" s="64">
        <v>0</v>
      </c>
      <c r="FZ55" s="64">
        <v>0</v>
      </c>
      <c r="GA55" s="64">
        <v>0</v>
      </c>
      <c r="GB55" s="64">
        <v>0</v>
      </c>
      <c r="GC55" s="64">
        <v>0</v>
      </c>
      <c r="GD55" s="64">
        <v>0</v>
      </c>
      <c r="GE55" s="64">
        <v>0</v>
      </c>
      <c r="GF55" s="64">
        <v>0</v>
      </c>
      <c r="GG55" s="64">
        <v>0.92520547945205478</v>
      </c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>
        <v>0.97</v>
      </c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>
        <v>1.1200000000000001</v>
      </c>
      <c r="IT55" s="61">
        <v>1.31</v>
      </c>
      <c r="IU55" s="61">
        <v>1.35</v>
      </c>
      <c r="IV55" s="61">
        <v>1.58</v>
      </c>
      <c r="IW55" s="254">
        <v>1.66</v>
      </c>
      <c r="IX55" s="61">
        <f>IW55</f>
        <v>1.66</v>
      </c>
    </row>
    <row r="56" spans="2:258" s="42" customFormat="1">
      <c r="B56" s="60" t="s">
        <v>102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4">
        <v>0.92904109589041106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4">
        <v>0.9726027397260274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0</v>
      </c>
      <c r="BW56" s="64">
        <v>0</v>
      </c>
      <c r="BX56" s="64">
        <v>0</v>
      </c>
      <c r="BY56" s="64">
        <v>0</v>
      </c>
      <c r="BZ56" s="64">
        <v>0</v>
      </c>
      <c r="CA56" s="64">
        <v>0</v>
      </c>
      <c r="CB56" s="64">
        <v>0</v>
      </c>
      <c r="CC56" s="64">
        <v>0</v>
      </c>
      <c r="CD56" s="64">
        <v>0</v>
      </c>
      <c r="CE56" s="64">
        <v>0</v>
      </c>
      <c r="CF56" s="64">
        <v>0</v>
      </c>
      <c r="CG56" s="64">
        <v>0</v>
      </c>
      <c r="CH56" s="64">
        <v>0</v>
      </c>
      <c r="CI56" s="64">
        <v>0</v>
      </c>
      <c r="CJ56" s="64">
        <v>0</v>
      </c>
      <c r="CK56" s="64">
        <v>0</v>
      </c>
      <c r="CL56" s="64">
        <v>0</v>
      </c>
      <c r="CM56" s="64">
        <v>0</v>
      </c>
      <c r="CN56" s="64">
        <v>0</v>
      </c>
      <c r="CO56" s="64">
        <v>0</v>
      </c>
      <c r="CP56" s="64">
        <v>0</v>
      </c>
      <c r="CQ56" s="113">
        <v>1.0068493150684932</v>
      </c>
      <c r="CR56" s="64">
        <v>0</v>
      </c>
      <c r="CS56" s="64">
        <v>0</v>
      </c>
      <c r="CT56" s="64">
        <v>0</v>
      </c>
      <c r="CU56" s="64">
        <v>0</v>
      </c>
      <c r="CV56" s="64">
        <v>0</v>
      </c>
      <c r="CW56" s="64">
        <v>0</v>
      </c>
      <c r="CX56" s="64">
        <v>0</v>
      </c>
      <c r="CY56" s="64">
        <v>0</v>
      </c>
      <c r="CZ56" s="64">
        <v>0</v>
      </c>
      <c r="DA56" s="64">
        <v>0</v>
      </c>
      <c r="DB56" s="64">
        <v>0</v>
      </c>
      <c r="DC56" s="64">
        <v>0</v>
      </c>
      <c r="DD56" s="64">
        <v>0</v>
      </c>
      <c r="DE56" s="64">
        <v>0</v>
      </c>
      <c r="DF56" s="64">
        <v>0</v>
      </c>
      <c r="DG56" s="64">
        <v>0</v>
      </c>
      <c r="DH56" s="64">
        <v>0</v>
      </c>
      <c r="DI56" s="64">
        <v>0</v>
      </c>
      <c r="DJ56" s="64">
        <v>0</v>
      </c>
      <c r="DK56" s="64">
        <v>0</v>
      </c>
      <c r="DL56" s="64">
        <v>0</v>
      </c>
      <c r="DM56" s="64">
        <v>0</v>
      </c>
      <c r="DN56" s="64">
        <v>0</v>
      </c>
      <c r="DO56" s="64">
        <v>0</v>
      </c>
      <c r="DP56" s="64">
        <v>0</v>
      </c>
      <c r="DQ56" s="64">
        <v>0</v>
      </c>
      <c r="DR56" s="64">
        <v>0</v>
      </c>
      <c r="DS56" s="64">
        <v>0</v>
      </c>
      <c r="DT56" s="64">
        <v>0</v>
      </c>
      <c r="DU56" s="64">
        <v>0</v>
      </c>
      <c r="DV56" s="64">
        <v>1.0375342465753425</v>
      </c>
      <c r="DW56" s="64">
        <v>0</v>
      </c>
      <c r="DX56" s="64">
        <v>0</v>
      </c>
      <c r="DY56" s="64">
        <v>0</v>
      </c>
      <c r="DZ56" s="64">
        <v>0</v>
      </c>
      <c r="EA56" s="64">
        <v>0</v>
      </c>
      <c r="EB56" s="64">
        <v>0</v>
      </c>
      <c r="EC56" s="64">
        <v>0</v>
      </c>
      <c r="ED56" s="64">
        <v>0</v>
      </c>
      <c r="EE56" s="64">
        <v>0</v>
      </c>
      <c r="EF56" s="64">
        <v>0</v>
      </c>
      <c r="EG56" s="64">
        <v>0</v>
      </c>
      <c r="EH56" s="64">
        <v>0</v>
      </c>
      <c r="EI56" s="64">
        <v>0</v>
      </c>
      <c r="EJ56" s="64">
        <v>0</v>
      </c>
      <c r="EK56" s="64">
        <v>0</v>
      </c>
      <c r="EL56" s="64">
        <v>0</v>
      </c>
      <c r="EM56" s="64">
        <v>0</v>
      </c>
      <c r="EN56" s="64">
        <v>0</v>
      </c>
      <c r="EO56" s="64">
        <v>0</v>
      </c>
      <c r="EP56" s="64">
        <v>0</v>
      </c>
      <c r="EQ56" s="64">
        <v>0</v>
      </c>
      <c r="ER56" s="64">
        <v>0</v>
      </c>
      <c r="ES56" s="64">
        <v>0</v>
      </c>
      <c r="ET56" s="64">
        <v>0</v>
      </c>
      <c r="EU56" s="64">
        <v>0</v>
      </c>
      <c r="EV56" s="64">
        <v>0</v>
      </c>
      <c r="EW56" s="64">
        <v>0</v>
      </c>
      <c r="EX56" s="64">
        <v>0</v>
      </c>
      <c r="EY56" s="64">
        <v>0</v>
      </c>
      <c r="EZ56" s="64">
        <v>0</v>
      </c>
      <c r="FA56" s="64">
        <v>0</v>
      </c>
      <c r="FB56" s="113">
        <v>1.0416438356164384</v>
      </c>
      <c r="FC56" s="64">
        <v>0</v>
      </c>
      <c r="FD56" s="64">
        <v>0</v>
      </c>
      <c r="FE56" s="64">
        <v>0</v>
      </c>
      <c r="FF56" s="64">
        <v>0</v>
      </c>
      <c r="FG56" s="64">
        <v>0</v>
      </c>
      <c r="FH56" s="64">
        <v>0</v>
      </c>
      <c r="FI56" s="64">
        <v>0</v>
      </c>
      <c r="FJ56" s="64">
        <v>0</v>
      </c>
      <c r="FK56" s="64">
        <v>0</v>
      </c>
      <c r="FL56" s="64">
        <v>0</v>
      </c>
      <c r="FM56" s="64">
        <v>0</v>
      </c>
      <c r="FN56" s="64">
        <v>0</v>
      </c>
      <c r="FO56" s="64">
        <v>0</v>
      </c>
      <c r="FP56" s="64">
        <v>0</v>
      </c>
      <c r="FQ56" s="64">
        <v>0</v>
      </c>
      <c r="FR56" s="64">
        <v>0</v>
      </c>
      <c r="FS56" s="64">
        <v>0</v>
      </c>
      <c r="FT56" s="64">
        <v>0</v>
      </c>
      <c r="FU56" s="64">
        <v>0</v>
      </c>
      <c r="FV56" s="64">
        <v>0</v>
      </c>
      <c r="FW56" s="64">
        <v>0</v>
      </c>
      <c r="FX56" s="64">
        <v>0</v>
      </c>
      <c r="FY56" s="64">
        <v>0</v>
      </c>
      <c r="FZ56" s="64">
        <v>0</v>
      </c>
      <c r="GA56" s="64">
        <v>0</v>
      </c>
      <c r="GB56" s="64">
        <v>0</v>
      </c>
      <c r="GC56" s="64">
        <v>0</v>
      </c>
      <c r="GD56" s="64">
        <v>0</v>
      </c>
      <c r="GE56" s="64">
        <v>0</v>
      </c>
      <c r="GF56" s="64">
        <v>0</v>
      </c>
      <c r="GG56" s="64">
        <v>1.0945205479452054</v>
      </c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>
        <v>1.1499999999999999</v>
      </c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>
        <v>1.27</v>
      </c>
      <c r="IT56" s="61">
        <v>1.43</v>
      </c>
      <c r="IU56" s="61">
        <v>1.54</v>
      </c>
      <c r="IV56" s="61">
        <v>1.71</v>
      </c>
      <c r="IW56" s="254">
        <v>1.84</v>
      </c>
      <c r="IX56" s="61">
        <f>IW56</f>
        <v>1.84</v>
      </c>
    </row>
    <row r="57" spans="2:258" s="42" customFormat="1">
      <c r="B57" s="60" t="s">
        <v>71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80">
        <f>AH13/AH44</f>
        <v>1.0461810467521722</v>
      </c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>
        <f>BK13/BK44</f>
        <v>1.1258664734693877</v>
      </c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>
        <f>CQ13/CQ44</f>
        <v>1.1077051902694781</v>
      </c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>
        <f>DV13/DV44</f>
        <v>0.69756611643048649</v>
      </c>
      <c r="DW57" s="80">
        <f t="shared" ref="DW57:FA57" si="85">DW44/DW13</f>
        <v>0</v>
      </c>
      <c r="DX57" s="80">
        <f t="shared" si="85"/>
        <v>0</v>
      </c>
      <c r="DY57" s="80">
        <f t="shared" si="85"/>
        <v>0</v>
      </c>
      <c r="DZ57" s="80">
        <f t="shared" si="85"/>
        <v>0</v>
      </c>
      <c r="EA57" s="80">
        <f t="shared" si="85"/>
        <v>0</v>
      </c>
      <c r="EB57" s="80">
        <f t="shared" si="85"/>
        <v>0</v>
      </c>
      <c r="EC57" s="80">
        <f t="shared" si="85"/>
        <v>0</v>
      </c>
      <c r="ED57" s="80">
        <f t="shared" si="85"/>
        <v>0</v>
      </c>
      <c r="EE57" s="80">
        <f t="shared" si="85"/>
        <v>0</v>
      </c>
      <c r="EF57" s="80">
        <f t="shared" si="85"/>
        <v>0</v>
      </c>
      <c r="EG57" s="80">
        <f t="shared" si="85"/>
        <v>0</v>
      </c>
      <c r="EH57" s="80">
        <f t="shared" si="85"/>
        <v>0</v>
      </c>
      <c r="EI57" s="80">
        <f t="shared" si="85"/>
        <v>0</v>
      </c>
      <c r="EJ57" s="80" t="e">
        <f t="shared" si="85"/>
        <v>#DIV/0!</v>
      </c>
      <c r="EK57" s="80" t="e">
        <f t="shared" si="85"/>
        <v>#DIV/0!</v>
      </c>
      <c r="EL57" s="80" t="e">
        <f t="shared" si="85"/>
        <v>#DIV/0!</v>
      </c>
      <c r="EM57" s="80">
        <f t="shared" si="85"/>
        <v>0</v>
      </c>
      <c r="EN57" s="80">
        <f t="shared" si="85"/>
        <v>0</v>
      </c>
      <c r="EO57" s="80">
        <f t="shared" si="85"/>
        <v>0</v>
      </c>
      <c r="EP57" s="80">
        <f t="shared" si="85"/>
        <v>0</v>
      </c>
      <c r="EQ57" s="80">
        <f t="shared" si="85"/>
        <v>0</v>
      </c>
      <c r="ER57" s="80">
        <f t="shared" si="85"/>
        <v>0</v>
      </c>
      <c r="ES57" s="80">
        <f t="shared" si="85"/>
        <v>0</v>
      </c>
      <c r="ET57" s="80">
        <f t="shared" si="85"/>
        <v>0</v>
      </c>
      <c r="EU57" s="80">
        <f t="shared" si="85"/>
        <v>0</v>
      </c>
      <c r="EV57" s="80">
        <f t="shared" si="85"/>
        <v>0</v>
      </c>
      <c r="EW57" s="80">
        <f t="shared" si="85"/>
        <v>0</v>
      </c>
      <c r="EX57" s="80">
        <f t="shared" si="85"/>
        <v>0</v>
      </c>
      <c r="EY57" s="80">
        <f t="shared" si="85"/>
        <v>0</v>
      </c>
      <c r="EZ57" s="80">
        <f t="shared" si="85"/>
        <v>0</v>
      </c>
      <c r="FA57" s="80">
        <f t="shared" si="85"/>
        <v>0</v>
      </c>
      <c r="FB57" s="80">
        <f>FB13/FB44</f>
        <v>1.183414878809609</v>
      </c>
      <c r="FC57" s="80" t="e">
        <f t="shared" ref="FC57:HN57" si="86">FC13/FC44</f>
        <v>#DIV/0!</v>
      </c>
      <c r="FD57" s="80" t="e">
        <f t="shared" si="86"/>
        <v>#DIV/0!</v>
      </c>
      <c r="FE57" s="80" t="e">
        <f t="shared" si="86"/>
        <v>#DIV/0!</v>
      </c>
      <c r="FF57" s="80" t="e">
        <f t="shared" si="86"/>
        <v>#DIV/0!</v>
      </c>
      <c r="FG57" s="80" t="e">
        <f t="shared" si="86"/>
        <v>#DIV/0!</v>
      </c>
      <c r="FH57" s="80" t="e">
        <f t="shared" si="86"/>
        <v>#DIV/0!</v>
      </c>
      <c r="FI57" s="80" t="e">
        <f t="shared" si="86"/>
        <v>#DIV/0!</v>
      </c>
      <c r="FJ57" s="80" t="e">
        <f t="shared" si="86"/>
        <v>#DIV/0!</v>
      </c>
      <c r="FK57" s="80" t="e">
        <f t="shared" si="86"/>
        <v>#DIV/0!</v>
      </c>
      <c r="FL57" s="80" t="e">
        <f t="shared" si="86"/>
        <v>#DIV/0!</v>
      </c>
      <c r="FM57" s="80" t="e">
        <f t="shared" si="86"/>
        <v>#DIV/0!</v>
      </c>
      <c r="FN57" s="80" t="e">
        <f t="shared" si="86"/>
        <v>#DIV/0!</v>
      </c>
      <c r="FO57" s="80" t="e">
        <f t="shared" si="86"/>
        <v>#DIV/0!</v>
      </c>
      <c r="FP57" s="80" t="e">
        <f t="shared" si="86"/>
        <v>#DIV/0!</v>
      </c>
      <c r="FQ57" s="80" t="e">
        <f t="shared" si="86"/>
        <v>#DIV/0!</v>
      </c>
      <c r="FR57" s="80" t="e">
        <f t="shared" si="86"/>
        <v>#DIV/0!</v>
      </c>
      <c r="FS57" s="80" t="e">
        <f t="shared" si="86"/>
        <v>#DIV/0!</v>
      </c>
      <c r="FT57" s="80" t="e">
        <f t="shared" si="86"/>
        <v>#DIV/0!</v>
      </c>
      <c r="FU57" s="80" t="e">
        <f t="shared" si="86"/>
        <v>#DIV/0!</v>
      </c>
      <c r="FV57" s="80" t="e">
        <f t="shared" si="86"/>
        <v>#DIV/0!</v>
      </c>
      <c r="FW57" s="80" t="e">
        <f t="shared" si="86"/>
        <v>#DIV/0!</v>
      </c>
      <c r="FX57" s="80" t="e">
        <f t="shared" si="86"/>
        <v>#DIV/0!</v>
      </c>
      <c r="FY57" s="80" t="e">
        <f t="shared" si="86"/>
        <v>#DIV/0!</v>
      </c>
      <c r="FZ57" s="80" t="e">
        <f t="shared" si="86"/>
        <v>#DIV/0!</v>
      </c>
      <c r="GA57" s="80" t="e">
        <f t="shared" si="86"/>
        <v>#DIV/0!</v>
      </c>
      <c r="GB57" s="80" t="e">
        <f t="shared" si="86"/>
        <v>#DIV/0!</v>
      </c>
      <c r="GC57" s="80" t="e">
        <f t="shared" si="86"/>
        <v>#DIV/0!</v>
      </c>
      <c r="GD57" s="80" t="e">
        <f t="shared" si="86"/>
        <v>#DIV/0!</v>
      </c>
      <c r="GE57" s="80" t="e">
        <f t="shared" si="86"/>
        <v>#DIV/0!</v>
      </c>
      <c r="GF57" s="80" t="e">
        <f t="shared" si="86"/>
        <v>#DIV/0!</v>
      </c>
      <c r="GG57" s="80">
        <f t="shared" si="86"/>
        <v>1.3482394245115457</v>
      </c>
      <c r="GH57" s="80" t="e">
        <f t="shared" si="86"/>
        <v>#DIV/0!</v>
      </c>
      <c r="GI57" s="80" t="e">
        <f t="shared" si="86"/>
        <v>#DIV/0!</v>
      </c>
      <c r="GJ57" s="80" t="e">
        <f t="shared" si="86"/>
        <v>#DIV/0!</v>
      </c>
      <c r="GK57" s="80" t="e">
        <f t="shared" si="86"/>
        <v>#DIV/0!</v>
      </c>
      <c r="GL57" s="80" t="e">
        <f t="shared" si="86"/>
        <v>#DIV/0!</v>
      </c>
      <c r="GM57" s="80" t="e">
        <f t="shared" si="86"/>
        <v>#DIV/0!</v>
      </c>
      <c r="GN57" s="80" t="e">
        <f t="shared" si="86"/>
        <v>#DIV/0!</v>
      </c>
      <c r="GO57" s="80" t="e">
        <f t="shared" si="86"/>
        <v>#DIV/0!</v>
      </c>
      <c r="GP57" s="80" t="e">
        <f t="shared" si="86"/>
        <v>#DIV/0!</v>
      </c>
      <c r="GQ57" s="80" t="e">
        <f t="shared" si="86"/>
        <v>#DIV/0!</v>
      </c>
      <c r="GR57" s="80" t="e">
        <f t="shared" si="86"/>
        <v>#DIV/0!</v>
      </c>
      <c r="GS57" s="80" t="e">
        <f t="shared" si="86"/>
        <v>#DIV/0!</v>
      </c>
      <c r="GT57" s="80" t="e">
        <f t="shared" si="86"/>
        <v>#DIV/0!</v>
      </c>
      <c r="GU57" s="80" t="e">
        <f t="shared" si="86"/>
        <v>#DIV/0!</v>
      </c>
      <c r="GV57" s="80" t="e">
        <f t="shared" si="86"/>
        <v>#DIV/0!</v>
      </c>
      <c r="GW57" s="80" t="e">
        <f t="shared" si="86"/>
        <v>#DIV/0!</v>
      </c>
      <c r="GX57" s="80" t="e">
        <f t="shared" si="86"/>
        <v>#DIV/0!</v>
      </c>
      <c r="GY57" s="80" t="e">
        <f t="shared" si="86"/>
        <v>#DIV/0!</v>
      </c>
      <c r="GZ57" s="80" t="e">
        <f t="shared" si="86"/>
        <v>#DIV/0!</v>
      </c>
      <c r="HA57" s="80" t="e">
        <f t="shared" si="86"/>
        <v>#DIV/0!</v>
      </c>
      <c r="HB57" s="80" t="e">
        <f t="shared" si="86"/>
        <v>#DIV/0!</v>
      </c>
      <c r="HC57" s="80" t="e">
        <f t="shared" si="86"/>
        <v>#DIV/0!</v>
      </c>
      <c r="HD57" s="80" t="e">
        <f t="shared" si="86"/>
        <v>#DIV/0!</v>
      </c>
      <c r="HE57" s="80" t="e">
        <f t="shared" si="86"/>
        <v>#DIV/0!</v>
      </c>
      <c r="HF57" s="80" t="e">
        <f t="shared" si="86"/>
        <v>#DIV/0!</v>
      </c>
      <c r="HG57" s="80" t="e">
        <f t="shared" si="86"/>
        <v>#DIV/0!</v>
      </c>
      <c r="HH57" s="80" t="e">
        <f t="shared" si="86"/>
        <v>#DIV/0!</v>
      </c>
      <c r="HI57" s="80" t="e">
        <f t="shared" si="86"/>
        <v>#DIV/0!</v>
      </c>
      <c r="HJ57" s="80" t="e">
        <f t="shared" si="86"/>
        <v>#DIV/0!</v>
      </c>
      <c r="HK57" s="80" t="e">
        <f t="shared" si="86"/>
        <v>#DIV/0!</v>
      </c>
      <c r="HL57" s="80" t="e">
        <f t="shared" si="86"/>
        <v>#DIV/0!</v>
      </c>
      <c r="HM57" s="80">
        <f t="shared" si="86"/>
        <v>1.3962694770318023</v>
      </c>
      <c r="HN57" s="80" t="e">
        <f t="shared" si="86"/>
        <v>#DIV/0!</v>
      </c>
      <c r="HO57" s="80" t="e">
        <f t="shared" ref="HO57:IS57" si="87">HO13/HO44</f>
        <v>#DIV/0!</v>
      </c>
      <c r="HP57" s="80" t="e">
        <f t="shared" si="87"/>
        <v>#DIV/0!</v>
      </c>
      <c r="HQ57" s="80" t="e">
        <f t="shared" si="87"/>
        <v>#DIV/0!</v>
      </c>
      <c r="HR57" s="80" t="e">
        <f t="shared" si="87"/>
        <v>#DIV/0!</v>
      </c>
      <c r="HS57" s="80" t="e">
        <f t="shared" si="87"/>
        <v>#DIV/0!</v>
      </c>
      <c r="HT57" s="80" t="e">
        <f t="shared" si="87"/>
        <v>#DIV/0!</v>
      </c>
      <c r="HU57" s="80" t="e">
        <f t="shared" si="87"/>
        <v>#DIV/0!</v>
      </c>
      <c r="HV57" s="80" t="e">
        <f t="shared" si="87"/>
        <v>#DIV/0!</v>
      </c>
      <c r="HW57" s="80" t="e">
        <f t="shared" si="87"/>
        <v>#DIV/0!</v>
      </c>
      <c r="HX57" s="80" t="e">
        <f t="shared" si="87"/>
        <v>#DIV/0!</v>
      </c>
      <c r="HY57" s="80" t="e">
        <f t="shared" si="87"/>
        <v>#DIV/0!</v>
      </c>
      <c r="HZ57" s="80" t="e">
        <f t="shared" si="87"/>
        <v>#DIV/0!</v>
      </c>
      <c r="IA57" s="80" t="e">
        <f t="shared" si="87"/>
        <v>#DIV/0!</v>
      </c>
      <c r="IB57" s="80" t="e">
        <f t="shared" si="87"/>
        <v>#DIV/0!</v>
      </c>
      <c r="IC57" s="80" t="e">
        <f t="shared" si="87"/>
        <v>#DIV/0!</v>
      </c>
      <c r="ID57" s="80" t="e">
        <f t="shared" si="87"/>
        <v>#DIV/0!</v>
      </c>
      <c r="IE57" s="80" t="e">
        <f t="shared" si="87"/>
        <v>#DIV/0!</v>
      </c>
      <c r="IF57" s="80" t="e">
        <f t="shared" si="87"/>
        <v>#DIV/0!</v>
      </c>
      <c r="IG57" s="80" t="e">
        <f t="shared" si="87"/>
        <v>#DIV/0!</v>
      </c>
      <c r="IH57" s="80" t="e">
        <f t="shared" si="87"/>
        <v>#DIV/0!</v>
      </c>
      <c r="II57" s="80" t="e">
        <f t="shared" si="87"/>
        <v>#DIV/0!</v>
      </c>
      <c r="IJ57" s="80" t="e">
        <f t="shared" si="87"/>
        <v>#DIV/0!</v>
      </c>
      <c r="IK57" s="80" t="e">
        <f t="shared" si="87"/>
        <v>#DIV/0!</v>
      </c>
      <c r="IL57" s="80" t="e">
        <f t="shared" si="87"/>
        <v>#DIV/0!</v>
      </c>
      <c r="IM57" s="80" t="e">
        <f t="shared" si="87"/>
        <v>#DIV/0!</v>
      </c>
      <c r="IN57" s="80" t="e">
        <f t="shared" si="87"/>
        <v>#DIV/0!</v>
      </c>
      <c r="IO57" s="80" t="e">
        <f t="shared" si="87"/>
        <v>#DIV/0!</v>
      </c>
      <c r="IP57" s="80" t="e">
        <f t="shared" si="87"/>
        <v>#DIV/0!</v>
      </c>
      <c r="IQ57" s="80" t="e">
        <f t="shared" si="87"/>
        <v>#DIV/0!</v>
      </c>
      <c r="IR57" s="80" t="e">
        <f t="shared" si="87"/>
        <v>#DIV/0!</v>
      </c>
      <c r="IS57" s="80">
        <f t="shared" si="87"/>
        <v>1.5800369640179912</v>
      </c>
      <c r="IT57" s="63"/>
      <c r="IU57" s="63"/>
      <c r="IV57" s="63"/>
      <c r="IW57" s="63"/>
      <c r="IX57" s="63"/>
    </row>
    <row r="58" spans="2:258">
      <c r="B58" s="78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128"/>
    </row>
    <row r="59" spans="2:258">
      <c r="B59" s="17" t="s">
        <v>100</v>
      </c>
      <c r="IX59" s="222"/>
    </row>
    <row r="60" spans="2:258">
      <c r="B60" s="17"/>
      <c r="IX60" s="233"/>
    </row>
    <row r="61" spans="2:258" hidden="1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62">
        <v>206.2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311.2</v>
      </c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>
        <v>439.4</v>
      </c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>
        <v>280.5</v>
      </c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>
        <v>533.9</v>
      </c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62">
        <v>408.83499999999998</v>
      </c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62">
        <v>232.98500000000001</v>
      </c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>
        <v>406.09300000000002</v>
      </c>
      <c r="IT61" s="45"/>
      <c r="IU61" s="45"/>
      <c r="IV61" s="45"/>
      <c r="IW61" s="45"/>
      <c r="IX61" s="50">
        <f>SUM(AH61,BK61,CQ61,DV61,FB61,GG61,HM61, IS61)</f>
        <v>2819.1129999999998</v>
      </c>
    </row>
    <row r="62" spans="2:258" hidden="1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62">
        <v>211</v>
      </c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318.3</v>
      </c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>
        <v>446.4</v>
      </c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>
        <v>284.10000000000002</v>
      </c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>
        <v>535.6</v>
      </c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62">
        <v>423.82499999999999</v>
      </c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62">
        <v>235.39500000000001</v>
      </c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>
        <v>408.899</v>
      </c>
      <c r="IT62" s="45"/>
      <c r="IU62" s="45"/>
      <c r="IV62" s="45"/>
      <c r="IW62" s="45"/>
      <c r="IX62" s="50">
        <f>SUM(AH62,BK62,CQ62,DV62,FB62,GG62,HM62, IS62)</f>
        <v>2863.5189999999998</v>
      </c>
    </row>
    <row r="63" spans="2:258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62">
        <v>206.3</v>
      </c>
      <c r="AI63" s="62">
        <v>0</v>
      </c>
      <c r="AJ63" s="62">
        <v>0</v>
      </c>
      <c r="AK63" s="62">
        <v>0</v>
      </c>
      <c r="AL63" s="62">
        <v>0</v>
      </c>
      <c r="AM63" s="62">
        <v>0</v>
      </c>
      <c r="AN63" s="62">
        <v>0</v>
      </c>
      <c r="AO63" s="62">
        <v>0</v>
      </c>
      <c r="AP63" s="62">
        <v>0</v>
      </c>
      <c r="AQ63" s="62">
        <v>0</v>
      </c>
      <c r="AR63" s="62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309.60000000000002</v>
      </c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>
        <v>435.9</v>
      </c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>
        <v>280.8</v>
      </c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>
        <v>530</v>
      </c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62">
        <v>401.87599999999998</v>
      </c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62">
        <v>228.96799999999999</v>
      </c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>
        <v>404.34199999999998</v>
      </c>
      <c r="IT63" s="45"/>
      <c r="IU63" s="45"/>
      <c r="IV63" s="45"/>
      <c r="IW63" s="45"/>
      <c r="IX63" s="50">
        <f>SUM(AH63,BK63,CQ63,DV63,FB63,GG63,HM63, IS63)</f>
        <v>2797.7860000000001</v>
      </c>
    </row>
    <row r="64" spans="2:258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62">
        <v>3384.1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3401.6</v>
      </c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>
        <v>4319.5</v>
      </c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>
        <v>2933</v>
      </c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>
        <v>6631.8</v>
      </c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62">
        <v>5388.47</v>
      </c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62">
        <v>4096.9759999999997</v>
      </c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>
        <v>7451.6253510000015</v>
      </c>
      <c r="IT64" s="45"/>
      <c r="IU64" s="45"/>
      <c r="IV64" s="45"/>
      <c r="IW64" s="45"/>
      <c r="IX64" s="50">
        <f>SUM(AH64,BK64,CQ64,DV64,FB64,GG64,HM64, IS64)</f>
        <v>37607.071350999999</v>
      </c>
    </row>
    <row r="65" spans="2:258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>
        <f>IFERROR(AH63/AH61,"-")</f>
        <v>1.0004849660523765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4">
        <f>IFERROR(BK63/BK61,"-")</f>
        <v>0.99485861182519286</v>
      </c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4">
        <f>IFERROR(CQ63/CQ61,"-")</f>
        <v>0.99203459262630855</v>
      </c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4">
        <f>IFERROR(DV63/DV61,"-")</f>
        <v>1.0010695187165777</v>
      </c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4">
        <f t="shared" ref="FB65:GG65" si="88">IFERROR(FB63/FB61,"-")</f>
        <v>0.99269526128488483</v>
      </c>
      <c r="FC65" s="44" t="str">
        <f t="shared" si="88"/>
        <v>-</v>
      </c>
      <c r="FD65" s="44" t="str">
        <f t="shared" si="88"/>
        <v>-</v>
      </c>
      <c r="FE65" s="44" t="str">
        <f t="shared" si="88"/>
        <v>-</v>
      </c>
      <c r="FF65" s="44" t="str">
        <f t="shared" si="88"/>
        <v>-</v>
      </c>
      <c r="FG65" s="44" t="str">
        <f t="shared" si="88"/>
        <v>-</v>
      </c>
      <c r="FH65" s="44" t="str">
        <f t="shared" si="88"/>
        <v>-</v>
      </c>
      <c r="FI65" s="44" t="str">
        <f t="shared" si="88"/>
        <v>-</v>
      </c>
      <c r="FJ65" s="44" t="str">
        <f t="shared" si="88"/>
        <v>-</v>
      </c>
      <c r="FK65" s="44" t="str">
        <f t="shared" si="88"/>
        <v>-</v>
      </c>
      <c r="FL65" s="44" t="str">
        <f t="shared" si="88"/>
        <v>-</v>
      </c>
      <c r="FM65" s="44" t="str">
        <f t="shared" si="88"/>
        <v>-</v>
      </c>
      <c r="FN65" s="44" t="str">
        <f t="shared" si="88"/>
        <v>-</v>
      </c>
      <c r="FO65" s="44" t="str">
        <f t="shared" si="88"/>
        <v>-</v>
      </c>
      <c r="FP65" s="44" t="str">
        <f t="shared" si="88"/>
        <v>-</v>
      </c>
      <c r="FQ65" s="44" t="str">
        <f t="shared" si="88"/>
        <v>-</v>
      </c>
      <c r="FR65" s="44" t="str">
        <f t="shared" si="88"/>
        <v>-</v>
      </c>
      <c r="FS65" s="44" t="str">
        <f t="shared" si="88"/>
        <v>-</v>
      </c>
      <c r="FT65" s="44" t="str">
        <f t="shared" si="88"/>
        <v>-</v>
      </c>
      <c r="FU65" s="44" t="str">
        <f t="shared" si="88"/>
        <v>-</v>
      </c>
      <c r="FV65" s="44" t="str">
        <f t="shared" si="88"/>
        <v>-</v>
      </c>
      <c r="FW65" s="44" t="str">
        <f t="shared" si="88"/>
        <v>-</v>
      </c>
      <c r="FX65" s="44" t="str">
        <f t="shared" si="88"/>
        <v>-</v>
      </c>
      <c r="FY65" s="44" t="str">
        <f t="shared" si="88"/>
        <v>-</v>
      </c>
      <c r="FZ65" s="44" t="str">
        <f t="shared" si="88"/>
        <v>-</v>
      </c>
      <c r="GA65" s="44" t="str">
        <f t="shared" si="88"/>
        <v>-</v>
      </c>
      <c r="GB65" s="44" t="str">
        <f t="shared" si="88"/>
        <v>-</v>
      </c>
      <c r="GC65" s="44" t="str">
        <f t="shared" si="88"/>
        <v>-</v>
      </c>
      <c r="GD65" s="44" t="str">
        <f t="shared" si="88"/>
        <v>-</v>
      </c>
      <c r="GE65" s="44" t="str">
        <f t="shared" si="88"/>
        <v>-</v>
      </c>
      <c r="GF65" s="44" t="str">
        <f t="shared" si="88"/>
        <v>-</v>
      </c>
      <c r="GG65" s="44">
        <f t="shared" si="88"/>
        <v>0.98297846319419813</v>
      </c>
      <c r="GH65" s="44" t="str">
        <f t="shared" ref="GH65:HM65" si="89">IFERROR(GH63/GH61,"-")</f>
        <v>-</v>
      </c>
      <c r="GI65" s="44" t="str">
        <f t="shared" si="89"/>
        <v>-</v>
      </c>
      <c r="GJ65" s="44" t="str">
        <f t="shared" si="89"/>
        <v>-</v>
      </c>
      <c r="GK65" s="44" t="str">
        <f t="shared" si="89"/>
        <v>-</v>
      </c>
      <c r="GL65" s="44" t="str">
        <f t="shared" si="89"/>
        <v>-</v>
      </c>
      <c r="GM65" s="44" t="str">
        <f t="shared" si="89"/>
        <v>-</v>
      </c>
      <c r="GN65" s="44" t="str">
        <f t="shared" si="89"/>
        <v>-</v>
      </c>
      <c r="GO65" s="44" t="str">
        <f t="shared" si="89"/>
        <v>-</v>
      </c>
      <c r="GP65" s="44" t="str">
        <f t="shared" si="89"/>
        <v>-</v>
      </c>
      <c r="GQ65" s="44" t="str">
        <f t="shared" si="89"/>
        <v>-</v>
      </c>
      <c r="GR65" s="44" t="str">
        <f t="shared" si="89"/>
        <v>-</v>
      </c>
      <c r="GS65" s="44" t="str">
        <f t="shared" si="89"/>
        <v>-</v>
      </c>
      <c r="GT65" s="44" t="str">
        <f t="shared" si="89"/>
        <v>-</v>
      </c>
      <c r="GU65" s="44" t="str">
        <f t="shared" si="89"/>
        <v>-</v>
      </c>
      <c r="GV65" s="44" t="str">
        <f t="shared" si="89"/>
        <v>-</v>
      </c>
      <c r="GW65" s="44" t="str">
        <f t="shared" si="89"/>
        <v>-</v>
      </c>
      <c r="GX65" s="44" t="str">
        <f t="shared" si="89"/>
        <v>-</v>
      </c>
      <c r="GY65" s="44" t="str">
        <f t="shared" si="89"/>
        <v>-</v>
      </c>
      <c r="GZ65" s="44" t="str">
        <f t="shared" si="89"/>
        <v>-</v>
      </c>
      <c r="HA65" s="44" t="str">
        <f t="shared" si="89"/>
        <v>-</v>
      </c>
      <c r="HB65" s="44" t="str">
        <f t="shared" si="89"/>
        <v>-</v>
      </c>
      <c r="HC65" s="44" t="str">
        <f t="shared" si="89"/>
        <v>-</v>
      </c>
      <c r="HD65" s="44" t="str">
        <f t="shared" si="89"/>
        <v>-</v>
      </c>
      <c r="HE65" s="44" t="str">
        <f t="shared" si="89"/>
        <v>-</v>
      </c>
      <c r="HF65" s="44" t="str">
        <f t="shared" si="89"/>
        <v>-</v>
      </c>
      <c r="HG65" s="44" t="str">
        <f t="shared" si="89"/>
        <v>-</v>
      </c>
      <c r="HH65" s="44" t="str">
        <f t="shared" si="89"/>
        <v>-</v>
      </c>
      <c r="HI65" s="44" t="str">
        <f t="shared" si="89"/>
        <v>-</v>
      </c>
      <c r="HJ65" s="44" t="str">
        <f t="shared" si="89"/>
        <v>-</v>
      </c>
      <c r="HK65" s="44" t="str">
        <f t="shared" si="89"/>
        <v>-</v>
      </c>
      <c r="HL65" s="44" t="str">
        <f t="shared" si="89"/>
        <v>-</v>
      </c>
      <c r="HM65" s="44">
        <f t="shared" si="89"/>
        <v>0.98275854668755491</v>
      </c>
      <c r="HN65" s="44" t="str">
        <f t="shared" ref="HN65:IS65" si="90">IFERROR(HN63/HN61,"-")</f>
        <v>-</v>
      </c>
      <c r="HO65" s="44" t="str">
        <f t="shared" si="90"/>
        <v>-</v>
      </c>
      <c r="HP65" s="44" t="str">
        <f t="shared" si="90"/>
        <v>-</v>
      </c>
      <c r="HQ65" s="44" t="str">
        <f t="shared" si="90"/>
        <v>-</v>
      </c>
      <c r="HR65" s="44" t="str">
        <f t="shared" si="90"/>
        <v>-</v>
      </c>
      <c r="HS65" s="44" t="str">
        <f t="shared" si="90"/>
        <v>-</v>
      </c>
      <c r="HT65" s="44" t="str">
        <f t="shared" si="90"/>
        <v>-</v>
      </c>
      <c r="HU65" s="44" t="str">
        <f t="shared" si="90"/>
        <v>-</v>
      </c>
      <c r="HV65" s="44" t="str">
        <f t="shared" si="90"/>
        <v>-</v>
      </c>
      <c r="HW65" s="44" t="str">
        <f t="shared" si="90"/>
        <v>-</v>
      </c>
      <c r="HX65" s="44" t="str">
        <f t="shared" si="90"/>
        <v>-</v>
      </c>
      <c r="HY65" s="44" t="str">
        <f t="shared" si="90"/>
        <v>-</v>
      </c>
      <c r="HZ65" s="44" t="str">
        <f t="shared" si="90"/>
        <v>-</v>
      </c>
      <c r="IA65" s="44" t="str">
        <f t="shared" si="90"/>
        <v>-</v>
      </c>
      <c r="IB65" s="44" t="str">
        <f t="shared" si="90"/>
        <v>-</v>
      </c>
      <c r="IC65" s="44" t="str">
        <f t="shared" si="90"/>
        <v>-</v>
      </c>
      <c r="ID65" s="44" t="str">
        <f t="shared" si="90"/>
        <v>-</v>
      </c>
      <c r="IE65" s="44" t="str">
        <f t="shared" si="90"/>
        <v>-</v>
      </c>
      <c r="IF65" s="44" t="str">
        <f t="shared" si="90"/>
        <v>-</v>
      </c>
      <c r="IG65" s="44" t="str">
        <f t="shared" si="90"/>
        <v>-</v>
      </c>
      <c r="IH65" s="44" t="str">
        <f t="shared" si="90"/>
        <v>-</v>
      </c>
      <c r="II65" s="44" t="str">
        <f t="shared" si="90"/>
        <v>-</v>
      </c>
      <c r="IJ65" s="44" t="str">
        <f t="shared" si="90"/>
        <v>-</v>
      </c>
      <c r="IK65" s="44" t="str">
        <f t="shared" si="90"/>
        <v>-</v>
      </c>
      <c r="IL65" s="44" t="str">
        <f t="shared" si="90"/>
        <v>-</v>
      </c>
      <c r="IM65" s="44" t="str">
        <f t="shared" si="90"/>
        <v>-</v>
      </c>
      <c r="IN65" s="44" t="str">
        <f t="shared" si="90"/>
        <v>-</v>
      </c>
      <c r="IO65" s="44" t="str">
        <f t="shared" si="90"/>
        <v>-</v>
      </c>
      <c r="IP65" s="44" t="str">
        <f t="shared" si="90"/>
        <v>-</v>
      </c>
      <c r="IQ65" s="44" t="str">
        <f t="shared" si="90"/>
        <v>-</v>
      </c>
      <c r="IR65" s="44" t="str">
        <f t="shared" si="90"/>
        <v>-</v>
      </c>
      <c r="IS65" s="44">
        <f t="shared" si="90"/>
        <v>0.99568817980117852</v>
      </c>
      <c r="IT65" s="45"/>
      <c r="IU65" s="45"/>
      <c r="IV65" s="45"/>
      <c r="IW65" s="45"/>
      <c r="IX65" s="44">
        <f>IFERROR(IX63/IX61,"-")</f>
        <v>0.9924348545092021</v>
      </c>
    </row>
    <row r="66" spans="2:258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>
        <f>IFERROR(AH62/AH61,"-")</f>
        <v>1.023278370514064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4">
        <f>IFERROR(BK62/BK61,"-")</f>
        <v>1.0228149100257071</v>
      </c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4">
        <f>IFERROR(CQ62/CQ61,"-")</f>
        <v>1.0159308147473829</v>
      </c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4">
        <f>IFERROR(DV62/DV61,"-")</f>
        <v>1.0128342245989306</v>
      </c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4">
        <f>IFERROR(FB62/FB61,"-")</f>
        <v>1.0031841168758195</v>
      </c>
      <c r="FC66" s="44" t="str">
        <f t="shared" ref="FC66:GG66" si="91">IFERROR(FC62/FC61,"-")</f>
        <v>-</v>
      </c>
      <c r="FD66" s="44" t="str">
        <f t="shared" si="91"/>
        <v>-</v>
      </c>
      <c r="FE66" s="44" t="str">
        <f t="shared" si="91"/>
        <v>-</v>
      </c>
      <c r="FF66" s="44" t="str">
        <f t="shared" si="91"/>
        <v>-</v>
      </c>
      <c r="FG66" s="44" t="str">
        <f t="shared" si="91"/>
        <v>-</v>
      </c>
      <c r="FH66" s="44" t="str">
        <f t="shared" si="91"/>
        <v>-</v>
      </c>
      <c r="FI66" s="44" t="str">
        <f t="shared" si="91"/>
        <v>-</v>
      </c>
      <c r="FJ66" s="44" t="str">
        <f t="shared" si="91"/>
        <v>-</v>
      </c>
      <c r="FK66" s="44" t="str">
        <f t="shared" si="91"/>
        <v>-</v>
      </c>
      <c r="FL66" s="44" t="str">
        <f t="shared" si="91"/>
        <v>-</v>
      </c>
      <c r="FM66" s="44" t="str">
        <f t="shared" si="91"/>
        <v>-</v>
      </c>
      <c r="FN66" s="44" t="str">
        <f t="shared" si="91"/>
        <v>-</v>
      </c>
      <c r="FO66" s="44" t="str">
        <f t="shared" si="91"/>
        <v>-</v>
      </c>
      <c r="FP66" s="44" t="str">
        <f t="shared" si="91"/>
        <v>-</v>
      </c>
      <c r="FQ66" s="44" t="str">
        <f t="shared" si="91"/>
        <v>-</v>
      </c>
      <c r="FR66" s="44" t="str">
        <f t="shared" si="91"/>
        <v>-</v>
      </c>
      <c r="FS66" s="44" t="str">
        <f t="shared" si="91"/>
        <v>-</v>
      </c>
      <c r="FT66" s="44" t="str">
        <f t="shared" si="91"/>
        <v>-</v>
      </c>
      <c r="FU66" s="44" t="str">
        <f t="shared" si="91"/>
        <v>-</v>
      </c>
      <c r="FV66" s="44" t="str">
        <f t="shared" si="91"/>
        <v>-</v>
      </c>
      <c r="FW66" s="44" t="str">
        <f t="shared" si="91"/>
        <v>-</v>
      </c>
      <c r="FX66" s="44" t="str">
        <f t="shared" si="91"/>
        <v>-</v>
      </c>
      <c r="FY66" s="44" t="str">
        <f t="shared" si="91"/>
        <v>-</v>
      </c>
      <c r="FZ66" s="44" t="str">
        <f t="shared" si="91"/>
        <v>-</v>
      </c>
      <c r="GA66" s="44" t="str">
        <f t="shared" si="91"/>
        <v>-</v>
      </c>
      <c r="GB66" s="44" t="str">
        <f t="shared" si="91"/>
        <v>-</v>
      </c>
      <c r="GC66" s="44" t="str">
        <f t="shared" si="91"/>
        <v>-</v>
      </c>
      <c r="GD66" s="44" t="str">
        <f t="shared" si="91"/>
        <v>-</v>
      </c>
      <c r="GE66" s="44" t="str">
        <f t="shared" si="91"/>
        <v>-</v>
      </c>
      <c r="GF66" s="44" t="str">
        <f t="shared" si="91"/>
        <v>-</v>
      </c>
      <c r="GG66" s="44">
        <f t="shared" si="91"/>
        <v>1.0366651583157021</v>
      </c>
      <c r="GH66" s="44" t="str">
        <f t="shared" ref="GH66:HM66" si="92">IFERROR(GH62/GH61,"-")</f>
        <v>-</v>
      </c>
      <c r="GI66" s="44" t="str">
        <f t="shared" si="92"/>
        <v>-</v>
      </c>
      <c r="GJ66" s="44" t="str">
        <f t="shared" si="92"/>
        <v>-</v>
      </c>
      <c r="GK66" s="44" t="str">
        <f t="shared" si="92"/>
        <v>-</v>
      </c>
      <c r="GL66" s="44" t="str">
        <f t="shared" si="92"/>
        <v>-</v>
      </c>
      <c r="GM66" s="44" t="str">
        <f t="shared" si="92"/>
        <v>-</v>
      </c>
      <c r="GN66" s="44" t="str">
        <f t="shared" si="92"/>
        <v>-</v>
      </c>
      <c r="GO66" s="44" t="str">
        <f t="shared" si="92"/>
        <v>-</v>
      </c>
      <c r="GP66" s="44" t="str">
        <f t="shared" si="92"/>
        <v>-</v>
      </c>
      <c r="GQ66" s="44" t="str">
        <f t="shared" si="92"/>
        <v>-</v>
      </c>
      <c r="GR66" s="44" t="str">
        <f t="shared" si="92"/>
        <v>-</v>
      </c>
      <c r="GS66" s="44" t="str">
        <f t="shared" si="92"/>
        <v>-</v>
      </c>
      <c r="GT66" s="44" t="str">
        <f t="shared" si="92"/>
        <v>-</v>
      </c>
      <c r="GU66" s="44" t="str">
        <f t="shared" si="92"/>
        <v>-</v>
      </c>
      <c r="GV66" s="44" t="str">
        <f t="shared" si="92"/>
        <v>-</v>
      </c>
      <c r="GW66" s="44" t="str">
        <f t="shared" si="92"/>
        <v>-</v>
      </c>
      <c r="GX66" s="44" t="str">
        <f t="shared" si="92"/>
        <v>-</v>
      </c>
      <c r="GY66" s="44" t="str">
        <f t="shared" si="92"/>
        <v>-</v>
      </c>
      <c r="GZ66" s="44" t="str">
        <f t="shared" si="92"/>
        <v>-</v>
      </c>
      <c r="HA66" s="44" t="str">
        <f t="shared" si="92"/>
        <v>-</v>
      </c>
      <c r="HB66" s="44" t="str">
        <f t="shared" si="92"/>
        <v>-</v>
      </c>
      <c r="HC66" s="44" t="str">
        <f t="shared" si="92"/>
        <v>-</v>
      </c>
      <c r="HD66" s="44" t="str">
        <f t="shared" si="92"/>
        <v>-</v>
      </c>
      <c r="HE66" s="44" t="str">
        <f t="shared" si="92"/>
        <v>-</v>
      </c>
      <c r="HF66" s="44" t="str">
        <f t="shared" si="92"/>
        <v>-</v>
      </c>
      <c r="HG66" s="44" t="str">
        <f t="shared" si="92"/>
        <v>-</v>
      </c>
      <c r="HH66" s="44" t="str">
        <f t="shared" si="92"/>
        <v>-</v>
      </c>
      <c r="HI66" s="44" t="str">
        <f t="shared" si="92"/>
        <v>-</v>
      </c>
      <c r="HJ66" s="44" t="str">
        <f t="shared" si="92"/>
        <v>-</v>
      </c>
      <c r="HK66" s="44" t="str">
        <f t="shared" si="92"/>
        <v>-</v>
      </c>
      <c r="HL66" s="44" t="str">
        <f t="shared" si="92"/>
        <v>-</v>
      </c>
      <c r="HM66" s="44">
        <f t="shared" si="92"/>
        <v>1.010344013563105</v>
      </c>
      <c r="HN66" s="44" t="str">
        <f t="shared" ref="HN66:IS66" si="93">IFERROR(HN62/HN61,"-")</f>
        <v>-</v>
      </c>
      <c r="HO66" s="44" t="str">
        <f t="shared" si="93"/>
        <v>-</v>
      </c>
      <c r="HP66" s="44" t="str">
        <f t="shared" si="93"/>
        <v>-</v>
      </c>
      <c r="HQ66" s="44" t="str">
        <f t="shared" si="93"/>
        <v>-</v>
      </c>
      <c r="HR66" s="44" t="str">
        <f t="shared" si="93"/>
        <v>-</v>
      </c>
      <c r="HS66" s="44" t="str">
        <f t="shared" si="93"/>
        <v>-</v>
      </c>
      <c r="HT66" s="44" t="str">
        <f t="shared" si="93"/>
        <v>-</v>
      </c>
      <c r="HU66" s="44" t="str">
        <f t="shared" si="93"/>
        <v>-</v>
      </c>
      <c r="HV66" s="44" t="str">
        <f t="shared" si="93"/>
        <v>-</v>
      </c>
      <c r="HW66" s="44" t="str">
        <f t="shared" si="93"/>
        <v>-</v>
      </c>
      <c r="HX66" s="44" t="str">
        <f t="shared" si="93"/>
        <v>-</v>
      </c>
      <c r="HY66" s="44" t="str">
        <f t="shared" si="93"/>
        <v>-</v>
      </c>
      <c r="HZ66" s="44" t="str">
        <f t="shared" si="93"/>
        <v>-</v>
      </c>
      <c r="IA66" s="44" t="str">
        <f t="shared" si="93"/>
        <v>-</v>
      </c>
      <c r="IB66" s="44" t="str">
        <f t="shared" si="93"/>
        <v>-</v>
      </c>
      <c r="IC66" s="44" t="str">
        <f t="shared" si="93"/>
        <v>-</v>
      </c>
      <c r="ID66" s="44" t="str">
        <f t="shared" si="93"/>
        <v>-</v>
      </c>
      <c r="IE66" s="44" t="str">
        <f t="shared" si="93"/>
        <v>-</v>
      </c>
      <c r="IF66" s="44" t="str">
        <f t="shared" si="93"/>
        <v>-</v>
      </c>
      <c r="IG66" s="44" t="str">
        <f t="shared" si="93"/>
        <v>-</v>
      </c>
      <c r="IH66" s="44" t="str">
        <f t="shared" si="93"/>
        <v>-</v>
      </c>
      <c r="II66" s="44" t="str">
        <f t="shared" si="93"/>
        <v>-</v>
      </c>
      <c r="IJ66" s="44" t="str">
        <f t="shared" si="93"/>
        <v>-</v>
      </c>
      <c r="IK66" s="44" t="str">
        <f t="shared" si="93"/>
        <v>-</v>
      </c>
      <c r="IL66" s="44" t="str">
        <f t="shared" si="93"/>
        <v>-</v>
      </c>
      <c r="IM66" s="44" t="str">
        <f t="shared" si="93"/>
        <v>-</v>
      </c>
      <c r="IN66" s="44" t="str">
        <f t="shared" si="93"/>
        <v>-</v>
      </c>
      <c r="IO66" s="44" t="str">
        <f t="shared" si="93"/>
        <v>-</v>
      </c>
      <c r="IP66" s="44" t="str">
        <f t="shared" si="93"/>
        <v>-</v>
      </c>
      <c r="IQ66" s="44" t="str">
        <f t="shared" si="93"/>
        <v>-</v>
      </c>
      <c r="IR66" s="44" t="str">
        <f t="shared" si="93"/>
        <v>-</v>
      </c>
      <c r="IS66" s="44">
        <f t="shared" si="93"/>
        <v>1.0069097472746391</v>
      </c>
      <c r="IT66" s="45"/>
      <c r="IU66" s="45"/>
      <c r="IV66" s="45"/>
      <c r="IW66" s="45"/>
      <c r="IX66" s="44">
        <f>IFERROR(IX62/IX61,"-")</f>
        <v>1.0157517630545494</v>
      </c>
    </row>
    <row r="67" spans="2:258">
      <c r="B67" s="88" t="s">
        <v>85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0">
        <f>IFERROR(AH63/AH62,"-")</f>
        <v>0.97772511848341237</v>
      </c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90">
        <f>IFERROR(BK63/BK62,"-")</f>
        <v>0.97266729500471261</v>
      </c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90">
        <f>IFERROR(CQ63/CQ62,"-")</f>
        <v>0.97647849462365588</v>
      </c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90">
        <f>IFERROR(DV63/DV62,"-")</f>
        <v>0.98838437170010551</v>
      </c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90">
        <f t="shared" ref="FB67:GG67" si="94">IFERROR(FB63/FB62,"-")</f>
        <v>0.98954443614637788</v>
      </c>
      <c r="FC67" s="90" t="str">
        <f t="shared" si="94"/>
        <v>-</v>
      </c>
      <c r="FD67" s="90" t="str">
        <f t="shared" si="94"/>
        <v>-</v>
      </c>
      <c r="FE67" s="90" t="str">
        <f t="shared" si="94"/>
        <v>-</v>
      </c>
      <c r="FF67" s="90" t="str">
        <f t="shared" si="94"/>
        <v>-</v>
      </c>
      <c r="FG67" s="90" t="str">
        <f t="shared" si="94"/>
        <v>-</v>
      </c>
      <c r="FH67" s="90" t="str">
        <f t="shared" si="94"/>
        <v>-</v>
      </c>
      <c r="FI67" s="90" t="str">
        <f t="shared" si="94"/>
        <v>-</v>
      </c>
      <c r="FJ67" s="90" t="str">
        <f t="shared" si="94"/>
        <v>-</v>
      </c>
      <c r="FK67" s="90" t="str">
        <f t="shared" si="94"/>
        <v>-</v>
      </c>
      <c r="FL67" s="90" t="str">
        <f t="shared" si="94"/>
        <v>-</v>
      </c>
      <c r="FM67" s="90" t="str">
        <f t="shared" si="94"/>
        <v>-</v>
      </c>
      <c r="FN67" s="90" t="str">
        <f t="shared" si="94"/>
        <v>-</v>
      </c>
      <c r="FO67" s="90" t="str">
        <f t="shared" si="94"/>
        <v>-</v>
      </c>
      <c r="FP67" s="90" t="str">
        <f t="shared" si="94"/>
        <v>-</v>
      </c>
      <c r="FQ67" s="90" t="str">
        <f t="shared" si="94"/>
        <v>-</v>
      </c>
      <c r="FR67" s="90" t="str">
        <f t="shared" si="94"/>
        <v>-</v>
      </c>
      <c r="FS67" s="90" t="str">
        <f t="shared" si="94"/>
        <v>-</v>
      </c>
      <c r="FT67" s="90" t="str">
        <f t="shared" si="94"/>
        <v>-</v>
      </c>
      <c r="FU67" s="90" t="str">
        <f t="shared" si="94"/>
        <v>-</v>
      </c>
      <c r="FV67" s="90" t="str">
        <f t="shared" si="94"/>
        <v>-</v>
      </c>
      <c r="FW67" s="90" t="str">
        <f t="shared" si="94"/>
        <v>-</v>
      </c>
      <c r="FX67" s="90" t="str">
        <f t="shared" si="94"/>
        <v>-</v>
      </c>
      <c r="FY67" s="90" t="str">
        <f t="shared" si="94"/>
        <v>-</v>
      </c>
      <c r="FZ67" s="90" t="str">
        <f t="shared" si="94"/>
        <v>-</v>
      </c>
      <c r="GA67" s="90" t="str">
        <f t="shared" si="94"/>
        <v>-</v>
      </c>
      <c r="GB67" s="90" t="str">
        <f t="shared" si="94"/>
        <v>-</v>
      </c>
      <c r="GC67" s="90" t="str">
        <f t="shared" si="94"/>
        <v>-</v>
      </c>
      <c r="GD67" s="90" t="str">
        <f t="shared" si="94"/>
        <v>-</v>
      </c>
      <c r="GE67" s="90" t="str">
        <f t="shared" si="94"/>
        <v>-</v>
      </c>
      <c r="GF67" s="90" t="str">
        <f t="shared" si="94"/>
        <v>-</v>
      </c>
      <c r="GG67" s="90">
        <f t="shared" si="94"/>
        <v>0.94821211584970211</v>
      </c>
      <c r="GH67" s="90" t="str">
        <f t="shared" ref="GH67:HM67" si="95">IFERROR(GH63/GH62,"-")</f>
        <v>-</v>
      </c>
      <c r="GI67" s="90" t="str">
        <f t="shared" si="95"/>
        <v>-</v>
      </c>
      <c r="GJ67" s="90" t="str">
        <f t="shared" si="95"/>
        <v>-</v>
      </c>
      <c r="GK67" s="90" t="str">
        <f t="shared" si="95"/>
        <v>-</v>
      </c>
      <c r="GL67" s="90" t="str">
        <f t="shared" si="95"/>
        <v>-</v>
      </c>
      <c r="GM67" s="90" t="str">
        <f t="shared" si="95"/>
        <v>-</v>
      </c>
      <c r="GN67" s="90" t="str">
        <f t="shared" si="95"/>
        <v>-</v>
      </c>
      <c r="GO67" s="90" t="str">
        <f t="shared" si="95"/>
        <v>-</v>
      </c>
      <c r="GP67" s="90" t="str">
        <f t="shared" si="95"/>
        <v>-</v>
      </c>
      <c r="GQ67" s="90" t="str">
        <f t="shared" si="95"/>
        <v>-</v>
      </c>
      <c r="GR67" s="90" t="str">
        <f t="shared" si="95"/>
        <v>-</v>
      </c>
      <c r="GS67" s="90" t="str">
        <f t="shared" si="95"/>
        <v>-</v>
      </c>
      <c r="GT67" s="90" t="str">
        <f t="shared" si="95"/>
        <v>-</v>
      </c>
      <c r="GU67" s="90" t="str">
        <f t="shared" si="95"/>
        <v>-</v>
      </c>
      <c r="GV67" s="90" t="str">
        <f t="shared" si="95"/>
        <v>-</v>
      </c>
      <c r="GW67" s="90" t="str">
        <f t="shared" si="95"/>
        <v>-</v>
      </c>
      <c r="GX67" s="90" t="str">
        <f t="shared" si="95"/>
        <v>-</v>
      </c>
      <c r="GY67" s="90" t="str">
        <f t="shared" si="95"/>
        <v>-</v>
      </c>
      <c r="GZ67" s="90" t="str">
        <f t="shared" si="95"/>
        <v>-</v>
      </c>
      <c r="HA67" s="90" t="str">
        <f t="shared" si="95"/>
        <v>-</v>
      </c>
      <c r="HB67" s="90" t="str">
        <f t="shared" si="95"/>
        <v>-</v>
      </c>
      <c r="HC67" s="90" t="str">
        <f t="shared" si="95"/>
        <v>-</v>
      </c>
      <c r="HD67" s="90" t="str">
        <f t="shared" si="95"/>
        <v>-</v>
      </c>
      <c r="HE67" s="90" t="str">
        <f t="shared" si="95"/>
        <v>-</v>
      </c>
      <c r="HF67" s="90" t="str">
        <f t="shared" si="95"/>
        <v>-</v>
      </c>
      <c r="HG67" s="90" t="str">
        <f t="shared" si="95"/>
        <v>-</v>
      </c>
      <c r="HH67" s="90" t="str">
        <f t="shared" si="95"/>
        <v>-</v>
      </c>
      <c r="HI67" s="90" t="str">
        <f t="shared" si="95"/>
        <v>-</v>
      </c>
      <c r="HJ67" s="90" t="str">
        <f t="shared" si="95"/>
        <v>-</v>
      </c>
      <c r="HK67" s="90" t="str">
        <f t="shared" si="95"/>
        <v>-</v>
      </c>
      <c r="HL67" s="90" t="str">
        <f t="shared" si="95"/>
        <v>-</v>
      </c>
      <c r="HM67" s="90">
        <f t="shared" si="95"/>
        <v>0.97269695618003771</v>
      </c>
      <c r="HN67" s="90" t="str">
        <f t="shared" ref="HN67:IS67" si="96">IFERROR(HN63/HN62,"-")</f>
        <v>-</v>
      </c>
      <c r="HO67" s="90" t="str">
        <f t="shared" si="96"/>
        <v>-</v>
      </c>
      <c r="HP67" s="90" t="str">
        <f t="shared" si="96"/>
        <v>-</v>
      </c>
      <c r="HQ67" s="90" t="str">
        <f t="shared" si="96"/>
        <v>-</v>
      </c>
      <c r="HR67" s="90" t="str">
        <f t="shared" si="96"/>
        <v>-</v>
      </c>
      <c r="HS67" s="90" t="str">
        <f t="shared" si="96"/>
        <v>-</v>
      </c>
      <c r="HT67" s="90" t="str">
        <f t="shared" si="96"/>
        <v>-</v>
      </c>
      <c r="HU67" s="90" t="str">
        <f t="shared" si="96"/>
        <v>-</v>
      </c>
      <c r="HV67" s="90" t="str">
        <f t="shared" si="96"/>
        <v>-</v>
      </c>
      <c r="HW67" s="90" t="str">
        <f t="shared" si="96"/>
        <v>-</v>
      </c>
      <c r="HX67" s="90" t="str">
        <f t="shared" si="96"/>
        <v>-</v>
      </c>
      <c r="HY67" s="90" t="str">
        <f t="shared" si="96"/>
        <v>-</v>
      </c>
      <c r="HZ67" s="90" t="str">
        <f t="shared" si="96"/>
        <v>-</v>
      </c>
      <c r="IA67" s="90" t="str">
        <f t="shared" si="96"/>
        <v>-</v>
      </c>
      <c r="IB67" s="90" t="str">
        <f t="shared" si="96"/>
        <v>-</v>
      </c>
      <c r="IC67" s="90" t="str">
        <f t="shared" si="96"/>
        <v>-</v>
      </c>
      <c r="ID67" s="90" t="str">
        <f t="shared" si="96"/>
        <v>-</v>
      </c>
      <c r="IE67" s="90" t="str">
        <f t="shared" si="96"/>
        <v>-</v>
      </c>
      <c r="IF67" s="90" t="str">
        <f t="shared" si="96"/>
        <v>-</v>
      </c>
      <c r="IG67" s="90" t="str">
        <f t="shared" si="96"/>
        <v>-</v>
      </c>
      <c r="IH67" s="90" t="str">
        <f t="shared" si="96"/>
        <v>-</v>
      </c>
      <c r="II67" s="90" t="str">
        <f t="shared" si="96"/>
        <v>-</v>
      </c>
      <c r="IJ67" s="90" t="str">
        <f t="shared" si="96"/>
        <v>-</v>
      </c>
      <c r="IK67" s="90" t="str">
        <f t="shared" si="96"/>
        <v>-</v>
      </c>
      <c r="IL67" s="90" t="str">
        <f t="shared" si="96"/>
        <v>-</v>
      </c>
      <c r="IM67" s="90" t="str">
        <f t="shared" si="96"/>
        <v>-</v>
      </c>
      <c r="IN67" s="90" t="str">
        <f t="shared" si="96"/>
        <v>-</v>
      </c>
      <c r="IO67" s="90" t="str">
        <f t="shared" si="96"/>
        <v>-</v>
      </c>
      <c r="IP67" s="90" t="str">
        <f t="shared" si="96"/>
        <v>-</v>
      </c>
      <c r="IQ67" s="90" t="str">
        <f t="shared" si="96"/>
        <v>-</v>
      </c>
      <c r="IR67" s="90" t="str">
        <f t="shared" si="96"/>
        <v>-</v>
      </c>
      <c r="IS67" s="90">
        <f t="shared" si="96"/>
        <v>0.98885543862909908</v>
      </c>
      <c r="IT67" s="89"/>
      <c r="IU67" s="89"/>
      <c r="IV67" s="89"/>
      <c r="IW67" s="89"/>
      <c r="IX67" s="44">
        <f>IFERROR(IX63/IX62,"-")</f>
        <v>0.97704467824379737</v>
      </c>
    </row>
    <row r="68" spans="2:258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1">
        <f t="shared" ref="AH68:CP68" si="97">1-AH67</f>
        <v>2.227488151658763E-2</v>
      </c>
      <c r="AI68" s="91">
        <f t="shared" si="97"/>
        <v>1</v>
      </c>
      <c r="AJ68" s="91">
        <f t="shared" si="97"/>
        <v>1</v>
      </c>
      <c r="AK68" s="91">
        <f t="shared" si="97"/>
        <v>1</v>
      </c>
      <c r="AL68" s="91">
        <f t="shared" si="97"/>
        <v>1</v>
      </c>
      <c r="AM68" s="91">
        <f t="shared" si="97"/>
        <v>1</v>
      </c>
      <c r="AN68" s="91">
        <f t="shared" si="97"/>
        <v>1</v>
      </c>
      <c r="AO68" s="91">
        <f t="shared" si="97"/>
        <v>1</v>
      </c>
      <c r="AP68" s="91">
        <f t="shared" si="97"/>
        <v>1</v>
      </c>
      <c r="AQ68" s="91">
        <f t="shared" si="97"/>
        <v>1</v>
      </c>
      <c r="AR68" s="91">
        <f t="shared" si="97"/>
        <v>1</v>
      </c>
      <c r="AS68" s="91">
        <f t="shared" si="97"/>
        <v>1</v>
      </c>
      <c r="AT68" s="91">
        <f t="shared" si="97"/>
        <v>1</v>
      </c>
      <c r="AU68" s="91">
        <f t="shared" si="97"/>
        <v>1</v>
      </c>
      <c r="AV68" s="91">
        <f t="shared" si="97"/>
        <v>1</v>
      </c>
      <c r="AW68" s="91">
        <f t="shared" si="97"/>
        <v>1</v>
      </c>
      <c r="AX68" s="91">
        <f t="shared" si="97"/>
        <v>1</v>
      </c>
      <c r="AY68" s="91">
        <f t="shared" si="97"/>
        <v>1</v>
      </c>
      <c r="AZ68" s="91">
        <f t="shared" si="97"/>
        <v>1</v>
      </c>
      <c r="BA68" s="91">
        <f t="shared" si="97"/>
        <v>1</v>
      </c>
      <c r="BB68" s="91">
        <f t="shared" si="97"/>
        <v>1</v>
      </c>
      <c r="BC68" s="91">
        <f t="shared" si="97"/>
        <v>1</v>
      </c>
      <c r="BD68" s="91">
        <f t="shared" si="97"/>
        <v>1</v>
      </c>
      <c r="BE68" s="91">
        <f t="shared" si="97"/>
        <v>1</v>
      </c>
      <c r="BF68" s="91">
        <f t="shared" si="97"/>
        <v>1</v>
      </c>
      <c r="BG68" s="91">
        <f t="shared" si="97"/>
        <v>1</v>
      </c>
      <c r="BH68" s="91">
        <f t="shared" si="97"/>
        <v>1</v>
      </c>
      <c r="BI68" s="91">
        <f t="shared" si="97"/>
        <v>1</v>
      </c>
      <c r="BJ68" s="91">
        <f t="shared" si="97"/>
        <v>1</v>
      </c>
      <c r="BK68" s="91">
        <f t="shared" si="97"/>
        <v>2.7332704995287394E-2</v>
      </c>
      <c r="BL68" s="91">
        <f t="shared" si="97"/>
        <v>1</v>
      </c>
      <c r="BM68" s="91">
        <f t="shared" si="97"/>
        <v>1</v>
      </c>
      <c r="BN68" s="91">
        <f t="shared" si="97"/>
        <v>1</v>
      </c>
      <c r="BO68" s="91">
        <f t="shared" si="97"/>
        <v>1</v>
      </c>
      <c r="BP68" s="91">
        <f t="shared" si="97"/>
        <v>1</v>
      </c>
      <c r="BQ68" s="91">
        <f t="shared" si="97"/>
        <v>1</v>
      </c>
      <c r="BR68" s="91">
        <f t="shared" si="97"/>
        <v>1</v>
      </c>
      <c r="BS68" s="91">
        <f t="shared" si="97"/>
        <v>1</v>
      </c>
      <c r="BT68" s="91">
        <f t="shared" si="97"/>
        <v>1</v>
      </c>
      <c r="BU68" s="91">
        <f t="shared" si="97"/>
        <v>1</v>
      </c>
      <c r="BV68" s="91">
        <f t="shared" si="97"/>
        <v>1</v>
      </c>
      <c r="BW68" s="91">
        <f t="shared" si="97"/>
        <v>1</v>
      </c>
      <c r="BX68" s="91">
        <f t="shared" si="97"/>
        <v>1</v>
      </c>
      <c r="BY68" s="91">
        <f t="shared" si="97"/>
        <v>1</v>
      </c>
      <c r="BZ68" s="91">
        <f t="shared" si="97"/>
        <v>1</v>
      </c>
      <c r="CA68" s="91">
        <f t="shared" si="97"/>
        <v>1</v>
      </c>
      <c r="CB68" s="91">
        <f t="shared" si="97"/>
        <v>1</v>
      </c>
      <c r="CC68" s="91">
        <f t="shared" si="97"/>
        <v>1</v>
      </c>
      <c r="CD68" s="91">
        <f t="shared" si="97"/>
        <v>1</v>
      </c>
      <c r="CE68" s="91">
        <f t="shared" si="97"/>
        <v>1</v>
      </c>
      <c r="CF68" s="91">
        <f t="shared" si="97"/>
        <v>1</v>
      </c>
      <c r="CG68" s="91">
        <f t="shared" si="97"/>
        <v>1</v>
      </c>
      <c r="CH68" s="91">
        <f t="shared" si="97"/>
        <v>1</v>
      </c>
      <c r="CI68" s="91">
        <f t="shared" si="97"/>
        <v>1</v>
      </c>
      <c r="CJ68" s="91">
        <f t="shared" si="97"/>
        <v>1</v>
      </c>
      <c r="CK68" s="91">
        <f t="shared" si="97"/>
        <v>1</v>
      </c>
      <c r="CL68" s="91">
        <f t="shared" si="97"/>
        <v>1</v>
      </c>
      <c r="CM68" s="91">
        <f t="shared" si="97"/>
        <v>1</v>
      </c>
      <c r="CN68" s="91">
        <f t="shared" si="97"/>
        <v>1</v>
      </c>
      <c r="CO68" s="91">
        <f t="shared" si="97"/>
        <v>1</v>
      </c>
      <c r="CP68" s="91">
        <f t="shared" si="97"/>
        <v>1</v>
      </c>
      <c r="CQ68" s="91">
        <f>1-CQ67</f>
        <v>2.3521505376344121E-2</v>
      </c>
      <c r="CR68" s="91">
        <f t="shared" ref="CR68:FB68" si="98">1-CR67</f>
        <v>1</v>
      </c>
      <c r="CS68" s="91">
        <f t="shared" si="98"/>
        <v>1</v>
      </c>
      <c r="CT68" s="91">
        <f t="shared" si="98"/>
        <v>1</v>
      </c>
      <c r="CU68" s="91">
        <f t="shared" si="98"/>
        <v>1</v>
      </c>
      <c r="CV68" s="91">
        <f t="shared" si="98"/>
        <v>1</v>
      </c>
      <c r="CW68" s="91">
        <f t="shared" si="98"/>
        <v>1</v>
      </c>
      <c r="CX68" s="91">
        <f t="shared" si="98"/>
        <v>1</v>
      </c>
      <c r="CY68" s="91">
        <f t="shared" si="98"/>
        <v>1</v>
      </c>
      <c r="CZ68" s="91">
        <f t="shared" si="98"/>
        <v>1</v>
      </c>
      <c r="DA68" s="91">
        <f t="shared" si="98"/>
        <v>1</v>
      </c>
      <c r="DB68" s="91">
        <f t="shared" si="98"/>
        <v>1</v>
      </c>
      <c r="DC68" s="91">
        <f t="shared" si="98"/>
        <v>1</v>
      </c>
      <c r="DD68" s="91">
        <f t="shared" si="98"/>
        <v>1</v>
      </c>
      <c r="DE68" s="91">
        <f t="shared" si="98"/>
        <v>1</v>
      </c>
      <c r="DF68" s="91">
        <f t="shared" si="98"/>
        <v>1</v>
      </c>
      <c r="DG68" s="91">
        <f t="shared" si="98"/>
        <v>1</v>
      </c>
      <c r="DH68" s="91">
        <f t="shared" si="98"/>
        <v>1</v>
      </c>
      <c r="DI68" s="91">
        <f t="shared" si="98"/>
        <v>1</v>
      </c>
      <c r="DJ68" s="91">
        <f t="shared" si="98"/>
        <v>1</v>
      </c>
      <c r="DK68" s="91">
        <f t="shared" si="98"/>
        <v>1</v>
      </c>
      <c r="DL68" s="91">
        <f t="shared" si="98"/>
        <v>1</v>
      </c>
      <c r="DM68" s="91">
        <f t="shared" si="98"/>
        <v>1</v>
      </c>
      <c r="DN68" s="91">
        <f t="shared" si="98"/>
        <v>1</v>
      </c>
      <c r="DO68" s="91">
        <f t="shared" si="98"/>
        <v>1</v>
      </c>
      <c r="DP68" s="91">
        <f t="shared" si="98"/>
        <v>1</v>
      </c>
      <c r="DQ68" s="91">
        <f t="shared" si="98"/>
        <v>1</v>
      </c>
      <c r="DR68" s="91">
        <f t="shared" si="98"/>
        <v>1</v>
      </c>
      <c r="DS68" s="91">
        <f t="shared" si="98"/>
        <v>1</v>
      </c>
      <c r="DT68" s="91">
        <f t="shared" si="98"/>
        <v>1</v>
      </c>
      <c r="DU68" s="91">
        <f t="shared" si="98"/>
        <v>1</v>
      </c>
      <c r="DV68" s="91">
        <f t="shared" si="98"/>
        <v>1.1615628299894487E-2</v>
      </c>
      <c r="DW68" s="91">
        <f t="shared" si="98"/>
        <v>1</v>
      </c>
      <c r="DX68" s="91">
        <f t="shared" si="98"/>
        <v>1</v>
      </c>
      <c r="DY68" s="91">
        <f t="shared" si="98"/>
        <v>1</v>
      </c>
      <c r="DZ68" s="91">
        <f t="shared" si="98"/>
        <v>1</v>
      </c>
      <c r="EA68" s="91">
        <f t="shared" si="98"/>
        <v>1</v>
      </c>
      <c r="EB68" s="91">
        <f t="shared" si="98"/>
        <v>1</v>
      </c>
      <c r="EC68" s="91">
        <f t="shared" si="98"/>
        <v>1</v>
      </c>
      <c r="ED68" s="91">
        <f t="shared" si="98"/>
        <v>1</v>
      </c>
      <c r="EE68" s="91">
        <f t="shared" si="98"/>
        <v>1</v>
      </c>
      <c r="EF68" s="91">
        <f t="shared" si="98"/>
        <v>1</v>
      </c>
      <c r="EG68" s="91">
        <f t="shared" si="98"/>
        <v>1</v>
      </c>
      <c r="EH68" s="91">
        <f t="shared" si="98"/>
        <v>1</v>
      </c>
      <c r="EI68" s="91">
        <f t="shared" si="98"/>
        <v>1</v>
      </c>
      <c r="EJ68" s="91">
        <f t="shared" si="98"/>
        <v>1</v>
      </c>
      <c r="EK68" s="91">
        <f t="shared" si="98"/>
        <v>1</v>
      </c>
      <c r="EL68" s="91">
        <f t="shared" si="98"/>
        <v>1</v>
      </c>
      <c r="EM68" s="91">
        <f t="shared" si="98"/>
        <v>1</v>
      </c>
      <c r="EN68" s="91">
        <f t="shared" si="98"/>
        <v>1</v>
      </c>
      <c r="EO68" s="91">
        <f t="shared" si="98"/>
        <v>1</v>
      </c>
      <c r="EP68" s="91">
        <f t="shared" si="98"/>
        <v>1</v>
      </c>
      <c r="EQ68" s="91">
        <f t="shared" si="98"/>
        <v>1</v>
      </c>
      <c r="ER68" s="91">
        <f t="shared" si="98"/>
        <v>1</v>
      </c>
      <c r="ES68" s="91">
        <f t="shared" si="98"/>
        <v>1</v>
      </c>
      <c r="ET68" s="91">
        <f t="shared" si="98"/>
        <v>1</v>
      </c>
      <c r="EU68" s="91">
        <f t="shared" si="98"/>
        <v>1</v>
      </c>
      <c r="EV68" s="91">
        <f t="shared" si="98"/>
        <v>1</v>
      </c>
      <c r="EW68" s="91">
        <f t="shared" si="98"/>
        <v>1</v>
      </c>
      <c r="EX68" s="91">
        <f t="shared" si="98"/>
        <v>1</v>
      </c>
      <c r="EY68" s="91">
        <f t="shared" si="98"/>
        <v>1</v>
      </c>
      <c r="EZ68" s="91">
        <f t="shared" si="98"/>
        <v>1</v>
      </c>
      <c r="FA68" s="91">
        <f t="shared" si="98"/>
        <v>1</v>
      </c>
      <c r="FB68" s="91">
        <f t="shared" si="98"/>
        <v>1.0455563853622118E-2</v>
      </c>
      <c r="FC68" s="91" t="e">
        <f t="shared" ref="FC68:GG68" si="99">1-FC67</f>
        <v>#VALUE!</v>
      </c>
      <c r="FD68" s="91" t="e">
        <f t="shared" si="99"/>
        <v>#VALUE!</v>
      </c>
      <c r="FE68" s="91" t="e">
        <f t="shared" si="99"/>
        <v>#VALUE!</v>
      </c>
      <c r="FF68" s="91" t="e">
        <f t="shared" si="99"/>
        <v>#VALUE!</v>
      </c>
      <c r="FG68" s="91" t="e">
        <f t="shared" si="99"/>
        <v>#VALUE!</v>
      </c>
      <c r="FH68" s="91" t="e">
        <f t="shared" si="99"/>
        <v>#VALUE!</v>
      </c>
      <c r="FI68" s="91" t="e">
        <f t="shared" si="99"/>
        <v>#VALUE!</v>
      </c>
      <c r="FJ68" s="91" t="e">
        <f t="shared" si="99"/>
        <v>#VALUE!</v>
      </c>
      <c r="FK68" s="91" t="e">
        <f t="shared" si="99"/>
        <v>#VALUE!</v>
      </c>
      <c r="FL68" s="91" t="e">
        <f t="shared" si="99"/>
        <v>#VALUE!</v>
      </c>
      <c r="FM68" s="91" t="e">
        <f t="shared" si="99"/>
        <v>#VALUE!</v>
      </c>
      <c r="FN68" s="91" t="e">
        <f t="shared" si="99"/>
        <v>#VALUE!</v>
      </c>
      <c r="FO68" s="91" t="e">
        <f t="shared" si="99"/>
        <v>#VALUE!</v>
      </c>
      <c r="FP68" s="91" t="e">
        <f t="shared" si="99"/>
        <v>#VALUE!</v>
      </c>
      <c r="FQ68" s="91" t="e">
        <f t="shared" si="99"/>
        <v>#VALUE!</v>
      </c>
      <c r="FR68" s="91" t="e">
        <f t="shared" si="99"/>
        <v>#VALUE!</v>
      </c>
      <c r="FS68" s="91" t="e">
        <f t="shared" si="99"/>
        <v>#VALUE!</v>
      </c>
      <c r="FT68" s="91" t="e">
        <f t="shared" si="99"/>
        <v>#VALUE!</v>
      </c>
      <c r="FU68" s="91" t="e">
        <f t="shared" si="99"/>
        <v>#VALUE!</v>
      </c>
      <c r="FV68" s="91" t="e">
        <f t="shared" si="99"/>
        <v>#VALUE!</v>
      </c>
      <c r="FW68" s="91" t="e">
        <f t="shared" si="99"/>
        <v>#VALUE!</v>
      </c>
      <c r="FX68" s="91" t="e">
        <f t="shared" si="99"/>
        <v>#VALUE!</v>
      </c>
      <c r="FY68" s="91" t="e">
        <f t="shared" si="99"/>
        <v>#VALUE!</v>
      </c>
      <c r="FZ68" s="91" t="e">
        <f t="shared" si="99"/>
        <v>#VALUE!</v>
      </c>
      <c r="GA68" s="91" t="e">
        <f t="shared" si="99"/>
        <v>#VALUE!</v>
      </c>
      <c r="GB68" s="91" t="e">
        <f t="shared" si="99"/>
        <v>#VALUE!</v>
      </c>
      <c r="GC68" s="91" t="e">
        <f t="shared" si="99"/>
        <v>#VALUE!</v>
      </c>
      <c r="GD68" s="91" t="e">
        <f t="shared" si="99"/>
        <v>#VALUE!</v>
      </c>
      <c r="GE68" s="91" t="e">
        <f t="shared" si="99"/>
        <v>#VALUE!</v>
      </c>
      <c r="GF68" s="91" t="e">
        <f t="shared" si="99"/>
        <v>#VALUE!</v>
      </c>
      <c r="GG68" s="91">
        <f t="shared" si="99"/>
        <v>5.1787884150297891E-2</v>
      </c>
      <c r="GH68" s="91" t="e">
        <f t="shared" ref="GH68:HM68" si="100">1-GH67</f>
        <v>#VALUE!</v>
      </c>
      <c r="GI68" s="91" t="e">
        <f t="shared" si="100"/>
        <v>#VALUE!</v>
      </c>
      <c r="GJ68" s="91" t="e">
        <f t="shared" si="100"/>
        <v>#VALUE!</v>
      </c>
      <c r="GK68" s="91" t="e">
        <f t="shared" si="100"/>
        <v>#VALUE!</v>
      </c>
      <c r="GL68" s="91" t="e">
        <f t="shared" si="100"/>
        <v>#VALUE!</v>
      </c>
      <c r="GM68" s="91" t="e">
        <f t="shared" si="100"/>
        <v>#VALUE!</v>
      </c>
      <c r="GN68" s="91" t="e">
        <f t="shared" si="100"/>
        <v>#VALUE!</v>
      </c>
      <c r="GO68" s="91" t="e">
        <f t="shared" si="100"/>
        <v>#VALUE!</v>
      </c>
      <c r="GP68" s="91" t="e">
        <f t="shared" si="100"/>
        <v>#VALUE!</v>
      </c>
      <c r="GQ68" s="91" t="e">
        <f t="shared" si="100"/>
        <v>#VALUE!</v>
      </c>
      <c r="GR68" s="91" t="e">
        <f t="shared" si="100"/>
        <v>#VALUE!</v>
      </c>
      <c r="GS68" s="91" t="e">
        <f t="shared" si="100"/>
        <v>#VALUE!</v>
      </c>
      <c r="GT68" s="91" t="e">
        <f t="shared" si="100"/>
        <v>#VALUE!</v>
      </c>
      <c r="GU68" s="91" t="e">
        <f t="shared" si="100"/>
        <v>#VALUE!</v>
      </c>
      <c r="GV68" s="91" t="e">
        <f t="shared" si="100"/>
        <v>#VALUE!</v>
      </c>
      <c r="GW68" s="91" t="e">
        <f t="shared" si="100"/>
        <v>#VALUE!</v>
      </c>
      <c r="GX68" s="91" t="e">
        <f t="shared" si="100"/>
        <v>#VALUE!</v>
      </c>
      <c r="GY68" s="91" t="e">
        <f t="shared" si="100"/>
        <v>#VALUE!</v>
      </c>
      <c r="GZ68" s="91" t="e">
        <f t="shared" si="100"/>
        <v>#VALUE!</v>
      </c>
      <c r="HA68" s="91" t="e">
        <f t="shared" si="100"/>
        <v>#VALUE!</v>
      </c>
      <c r="HB68" s="91" t="e">
        <f t="shared" si="100"/>
        <v>#VALUE!</v>
      </c>
      <c r="HC68" s="91" t="e">
        <f t="shared" si="100"/>
        <v>#VALUE!</v>
      </c>
      <c r="HD68" s="91" t="e">
        <f t="shared" si="100"/>
        <v>#VALUE!</v>
      </c>
      <c r="HE68" s="91" t="e">
        <f t="shared" si="100"/>
        <v>#VALUE!</v>
      </c>
      <c r="HF68" s="91" t="e">
        <f t="shared" si="100"/>
        <v>#VALUE!</v>
      </c>
      <c r="HG68" s="91" t="e">
        <f t="shared" si="100"/>
        <v>#VALUE!</v>
      </c>
      <c r="HH68" s="91" t="e">
        <f t="shared" si="100"/>
        <v>#VALUE!</v>
      </c>
      <c r="HI68" s="91" t="e">
        <f t="shared" si="100"/>
        <v>#VALUE!</v>
      </c>
      <c r="HJ68" s="91" t="e">
        <f t="shared" si="100"/>
        <v>#VALUE!</v>
      </c>
      <c r="HK68" s="91" t="e">
        <f t="shared" si="100"/>
        <v>#VALUE!</v>
      </c>
      <c r="HL68" s="91" t="e">
        <f t="shared" si="100"/>
        <v>#VALUE!</v>
      </c>
      <c r="HM68" s="91">
        <f t="shared" si="100"/>
        <v>2.7303043819962292E-2</v>
      </c>
      <c r="HN68" s="91" t="e">
        <f t="shared" ref="HN68:IS68" si="101">1-HN67</f>
        <v>#VALUE!</v>
      </c>
      <c r="HO68" s="91" t="e">
        <f t="shared" si="101"/>
        <v>#VALUE!</v>
      </c>
      <c r="HP68" s="91" t="e">
        <f t="shared" si="101"/>
        <v>#VALUE!</v>
      </c>
      <c r="HQ68" s="91" t="e">
        <f t="shared" si="101"/>
        <v>#VALUE!</v>
      </c>
      <c r="HR68" s="91" t="e">
        <f t="shared" si="101"/>
        <v>#VALUE!</v>
      </c>
      <c r="HS68" s="91" t="e">
        <f t="shared" si="101"/>
        <v>#VALUE!</v>
      </c>
      <c r="HT68" s="91" t="e">
        <f t="shared" si="101"/>
        <v>#VALUE!</v>
      </c>
      <c r="HU68" s="91" t="e">
        <f t="shared" si="101"/>
        <v>#VALUE!</v>
      </c>
      <c r="HV68" s="91" t="e">
        <f t="shared" si="101"/>
        <v>#VALUE!</v>
      </c>
      <c r="HW68" s="91" t="e">
        <f t="shared" si="101"/>
        <v>#VALUE!</v>
      </c>
      <c r="HX68" s="91" t="e">
        <f t="shared" si="101"/>
        <v>#VALUE!</v>
      </c>
      <c r="HY68" s="91" t="e">
        <f t="shared" si="101"/>
        <v>#VALUE!</v>
      </c>
      <c r="HZ68" s="91" t="e">
        <f t="shared" si="101"/>
        <v>#VALUE!</v>
      </c>
      <c r="IA68" s="91" t="e">
        <f t="shared" si="101"/>
        <v>#VALUE!</v>
      </c>
      <c r="IB68" s="91" t="e">
        <f t="shared" si="101"/>
        <v>#VALUE!</v>
      </c>
      <c r="IC68" s="91" t="e">
        <f t="shared" si="101"/>
        <v>#VALUE!</v>
      </c>
      <c r="ID68" s="91" t="e">
        <f t="shared" si="101"/>
        <v>#VALUE!</v>
      </c>
      <c r="IE68" s="91" t="e">
        <f t="shared" si="101"/>
        <v>#VALUE!</v>
      </c>
      <c r="IF68" s="91" t="e">
        <f t="shared" si="101"/>
        <v>#VALUE!</v>
      </c>
      <c r="IG68" s="91" t="e">
        <f t="shared" si="101"/>
        <v>#VALUE!</v>
      </c>
      <c r="IH68" s="91" t="e">
        <f t="shared" si="101"/>
        <v>#VALUE!</v>
      </c>
      <c r="II68" s="91" t="e">
        <f t="shared" si="101"/>
        <v>#VALUE!</v>
      </c>
      <c r="IJ68" s="91" t="e">
        <f t="shared" si="101"/>
        <v>#VALUE!</v>
      </c>
      <c r="IK68" s="91" t="e">
        <f t="shared" si="101"/>
        <v>#VALUE!</v>
      </c>
      <c r="IL68" s="91" t="e">
        <f t="shared" si="101"/>
        <v>#VALUE!</v>
      </c>
      <c r="IM68" s="91" t="e">
        <f t="shared" si="101"/>
        <v>#VALUE!</v>
      </c>
      <c r="IN68" s="91" t="e">
        <f t="shared" si="101"/>
        <v>#VALUE!</v>
      </c>
      <c r="IO68" s="91" t="e">
        <f t="shared" si="101"/>
        <v>#VALUE!</v>
      </c>
      <c r="IP68" s="91" t="e">
        <f t="shared" si="101"/>
        <v>#VALUE!</v>
      </c>
      <c r="IQ68" s="91" t="e">
        <f t="shared" si="101"/>
        <v>#VALUE!</v>
      </c>
      <c r="IR68" s="91" t="e">
        <f t="shared" si="101"/>
        <v>#VALUE!</v>
      </c>
      <c r="IS68" s="91">
        <f t="shared" si="101"/>
        <v>1.1144561370900918E-2</v>
      </c>
      <c r="IT68" s="79"/>
      <c r="IU68" s="79"/>
      <c r="IV68" s="79"/>
      <c r="IW68" s="79"/>
      <c r="IX68" s="91">
        <f>1-IX67</f>
        <v>2.2955321756202629E-2</v>
      </c>
    </row>
    <row r="69" spans="2:258" hidden="1">
      <c r="IX69" s="42"/>
    </row>
    <row r="70" spans="2:258">
      <c r="B70" s="16" t="s">
        <v>202</v>
      </c>
      <c r="IX70" s="234"/>
    </row>
    <row r="71" spans="2:258" hidden="1">
      <c r="B71" s="43" t="s">
        <v>106</v>
      </c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62">
        <v>106.392</v>
      </c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62">
        <v>42.933999999999997</v>
      </c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>
        <v>223.02600000000001</v>
      </c>
      <c r="IT71" s="45"/>
      <c r="IU71" s="45"/>
      <c r="IV71" s="45"/>
      <c r="IW71" s="45"/>
      <c r="IX71" s="50">
        <f>SUM(AH71,BK71,CQ71,DV71,FB71,GG71,HM71,IS71)</f>
        <v>372.35199999999998</v>
      </c>
    </row>
    <row r="72" spans="2:258" hidden="1">
      <c r="B72" s="43" t="s">
        <v>107</v>
      </c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62">
        <v>105.419</v>
      </c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62">
        <v>43.058999999999997</v>
      </c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>
        <v>223.64</v>
      </c>
      <c r="IT72" s="45"/>
      <c r="IU72" s="45"/>
      <c r="IV72" s="45"/>
      <c r="IW72" s="45"/>
      <c r="IX72" s="50">
        <f>SUM(AH72,BK72,CQ72,DV72,FB72,GG72,HM72,IS72)</f>
        <v>372.11799999999999</v>
      </c>
    </row>
    <row r="73" spans="2:258">
      <c r="B73" s="43" t="s">
        <v>108</v>
      </c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62">
        <v>104.22199999999999</v>
      </c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62">
        <v>42.902000000000001</v>
      </c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>
        <v>222.846</v>
      </c>
      <c r="IT73" s="45"/>
      <c r="IU73" s="45"/>
      <c r="IV73" s="45"/>
      <c r="IW73" s="45"/>
      <c r="IX73" s="50">
        <f>SUM(AH73,BK73,CQ73,DV73,FB73,GG73,HM73,IS73)</f>
        <v>369.97</v>
      </c>
    </row>
    <row r="74" spans="2:258">
      <c r="B74" s="43" t="s">
        <v>109</v>
      </c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62">
        <v>1432.729</v>
      </c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62">
        <v>549.95659999999998</v>
      </c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>
        <v>4131.2933599999997</v>
      </c>
      <c r="IT74" s="45"/>
      <c r="IU74" s="45"/>
      <c r="IV74" s="45"/>
      <c r="IW74" s="45"/>
      <c r="IX74" s="50">
        <f>SUM(AH74,BK74,CQ74,DV74,FB74,GG74,HM74,IS74)</f>
        <v>6113.9789599999995</v>
      </c>
    </row>
    <row r="75" spans="2:258">
      <c r="B75" s="43" t="s">
        <v>65</v>
      </c>
      <c r="AH75" s="44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4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4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4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>
        <f>IFERROR(GG73/GG71,"-")</f>
        <v>0.97960372960372954</v>
      </c>
      <c r="GH75" s="44" t="str">
        <f t="shared" ref="GH75:HM75" si="102">IFERROR(GH73/GH71,"-")</f>
        <v>-</v>
      </c>
      <c r="GI75" s="44" t="str">
        <f t="shared" si="102"/>
        <v>-</v>
      </c>
      <c r="GJ75" s="44" t="str">
        <f t="shared" si="102"/>
        <v>-</v>
      </c>
      <c r="GK75" s="44" t="str">
        <f t="shared" si="102"/>
        <v>-</v>
      </c>
      <c r="GL75" s="44" t="str">
        <f t="shared" si="102"/>
        <v>-</v>
      </c>
      <c r="GM75" s="44" t="str">
        <f t="shared" si="102"/>
        <v>-</v>
      </c>
      <c r="GN75" s="44" t="str">
        <f t="shared" si="102"/>
        <v>-</v>
      </c>
      <c r="GO75" s="44" t="str">
        <f t="shared" si="102"/>
        <v>-</v>
      </c>
      <c r="GP75" s="44" t="str">
        <f t="shared" si="102"/>
        <v>-</v>
      </c>
      <c r="GQ75" s="44" t="str">
        <f t="shared" si="102"/>
        <v>-</v>
      </c>
      <c r="GR75" s="44" t="str">
        <f t="shared" si="102"/>
        <v>-</v>
      </c>
      <c r="GS75" s="44" t="str">
        <f t="shared" si="102"/>
        <v>-</v>
      </c>
      <c r="GT75" s="44" t="str">
        <f t="shared" si="102"/>
        <v>-</v>
      </c>
      <c r="GU75" s="44" t="str">
        <f t="shared" si="102"/>
        <v>-</v>
      </c>
      <c r="GV75" s="44" t="str">
        <f t="shared" si="102"/>
        <v>-</v>
      </c>
      <c r="GW75" s="44" t="str">
        <f t="shared" si="102"/>
        <v>-</v>
      </c>
      <c r="GX75" s="44" t="str">
        <f t="shared" si="102"/>
        <v>-</v>
      </c>
      <c r="GY75" s="44" t="str">
        <f t="shared" si="102"/>
        <v>-</v>
      </c>
      <c r="GZ75" s="44" t="str">
        <f t="shared" si="102"/>
        <v>-</v>
      </c>
      <c r="HA75" s="44" t="str">
        <f t="shared" si="102"/>
        <v>-</v>
      </c>
      <c r="HB75" s="44" t="str">
        <f t="shared" si="102"/>
        <v>-</v>
      </c>
      <c r="HC75" s="44" t="str">
        <f t="shared" si="102"/>
        <v>-</v>
      </c>
      <c r="HD75" s="44" t="str">
        <f t="shared" si="102"/>
        <v>-</v>
      </c>
      <c r="HE75" s="44" t="str">
        <f t="shared" si="102"/>
        <v>-</v>
      </c>
      <c r="HF75" s="44" t="str">
        <f t="shared" si="102"/>
        <v>-</v>
      </c>
      <c r="HG75" s="44" t="str">
        <f t="shared" si="102"/>
        <v>-</v>
      </c>
      <c r="HH75" s="44" t="str">
        <f t="shared" si="102"/>
        <v>-</v>
      </c>
      <c r="HI75" s="44" t="str">
        <f t="shared" si="102"/>
        <v>-</v>
      </c>
      <c r="HJ75" s="44" t="str">
        <f t="shared" si="102"/>
        <v>-</v>
      </c>
      <c r="HK75" s="44" t="str">
        <f t="shared" si="102"/>
        <v>-</v>
      </c>
      <c r="HL75" s="44" t="str">
        <f t="shared" si="102"/>
        <v>-</v>
      </c>
      <c r="HM75" s="44">
        <f t="shared" si="102"/>
        <v>0.99925466995854106</v>
      </c>
      <c r="HN75" s="44" t="str">
        <f t="shared" ref="HN75:IS75" si="103">IFERROR(HN73/HN71,"-")</f>
        <v>-</v>
      </c>
      <c r="HO75" s="44" t="str">
        <f t="shared" si="103"/>
        <v>-</v>
      </c>
      <c r="HP75" s="44" t="str">
        <f t="shared" si="103"/>
        <v>-</v>
      </c>
      <c r="HQ75" s="44" t="str">
        <f t="shared" si="103"/>
        <v>-</v>
      </c>
      <c r="HR75" s="44" t="str">
        <f t="shared" si="103"/>
        <v>-</v>
      </c>
      <c r="HS75" s="44" t="str">
        <f t="shared" si="103"/>
        <v>-</v>
      </c>
      <c r="HT75" s="44" t="str">
        <f t="shared" si="103"/>
        <v>-</v>
      </c>
      <c r="HU75" s="44" t="str">
        <f t="shared" si="103"/>
        <v>-</v>
      </c>
      <c r="HV75" s="44" t="str">
        <f t="shared" si="103"/>
        <v>-</v>
      </c>
      <c r="HW75" s="44" t="str">
        <f t="shared" si="103"/>
        <v>-</v>
      </c>
      <c r="HX75" s="44" t="str">
        <f t="shared" si="103"/>
        <v>-</v>
      </c>
      <c r="HY75" s="44" t="str">
        <f t="shared" si="103"/>
        <v>-</v>
      </c>
      <c r="HZ75" s="44" t="str">
        <f t="shared" si="103"/>
        <v>-</v>
      </c>
      <c r="IA75" s="44" t="str">
        <f t="shared" si="103"/>
        <v>-</v>
      </c>
      <c r="IB75" s="44" t="str">
        <f t="shared" si="103"/>
        <v>-</v>
      </c>
      <c r="IC75" s="44" t="str">
        <f t="shared" si="103"/>
        <v>-</v>
      </c>
      <c r="ID75" s="44" t="str">
        <f t="shared" si="103"/>
        <v>-</v>
      </c>
      <c r="IE75" s="44" t="str">
        <f t="shared" si="103"/>
        <v>-</v>
      </c>
      <c r="IF75" s="44" t="str">
        <f t="shared" si="103"/>
        <v>-</v>
      </c>
      <c r="IG75" s="44" t="str">
        <f t="shared" si="103"/>
        <v>-</v>
      </c>
      <c r="IH75" s="44" t="str">
        <f t="shared" si="103"/>
        <v>-</v>
      </c>
      <c r="II75" s="44" t="str">
        <f t="shared" si="103"/>
        <v>-</v>
      </c>
      <c r="IJ75" s="44" t="str">
        <f t="shared" si="103"/>
        <v>-</v>
      </c>
      <c r="IK75" s="44" t="str">
        <f t="shared" si="103"/>
        <v>-</v>
      </c>
      <c r="IL75" s="44" t="str">
        <f t="shared" si="103"/>
        <v>-</v>
      </c>
      <c r="IM75" s="44" t="str">
        <f t="shared" si="103"/>
        <v>-</v>
      </c>
      <c r="IN75" s="44" t="str">
        <f t="shared" si="103"/>
        <v>-</v>
      </c>
      <c r="IO75" s="44" t="str">
        <f t="shared" si="103"/>
        <v>-</v>
      </c>
      <c r="IP75" s="44" t="str">
        <f t="shared" si="103"/>
        <v>-</v>
      </c>
      <c r="IQ75" s="44" t="str">
        <f t="shared" si="103"/>
        <v>-</v>
      </c>
      <c r="IR75" s="44" t="str">
        <f t="shared" si="103"/>
        <v>-</v>
      </c>
      <c r="IS75" s="44">
        <f t="shared" si="103"/>
        <v>0.999192919211213</v>
      </c>
      <c r="IT75" s="45"/>
      <c r="IU75" s="45"/>
      <c r="IV75" s="45"/>
      <c r="IW75" s="45"/>
      <c r="IX75" s="44">
        <f>IFERROR(IX73/IX71,"-")</f>
        <v>0.99360282743210737</v>
      </c>
    </row>
    <row r="76" spans="2:258">
      <c r="B76" s="43" t="s">
        <v>64</v>
      </c>
      <c r="AH76" s="44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4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4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4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>
        <f>IFERROR(GG72/GG71,"-")</f>
        <v>0.99085457553199485</v>
      </c>
      <c r="GH76" s="44" t="str">
        <f t="shared" ref="GH76:HM76" si="104">IFERROR(GH72/GH71,"-")</f>
        <v>-</v>
      </c>
      <c r="GI76" s="44" t="str">
        <f t="shared" si="104"/>
        <v>-</v>
      </c>
      <c r="GJ76" s="44" t="str">
        <f t="shared" si="104"/>
        <v>-</v>
      </c>
      <c r="GK76" s="44" t="str">
        <f t="shared" si="104"/>
        <v>-</v>
      </c>
      <c r="GL76" s="44" t="str">
        <f t="shared" si="104"/>
        <v>-</v>
      </c>
      <c r="GM76" s="44" t="str">
        <f t="shared" si="104"/>
        <v>-</v>
      </c>
      <c r="GN76" s="44" t="str">
        <f t="shared" si="104"/>
        <v>-</v>
      </c>
      <c r="GO76" s="44" t="str">
        <f t="shared" si="104"/>
        <v>-</v>
      </c>
      <c r="GP76" s="44" t="str">
        <f t="shared" si="104"/>
        <v>-</v>
      </c>
      <c r="GQ76" s="44" t="str">
        <f t="shared" si="104"/>
        <v>-</v>
      </c>
      <c r="GR76" s="44" t="str">
        <f t="shared" si="104"/>
        <v>-</v>
      </c>
      <c r="GS76" s="44" t="str">
        <f t="shared" si="104"/>
        <v>-</v>
      </c>
      <c r="GT76" s="44" t="str">
        <f t="shared" si="104"/>
        <v>-</v>
      </c>
      <c r="GU76" s="44" t="str">
        <f t="shared" si="104"/>
        <v>-</v>
      </c>
      <c r="GV76" s="44" t="str">
        <f t="shared" si="104"/>
        <v>-</v>
      </c>
      <c r="GW76" s="44" t="str">
        <f t="shared" si="104"/>
        <v>-</v>
      </c>
      <c r="GX76" s="44" t="str">
        <f t="shared" si="104"/>
        <v>-</v>
      </c>
      <c r="GY76" s="44" t="str">
        <f t="shared" si="104"/>
        <v>-</v>
      </c>
      <c r="GZ76" s="44" t="str">
        <f t="shared" si="104"/>
        <v>-</v>
      </c>
      <c r="HA76" s="44" t="str">
        <f t="shared" si="104"/>
        <v>-</v>
      </c>
      <c r="HB76" s="44" t="str">
        <f t="shared" si="104"/>
        <v>-</v>
      </c>
      <c r="HC76" s="44" t="str">
        <f t="shared" si="104"/>
        <v>-</v>
      </c>
      <c r="HD76" s="44" t="str">
        <f t="shared" si="104"/>
        <v>-</v>
      </c>
      <c r="HE76" s="44" t="str">
        <f t="shared" si="104"/>
        <v>-</v>
      </c>
      <c r="HF76" s="44" t="str">
        <f t="shared" si="104"/>
        <v>-</v>
      </c>
      <c r="HG76" s="44" t="str">
        <f t="shared" si="104"/>
        <v>-</v>
      </c>
      <c r="HH76" s="44" t="str">
        <f t="shared" si="104"/>
        <v>-</v>
      </c>
      <c r="HI76" s="44" t="str">
        <f t="shared" si="104"/>
        <v>-</v>
      </c>
      <c r="HJ76" s="44" t="str">
        <f t="shared" si="104"/>
        <v>-</v>
      </c>
      <c r="HK76" s="44" t="str">
        <f t="shared" si="104"/>
        <v>-</v>
      </c>
      <c r="HL76" s="44" t="str">
        <f t="shared" si="104"/>
        <v>-</v>
      </c>
      <c r="HM76" s="44">
        <f t="shared" si="104"/>
        <v>1.0029114454744492</v>
      </c>
      <c r="HN76" s="44" t="str">
        <f t="shared" ref="HN76:IS76" si="105">IFERROR(HN72/HN71,"-")</f>
        <v>-</v>
      </c>
      <c r="HO76" s="44" t="str">
        <f t="shared" si="105"/>
        <v>-</v>
      </c>
      <c r="HP76" s="44" t="str">
        <f t="shared" si="105"/>
        <v>-</v>
      </c>
      <c r="HQ76" s="44" t="str">
        <f t="shared" si="105"/>
        <v>-</v>
      </c>
      <c r="HR76" s="44" t="str">
        <f t="shared" si="105"/>
        <v>-</v>
      </c>
      <c r="HS76" s="44" t="str">
        <f t="shared" si="105"/>
        <v>-</v>
      </c>
      <c r="HT76" s="44" t="str">
        <f t="shared" si="105"/>
        <v>-</v>
      </c>
      <c r="HU76" s="44" t="str">
        <f t="shared" si="105"/>
        <v>-</v>
      </c>
      <c r="HV76" s="44" t="str">
        <f t="shared" si="105"/>
        <v>-</v>
      </c>
      <c r="HW76" s="44" t="str">
        <f t="shared" si="105"/>
        <v>-</v>
      </c>
      <c r="HX76" s="44" t="str">
        <f t="shared" si="105"/>
        <v>-</v>
      </c>
      <c r="HY76" s="44" t="str">
        <f t="shared" si="105"/>
        <v>-</v>
      </c>
      <c r="HZ76" s="44" t="str">
        <f t="shared" si="105"/>
        <v>-</v>
      </c>
      <c r="IA76" s="44" t="str">
        <f t="shared" si="105"/>
        <v>-</v>
      </c>
      <c r="IB76" s="44" t="str">
        <f t="shared" si="105"/>
        <v>-</v>
      </c>
      <c r="IC76" s="44" t="str">
        <f t="shared" si="105"/>
        <v>-</v>
      </c>
      <c r="ID76" s="44" t="str">
        <f t="shared" si="105"/>
        <v>-</v>
      </c>
      <c r="IE76" s="44" t="str">
        <f t="shared" si="105"/>
        <v>-</v>
      </c>
      <c r="IF76" s="44" t="str">
        <f t="shared" si="105"/>
        <v>-</v>
      </c>
      <c r="IG76" s="44" t="str">
        <f t="shared" si="105"/>
        <v>-</v>
      </c>
      <c r="IH76" s="44" t="str">
        <f t="shared" si="105"/>
        <v>-</v>
      </c>
      <c r="II76" s="44" t="str">
        <f t="shared" si="105"/>
        <v>-</v>
      </c>
      <c r="IJ76" s="44" t="str">
        <f t="shared" si="105"/>
        <v>-</v>
      </c>
      <c r="IK76" s="44" t="str">
        <f t="shared" si="105"/>
        <v>-</v>
      </c>
      <c r="IL76" s="44" t="str">
        <f t="shared" si="105"/>
        <v>-</v>
      </c>
      <c r="IM76" s="44" t="str">
        <f t="shared" si="105"/>
        <v>-</v>
      </c>
      <c r="IN76" s="44" t="str">
        <f t="shared" si="105"/>
        <v>-</v>
      </c>
      <c r="IO76" s="44" t="str">
        <f t="shared" si="105"/>
        <v>-</v>
      </c>
      <c r="IP76" s="44" t="str">
        <f t="shared" si="105"/>
        <v>-</v>
      </c>
      <c r="IQ76" s="44" t="str">
        <f t="shared" si="105"/>
        <v>-</v>
      </c>
      <c r="IR76" s="44" t="str">
        <f t="shared" si="105"/>
        <v>-</v>
      </c>
      <c r="IS76" s="44">
        <f t="shared" si="105"/>
        <v>1.0027530422461954</v>
      </c>
      <c r="IT76" s="45"/>
      <c r="IU76" s="45"/>
      <c r="IV76" s="45"/>
      <c r="IW76" s="45"/>
      <c r="IX76" s="44">
        <f>IFERROR(IX72/IX71,"-")</f>
        <v>0.99937156239257485</v>
      </c>
    </row>
    <row r="77" spans="2:258">
      <c r="B77" s="88" t="s">
        <v>85</v>
      </c>
      <c r="AH77" s="90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90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90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90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>
        <f>IFERROR(GG73/GG72,"-")</f>
        <v>0.98864531061763061</v>
      </c>
      <c r="GH77" s="90" t="str">
        <f t="shared" ref="GH77:HM77" si="106">IFERROR(GH73/GH72,"-")</f>
        <v>-</v>
      </c>
      <c r="GI77" s="90" t="str">
        <f t="shared" si="106"/>
        <v>-</v>
      </c>
      <c r="GJ77" s="90" t="str">
        <f t="shared" si="106"/>
        <v>-</v>
      </c>
      <c r="GK77" s="90" t="str">
        <f t="shared" si="106"/>
        <v>-</v>
      </c>
      <c r="GL77" s="90" t="str">
        <f t="shared" si="106"/>
        <v>-</v>
      </c>
      <c r="GM77" s="90" t="str">
        <f t="shared" si="106"/>
        <v>-</v>
      </c>
      <c r="GN77" s="90" t="str">
        <f t="shared" si="106"/>
        <v>-</v>
      </c>
      <c r="GO77" s="90" t="str">
        <f t="shared" si="106"/>
        <v>-</v>
      </c>
      <c r="GP77" s="90" t="str">
        <f t="shared" si="106"/>
        <v>-</v>
      </c>
      <c r="GQ77" s="90" t="str">
        <f t="shared" si="106"/>
        <v>-</v>
      </c>
      <c r="GR77" s="90" t="str">
        <f t="shared" si="106"/>
        <v>-</v>
      </c>
      <c r="GS77" s="90" t="str">
        <f t="shared" si="106"/>
        <v>-</v>
      </c>
      <c r="GT77" s="90" t="str">
        <f t="shared" si="106"/>
        <v>-</v>
      </c>
      <c r="GU77" s="90" t="str">
        <f t="shared" si="106"/>
        <v>-</v>
      </c>
      <c r="GV77" s="90" t="str">
        <f t="shared" si="106"/>
        <v>-</v>
      </c>
      <c r="GW77" s="90" t="str">
        <f t="shared" si="106"/>
        <v>-</v>
      </c>
      <c r="GX77" s="90" t="str">
        <f t="shared" si="106"/>
        <v>-</v>
      </c>
      <c r="GY77" s="90" t="str">
        <f t="shared" si="106"/>
        <v>-</v>
      </c>
      <c r="GZ77" s="90" t="str">
        <f t="shared" si="106"/>
        <v>-</v>
      </c>
      <c r="HA77" s="90" t="str">
        <f t="shared" si="106"/>
        <v>-</v>
      </c>
      <c r="HB77" s="90" t="str">
        <f t="shared" si="106"/>
        <v>-</v>
      </c>
      <c r="HC77" s="90" t="str">
        <f t="shared" si="106"/>
        <v>-</v>
      </c>
      <c r="HD77" s="90" t="str">
        <f t="shared" si="106"/>
        <v>-</v>
      </c>
      <c r="HE77" s="90" t="str">
        <f t="shared" si="106"/>
        <v>-</v>
      </c>
      <c r="HF77" s="90" t="str">
        <f t="shared" si="106"/>
        <v>-</v>
      </c>
      <c r="HG77" s="90" t="str">
        <f t="shared" si="106"/>
        <v>-</v>
      </c>
      <c r="HH77" s="90" t="str">
        <f t="shared" si="106"/>
        <v>-</v>
      </c>
      <c r="HI77" s="90" t="str">
        <f t="shared" si="106"/>
        <v>-</v>
      </c>
      <c r="HJ77" s="90" t="str">
        <f t="shared" si="106"/>
        <v>-</v>
      </c>
      <c r="HK77" s="90" t="str">
        <f t="shared" si="106"/>
        <v>-</v>
      </c>
      <c r="HL77" s="90" t="str">
        <f t="shared" si="106"/>
        <v>-</v>
      </c>
      <c r="HM77" s="90">
        <f t="shared" si="106"/>
        <v>0.99635384007989047</v>
      </c>
      <c r="HN77" s="90" t="str">
        <f t="shared" ref="HN77:IS77" si="107">IFERROR(HN73/HN72,"-")</f>
        <v>-</v>
      </c>
      <c r="HO77" s="90" t="str">
        <f t="shared" si="107"/>
        <v>-</v>
      </c>
      <c r="HP77" s="90" t="str">
        <f t="shared" si="107"/>
        <v>-</v>
      </c>
      <c r="HQ77" s="90" t="str">
        <f t="shared" si="107"/>
        <v>-</v>
      </c>
      <c r="HR77" s="90" t="str">
        <f t="shared" si="107"/>
        <v>-</v>
      </c>
      <c r="HS77" s="90" t="str">
        <f t="shared" si="107"/>
        <v>-</v>
      </c>
      <c r="HT77" s="90" t="str">
        <f t="shared" si="107"/>
        <v>-</v>
      </c>
      <c r="HU77" s="90" t="str">
        <f t="shared" si="107"/>
        <v>-</v>
      </c>
      <c r="HV77" s="90" t="str">
        <f t="shared" si="107"/>
        <v>-</v>
      </c>
      <c r="HW77" s="90" t="str">
        <f t="shared" si="107"/>
        <v>-</v>
      </c>
      <c r="HX77" s="90" t="str">
        <f t="shared" si="107"/>
        <v>-</v>
      </c>
      <c r="HY77" s="90" t="str">
        <f t="shared" si="107"/>
        <v>-</v>
      </c>
      <c r="HZ77" s="90" t="str">
        <f t="shared" si="107"/>
        <v>-</v>
      </c>
      <c r="IA77" s="90" t="str">
        <f t="shared" si="107"/>
        <v>-</v>
      </c>
      <c r="IB77" s="90" t="str">
        <f t="shared" si="107"/>
        <v>-</v>
      </c>
      <c r="IC77" s="90" t="str">
        <f t="shared" si="107"/>
        <v>-</v>
      </c>
      <c r="ID77" s="90" t="str">
        <f t="shared" si="107"/>
        <v>-</v>
      </c>
      <c r="IE77" s="90" t="str">
        <f t="shared" si="107"/>
        <v>-</v>
      </c>
      <c r="IF77" s="90" t="str">
        <f t="shared" si="107"/>
        <v>-</v>
      </c>
      <c r="IG77" s="90" t="str">
        <f t="shared" si="107"/>
        <v>-</v>
      </c>
      <c r="IH77" s="90" t="str">
        <f t="shared" si="107"/>
        <v>-</v>
      </c>
      <c r="II77" s="90" t="str">
        <f t="shared" si="107"/>
        <v>-</v>
      </c>
      <c r="IJ77" s="90" t="str">
        <f t="shared" si="107"/>
        <v>-</v>
      </c>
      <c r="IK77" s="90" t="str">
        <f t="shared" si="107"/>
        <v>-</v>
      </c>
      <c r="IL77" s="90" t="str">
        <f t="shared" si="107"/>
        <v>-</v>
      </c>
      <c r="IM77" s="90" t="str">
        <f t="shared" si="107"/>
        <v>-</v>
      </c>
      <c r="IN77" s="90" t="str">
        <f t="shared" si="107"/>
        <v>-</v>
      </c>
      <c r="IO77" s="90" t="str">
        <f t="shared" si="107"/>
        <v>-</v>
      </c>
      <c r="IP77" s="90" t="str">
        <f t="shared" si="107"/>
        <v>-</v>
      </c>
      <c r="IQ77" s="90" t="str">
        <f t="shared" si="107"/>
        <v>-</v>
      </c>
      <c r="IR77" s="90" t="str">
        <f t="shared" si="107"/>
        <v>-</v>
      </c>
      <c r="IS77" s="90">
        <f t="shared" si="107"/>
        <v>0.99644965122518336</v>
      </c>
      <c r="IT77" s="89"/>
      <c r="IU77" s="89"/>
      <c r="IV77" s="89"/>
      <c r="IW77" s="89"/>
      <c r="IX77" s="90">
        <f>IFERROR(IX73/IX72,"-")</f>
        <v>0.99422763746983489</v>
      </c>
    </row>
    <row r="78" spans="2:258">
      <c r="B78" s="78" t="s">
        <v>87</v>
      </c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/>
      <c r="BX78" s="91"/>
      <c r="BY78" s="91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  <c r="CV78" s="91"/>
      <c r="CW78" s="91"/>
      <c r="CX78" s="91"/>
      <c r="CY78" s="91"/>
      <c r="CZ78" s="91"/>
      <c r="DA78" s="91"/>
      <c r="DB78" s="91"/>
      <c r="DC78" s="91"/>
      <c r="DD78" s="91"/>
      <c r="DE78" s="91"/>
      <c r="DF78" s="91"/>
      <c r="DG78" s="91"/>
      <c r="DH78" s="91"/>
      <c r="DI78" s="91"/>
      <c r="DJ78" s="91"/>
      <c r="DK78" s="91"/>
      <c r="DL78" s="91"/>
      <c r="DM78" s="91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91"/>
      <c r="DZ78" s="91"/>
      <c r="EA78" s="91"/>
      <c r="EB78" s="91"/>
      <c r="EC78" s="91"/>
      <c r="ED78" s="91"/>
      <c r="EE78" s="91"/>
      <c r="EF78" s="91"/>
      <c r="EG78" s="91"/>
      <c r="EH78" s="91"/>
      <c r="EI78" s="91"/>
      <c r="EJ78" s="91"/>
      <c r="EK78" s="91"/>
      <c r="EL78" s="91"/>
      <c r="EM78" s="91"/>
      <c r="EN78" s="91"/>
      <c r="EO78" s="91"/>
      <c r="EP78" s="91"/>
      <c r="EQ78" s="91"/>
      <c r="ER78" s="91"/>
      <c r="ES78" s="91"/>
      <c r="ET78" s="91"/>
      <c r="EU78" s="91"/>
      <c r="EV78" s="91"/>
      <c r="EW78" s="91"/>
      <c r="EX78" s="91"/>
      <c r="EY78" s="91"/>
      <c r="EZ78" s="91"/>
      <c r="FA78" s="91"/>
      <c r="FB78" s="91"/>
      <c r="FC78" s="91"/>
      <c r="FD78" s="91"/>
      <c r="FE78" s="91"/>
      <c r="FF78" s="91"/>
      <c r="FG78" s="91"/>
      <c r="FH78" s="91"/>
      <c r="FI78" s="91"/>
      <c r="FJ78" s="91"/>
      <c r="FK78" s="91"/>
      <c r="FL78" s="91"/>
      <c r="FM78" s="91"/>
      <c r="FN78" s="91"/>
      <c r="FO78" s="91"/>
      <c r="FP78" s="91"/>
      <c r="FQ78" s="91"/>
      <c r="FR78" s="91"/>
      <c r="FS78" s="91"/>
      <c r="FT78" s="91"/>
      <c r="FU78" s="91"/>
      <c r="FV78" s="91"/>
      <c r="FW78" s="91"/>
      <c r="FX78" s="91"/>
      <c r="FY78" s="91"/>
      <c r="FZ78" s="91"/>
      <c r="GA78" s="91"/>
      <c r="GB78" s="91"/>
      <c r="GC78" s="91"/>
      <c r="GD78" s="91"/>
      <c r="GE78" s="91"/>
      <c r="GF78" s="91"/>
      <c r="GG78" s="91">
        <f>1-GG77</f>
        <v>1.1354689382369387E-2</v>
      </c>
      <c r="GH78" s="91" t="e">
        <f t="shared" ref="GH78:HM78" si="108">1-GH77</f>
        <v>#VALUE!</v>
      </c>
      <c r="GI78" s="91" t="e">
        <f t="shared" si="108"/>
        <v>#VALUE!</v>
      </c>
      <c r="GJ78" s="91" t="e">
        <f t="shared" si="108"/>
        <v>#VALUE!</v>
      </c>
      <c r="GK78" s="91" t="e">
        <f t="shared" si="108"/>
        <v>#VALUE!</v>
      </c>
      <c r="GL78" s="91" t="e">
        <f t="shared" si="108"/>
        <v>#VALUE!</v>
      </c>
      <c r="GM78" s="91" t="e">
        <f t="shared" si="108"/>
        <v>#VALUE!</v>
      </c>
      <c r="GN78" s="91" t="e">
        <f t="shared" si="108"/>
        <v>#VALUE!</v>
      </c>
      <c r="GO78" s="91" t="e">
        <f t="shared" si="108"/>
        <v>#VALUE!</v>
      </c>
      <c r="GP78" s="91" t="e">
        <f t="shared" si="108"/>
        <v>#VALUE!</v>
      </c>
      <c r="GQ78" s="91" t="e">
        <f t="shared" si="108"/>
        <v>#VALUE!</v>
      </c>
      <c r="GR78" s="91" t="e">
        <f t="shared" si="108"/>
        <v>#VALUE!</v>
      </c>
      <c r="GS78" s="91" t="e">
        <f t="shared" si="108"/>
        <v>#VALUE!</v>
      </c>
      <c r="GT78" s="91" t="e">
        <f t="shared" si="108"/>
        <v>#VALUE!</v>
      </c>
      <c r="GU78" s="91" t="e">
        <f t="shared" si="108"/>
        <v>#VALUE!</v>
      </c>
      <c r="GV78" s="91" t="e">
        <f t="shared" si="108"/>
        <v>#VALUE!</v>
      </c>
      <c r="GW78" s="91" t="e">
        <f t="shared" si="108"/>
        <v>#VALUE!</v>
      </c>
      <c r="GX78" s="91" t="e">
        <f t="shared" si="108"/>
        <v>#VALUE!</v>
      </c>
      <c r="GY78" s="91" t="e">
        <f t="shared" si="108"/>
        <v>#VALUE!</v>
      </c>
      <c r="GZ78" s="91" t="e">
        <f t="shared" si="108"/>
        <v>#VALUE!</v>
      </c>
      <c r="HA78" s="91" t="e">
        <f t="shared" si="108"/>
        <v>#VALUE!</v>
      </c>
      <c r="HB78" s="91" t="e">
        <f t="shared" si="108"/>
        <v>#VALUE!</v>
      </c>
      <c r="HC78" s="91" t="e">
        <f t="shared" si="108"/>
        <v>#VALUE!</v>
      </c>
      <c r="HD78" s="91" t="e">
        <f t="shared" si="108"/>
        <v>#VALUE!</v>
      </c>
      <c r="HE78" s="91" t="e">
        <f t="shared" si="108"/>
        <v>#VALUE!</v>
      </c>
      <c r="HF78" s="91" t="e">
        <f t="shared" si="108"/>
        <v>#VALUE!</v>
      </c>
      <c r="HG78" s="91" t="e">
        <f t="shared" si="108"/>
        <v>#VALUE!</v>
      </c>
      <c r="HH78" s="91" t="e">
        <f t="shared" si="108"/>
        <v>#VALUE!</v>
      </c>
      <c r="HI78" s="91" t="e">
        <f t="shared" si="108"/>
        <v>#VALUE!</v>
      </c>
      <c r="HJ78" s="91" t="e">
        <f t="shared" si="108"/>
        <v>#VALUE!</v>
      </c>
      <c r="HK78" s="91" t="e">
        <f t="shared" si="108"/>
        <v>#VALUE!</v>
      </c>
      <c r="HL78" s="91" t="e">
        <f t="shared" si="108"/>
        <v>#VALUE!</v>
      </c>
      <c r="HM78" s="91">
        <f t="shared" si="108"/>
        <v>3.6461599201095263E-3</v>
      </c>
      <c r="HN78" s="91" t="e">
        <f t="shared" ref="HN78:IS78" si="109">1-HN77</f>
        <v>#VALUE!</v>
      </c>
      <c r="HO78" s="91" t="e">
        <f t="shared" si="109"/>
        <v>#VALUE!</v>
      </c>
      <c r="HP78" s="91" t="e">
        <f t="shared" si="109"/>
        <v>#VALUE!</v>
      </c>
      <c r="HQ78" s="91" t="e">
        <f t="shared" si="109"/>
        <v>#VALUE!</v>
      </c>
      <c r="HR78" s="91" t="e">
        <f t="shared" si="109"/>
        <v>#VALUE!</v>
      </c>
      <c r="HS78" s="91" t="e">
        <f t="shared" si="109"/>
        <v>#VALUE!</v>
      </c>
      <c r="HT78" s="91" t="e">
        <f t="shared" si="109"/>
        <v>#VALUE!</v>
      </c>
      <c r="HU78" s="91" t="e">
        <f t="shared" si="109"/>
        <v>#VALUE!</v>
      </c>
      <c r="HV78" s="91" t="e">
        <f t="shared" si="109"/>
        <v>#VALUE!</v>
      </c>
      <c r="HW78" s="91" t="e">
        <f t="shared" si="109"/>
        <v>#VALUE!</v>
      </c>
      <c r="HX78" s="91" t="e">
        <f t="shared" si="109"/>
        <v>#VALUE!</v>
      </c>
      <c r="HY78" s="91" t="e">
        <f t="shared" si="109"/>
        <v>#VALUE!</v>
      </c>
      <c r="HZ78" s="91" t="e">
        <f t="shared" si="109"/>
        <v>#VALUE!</v>
      </c>
      <c r="IA78" s="91" t="e">
        <f t="shared" si="109"/>
        <v>#VALUE!</v>
      </c>
      <c r="IB78" s="91" t="e">
        <f t="shared" si="109"/>
        <v>#VALUE!</v>
      </c>
      <c r="IC78" s="91" t="e">
        <f t="shared" si="109"/>
        <v>#VALUE!</v>
      </c>
      <c r="ID78" s="91" t="e">
        <f t="shared" si="109"/>
        <v>#VALUE!</v>
      </c>
      <c r="IE78" s="91" t="e">
        <f t="shared" si="109"/>
        <v>#VALUE!</v>
      </c>
      <c r="IF78" s="91" t="e">
        <f t="shared" si="109"/>
        <v>#VALUE!</v>
      </c>
      <c r="IG78" s="91" t="e">
        <f t="shared" si="109"/>
        <v>#VALUE!</v>
      </c>
      <c r="IH78" s="91" t="e">
        <f t="shared" si="109"/>
        <v>#VALUE!</v>
      </c>
      <c r="II78" s="91" t="e">
        <f t="shared" si="109"/>
        <v>#VALUE!</v>
      </c>
      <c r="IJ78" s="91" t="e">
        <f t="shared" si="109"/>
        <v>#VALUE!</v>
      </c>
      <c r="IK78" s="91" t="e">
        <f t="shared" si="109"/>
        <v>#VALUE!</v>
      </c>
      <c r="IL78" s="91" t="e">
        <f t="shared" si="109"/>
        <v>#VALUE!</v>
      </c>
      <c r="IM78" s="91" t="e">
        <f t="shared" si="109"/>
        <v>#VALUE!</v>
      </c>
      <c r="IN78" s="91" t="e">
        <f t="shared" si="109"/>
        <v>#VALUE!</v>
      </c>
      <c r="IO78" s="91" t="e">
        <f t="shared" si="109"/>
        <v>#VALUE!</v>
      </c>
      <c r="IP78" s="91" t="e">
        <f t="shared" si="109"/>
        <v>#VALUE!</v>
      </c>
      <c r="IQ78" s="91" t="e">
        <f t="shared" si="109"/>
        <v>#VALUE!</v>
      </c>
      <c r="IR78" s="91" t="e">
        <f t="shared" si="109"/>
        <v>#VALUE!</v>
      </c>
      <c r="IS78" s="91">
        <f t="shared" si="109"/>
        <v>3.5503487748166362E-3</v>
      </c>
      <c r="IT78" s="79"/>
      <c r="IU78" s="79"/>
      <c r="IV78" s="79"/>
      <c r="IW78" s="79"/>
      <c r="IX78" s="91">
        <f>1-IX77</f>
        <v>5.7723625301651094E-3</v>
      </c>
    </row>
    <row r="80" spans="2:258">
      <c r="B80" s="235" t="s">
        <v>208</v>
      </c>
    </row>
    <row r="81" spans="2:258">
      <c r="B81" s="43" t="s">
        <v>108</v>
      </c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7">
        <v>123.13</v>
      </c>
      <c r="GH81" s="47">
        <v>0</v>
      </c>
      <c r="GI81" s="47">
        <v>0</v>
      </c>
      <c r="GJ81" s="47">
        <v>0</v>
      </c>
      <c r="GK81" s="47">
        <v>0</v>
      </c>
      <c r="GL81" s="47">
        <v>0</v>
      </c>
      <c r="GM81" s="47">
        <v>0</v>
      </c>
      <c r="GN81" s="47">
        <v>0</v>
      </c>
      <c r="GO81" s="47">
        <v>0</v>
      </c>
      <c r="GP81" s="47">
        <v>0</v>
      </c>
      <c r="GQ81" s="47">
        <v>0</v>
      </c>
      <c r="GR81" s="47">
        <v>0</v>
      </c>
      <c r="GS81" s="47">
        <v>0</v>
      </c>
      <c r="GT81" s="47">
        <v>0</v>
      </c>
      <c r="GU81" s="47">
        <v>0</v>
      </c>
      <c r="GV81" s="47">
        <v>0</v>
      </c>
      <c r="GW81" s="47">
        <v>0</v>
      </c>
      <c r="GX81" s="47">
        <v>0</v>
      </c>
      <c r="GY81" s="47">
        <v>0</v>
      </c>
      <c r="GZ81" s="47">
        <v>0</v>
      </c>
      <c r="HA81" s="47">
        <v>0</v>
      </c>
      <c r="HB81" s="47">
        <v>0</v>
      </c>
      <c r="HC81" s="47">
        <v>0</v>
      </c>
      <c r="HD81" s="47">
        <v>0</v>
      </c>
      <c r="HE81" s="47">
        <v>0</v>
      </c>
      <c r="HF81" s="47">
        <v>0</v>
      </c>
      <c r="HG81" s="47">
        <v>0</v>
      </c>
      <c r="HH81" s="47">
        <v>0</v>
      </c>
      <c r="HI81" s="47">
        <v>0</v>
      </c>
      <c r="HJ81" s="47">
        <v>0</v>
      </c>
      <c r="HK81" s="47">
        <v>0</v>
      </c>
      <c r="HL81" s="47">
        <v>0</v>
      </c>
      <c r="HM81" s="47">
        <v>261.428</v>
      </c>
      <c r="HN81" s="47">
        <v>0</v>
      </c>
      <c r="HO81" s="47">
        <v>0</v>
      </c>
      <c r="HP81" s="47">
        <v>0</v>
      </c>
      <c r="HQ81" s="47">
        <v>0</v>
      </c>
      <c r="HR81" s="47">
        <v>0</v>
      </c>
      <c r="HS81" s="47">
        <v>0</v>
      </c>
      <c r="HT81" s="47">
        <v>0</v>
      </c>
      <c r="HU81" s="47">
        <v>0</v>
      </c>
      <c r="HV81" s="47">
        <v>0</v>
      </c>
      <c r="HW81" s="47">
        <v>0</v>
      </c>
      <c r="HX81" s="47">
        <v>0</v>
      </c>
      <c r="HY81" s="47">
        <v>0</v>
      </c>
      <c r="HZ81" s="47">
        <v>0</v>
      </c>
      <c r="IA81" s="47">
        <v>0</v>
      </c>
      <c r="IB81" s="47">
        <v>0</v>
      </c>
      <c r="IC81" s="47">
        <v>0</v>
      </c>
      <c r="ID81" s="47">
        <v>0</v>
      </c>
      <c r="IE81" s="47">
        <v>0</v>
      </c>
      <c r="IF81" s="47">
        <v>0</v>
      </c>
      <c r="IG81" s="47">
        <v>0</v>
      </c>
      <c r="IH81" s="47">
        <v>0</v>
      </c>
      <c r="II81" s="47">
        <v>0</v>
      </c>
      <c r="IJ81" s="47">
        <v>0</v>
      </c>
      <c r="IK81" s="47">
        <v>0</v>
      </c>
      <c r="IL81" s="47">
        <v>0</v>
      </c>
      <c r="IM81" s="47">
        <v>0</v>
      </c>
      <c r="IN81" s="47">
        <v>0</v>
      </c>
      <c r="IO81" s="47">
        <v>0</v>
      </c>
      <c r="IP81" s="47">
        <v>0</v>
      </c>
      <c r="IQ81" s="47">
        <v>0</v>
      </c>
      <c r="IR81" s="47">
        <v>0</v>
      </c>
      <c r="IS81" s="47">
        <v>197.07300000000001</v>
      </c>
      <c r="IT81" s="45"/>
      <c r="IU81" s="45"/>
      <c r="IV81" s="45"/>
      <c r="IW81" s="45"/>
      <c r="IX81" s="45"/>
    </row>
    <row r="82" spans="2:258">
      <c r="B82" s="43" t="s">
        <v>109</v>
      </c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7">
        <v>2084.2199999999998</v>
      </c>
      <c r="GH82" s="47">
        <v>0</v>
      </c>
      <c r="GI82" s="47">
        <v>0</v>
      </c>
      <c r="GJ82" s="47">
        <v>0</v>
      </c>
      <c r="GK82" s="47">
        <v>0</v>
      </c>
      <c r="GL82" s="47">
        <v>0</v>
      </c>
      <c r="GM82" s="47">
        <v>0</v>
      </c>
      <c r="GN82" s="47">
        <v>0</v>
      </c>
      <c r="GO82" s="47">
        <v>0</v>
      </c>
      <c r="GP82" s="47">
        <v>0</v>
      </c>
      <c r="GQ82" s="47">
        <v>0</v>
      </c>
      <c r="GR82" s="47">
        <v>0</v>
      </c>
      <c r="GS82" s="47">
        <v>0</v>
      </c>
      <c r="GT82" s="47">
        <v>0</v>
      </c>
      <c r="GU82" s="47">
        <v>0</v>
      </c>
      <c r="GV82" s="47">
        <v>0</v>
      </c>
      <c r="GW82" s="47">
        <v>0</v>
      </c>
      <c r="GX82" s="47">
        <v>0</v>
      </c>
      <c r="GY82" s="47">
        <v>0</v>
      </c>
      <c r="GZ82" s="47">
        <v>0</v>
      </c>
      <c r="HA82" s="47">
        <v>0</v>
      </c>
      <c r="HB82" s="47">
        <v>0</v>
      </c>
      <c r="HC82" s="47">
        <v>0</v>
      </c>
      <c r="HD82" s="47">
        <v>0</v>
      </c>
      <c r="HE82" s="47">
        <v>0</v>
      </c>
      <c r="HF82" s="47">
        <v>0</v>
      </c>
      <c r="HG82" s="47">
        <v>0</v>
      </c>
      <c r="HH82" s="47">
        <v>0</v>
      </c>
      <c r="HI82" s="47">
        <v>0</v>
      </c>
      <c r="HJ82" s="47">
        <v>0</v>
      </c>
      <c r="HK82" s="47">
        <v>0</v>
      </c>
      <c r="HL82" s="47">
        <v>0</v>
      </c>
      <c r="HM82" s="47">
        <v>4753.3432900000007</v>
      </c>
      <c r="HN82" s="47">
        <v>0</v>
      </c>
      <c r="HO82" s="47">
        <v>0</v>
      </c>
      <c r="HP82" s="47">
        <v>0</v>
      </c>
      <c r="HQ82" s="47">
        <v>0</v>
      </c>
      <c r="HR82" s="47">
        <v>0</v>
      </c>
      <c r="HS82" s="47">
        <v>0</v>
      </c>
      <c r="HT82" s="47">
        <v>0</v>
      </c>
      <c r="HU82" s="47">
        <v>0</v>
      </c>
      <c r="HV82" s="47">
        <v>0</v>
      </c>
      <c r="HW82" s="47">
        <v>0</v>
      </c>
      <c r="HX82" s="47">
        <v>0</v>
      </c>
      <c r="HY82" s="47">
        <v>0</v>
      </c>
      <c r="HZ82" s="47">
        <v>0</v>
      </c>
      <c r="IA82" s="47">
        <v>0</v>
      </c>
      <c r="IB82" s="47">
        <v>0</v>
      </c>
      <c r="IC82" s="47">
        <v>0</v>
      </c>
      <c r="ID82" s="47">
        <v>0</v>
      </c>
      <c r="IE82" s="47">
        <v>0</v>
      </c>
      <c r="IF82" s="47">
        <v>0</v>
      </c>
      <c r="IG82" s="47">
        <v>0</v>
      </c>
      <c r="IH82" s="47">
        <v>0</v>
      </c>
      <c r="II82" s="47">
        <v>0</v>
      </c>
      <c r="IJ82" s="47">
        <v>0</v>
      </c>
      <c r="IK82" s="47">
        <v>0</v>
      </c>
      <c r="IL82" s="47">
        <v>0</v>
      </c>
      <c r="IM82" s="47">
        <v>0</v>
      </c>
      <c r="IN82" s="47">
        <v>0</v>
      </c>
      <c r="IO82" s="47">
        <v>0</v>
      </c>
      <c r="IP82" s="47">
        <v>0</v>
      </c>
      <c r="IQ82" s="47">
        <v>0</v>
      </c>
      <c r="IR82" s="47">
        <v>0</v>
      </c>
      <c r="IS82" s="47">
        <v>4220.4974930999988</v>
      </c>
      <c r="IT82" s="45"/>
      <c r="IU82" s="45"/>
      <c r="IV82" s="45"/>
      <c r="IW82" s="45"/>
      <c r="IX82" s="45"/>
    </row>
  </sheetData>
  <pageMargins left="0.25" right="0.25" top="0.75" bottom="0.75" header="0.3" footer="0.3"/>
  <pageSetup scale="51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82"/>
  <sheetViews>
    <sheetView tabSelected="1" zoomScale="85" zoomScaleNormal="85" workbookViewId="0">
      <pane xSplit="2" ySplit="3" topLeftCell="AH4" activePane="bottomRight" state="frozen"/>
      <selection pane="topRight" activeCell="C1" sqref="C1"/>
      <selection pane="bottomLeft" activeCell="A5" sqref="A5"/>
      <selection pane="bottomRight" activeCell="FB15" sqref="FB15"/>
    </sheetView>
  </sheetViews>
  <sheetFormatPr defaultColWidth="9" defaultRowHeight="15" outlineLevelCol="1"/>
  <cols>
    <col min="1" max="1" width="2.5703125" style="256" customWidth="1"/>
    <col min="2" max="2" width="36.7109375" style="256" customWidth="1"/>
    <col min="3" max="33" width="13" style="256" hidden="1" customWidth="1" outlineLevel="1"/>
    <col min="34" max="34" width="10.42578125" style="256" customWidth="1" collapsed="1"/>
    <col min="35" max="62" width="13" style="256" hidden="1" customWidth="1" outlineLevel="1"/>
    <col min="63" max="63" width="10.42578125" style="256" customWidth="1" collapsed="1"/>
    <col min="64" max="94" width="13" style="256" hidden="1" customWidth="1" outlineLevel="1"/>
    <col min="95" max="95" width="10.7109375" style="256" customWidth="1" collapsed="1"/>
    <col min="96" max="125" width="10.7109375" style="256" hidden="1" customWidth="1" outlineLevel="1"/>
    <col min="126" max="126" width="11.5703125" style="256" customWidth="1" collapsed="1"/>
    <col min="127" max="157" width="10.140625" style="256" hidden="1" customWidth="1" outlineLevel="1"/>
    <col min="158" max="158" width="11.85546875" style="256" customWidth="1" collapsed="1"/>
    <col min="159" max="180" width="9.140625" style="256" hidden="1" customWidth="1" outlineLevel="1"/>
    <col min="181" max="188" width="9" style="256" hidden="1" customWidth="1" outlineLevel="1"/>
    <col min="189" max="189" width="10.5703125" style="256" customWidth="1" collapsed="1"/>
    <col min="190" max="220" width="8.85546875" style="256" hidden="1" customWidth="1" outlineLevel="1"/>
    <col min="221" max="221" width="10.5703125" style="256" customWidth="1" collapsed="1"/>
    <col min="222" max="252" width="9" style="256" hidden="1" customWidth="1" outlineLevel="1"/>
    <col min="253" max="253" width="10.5703125" style="256" customWidth="1" collapsed="1"/>
    <col min="254" max="258" width="10.5703125" style="256" customWidth="1"/>
    <col min="259" max="259" width="9" style="256"/>
    <col min="260" max="260" width="0" style="256" hidden="1" customWidth="1"/>
    <col min="261" max="16384" width="9" style="256"/>
  </cols>
  <sheetData>
    <row r="1" spans="1:260" ht="18.75">
      <c r="A1" s="266" t="s">
        <v>212</v>
      </c>
      <c r="C1" s="256">
        <v>1000</v>
      </c>
      <c r="AI1" s="256">
        <v>1000</v>
      </c>
      <c r="BL1" s="256">
        <v>1000</v>
      </c>
      <c r="DW1" s="256">
        <v>1000</v>
      </c>
      <c r="IZ1" s="256" t="s">
        <v>52</v>
      </c>
    </row>
    <row r="2" spans="1:260" s="259" customFormat="1" ht="15.75" thickBot="1">
      <c r="C2" s="259" t="s">
        <v>5</v>
      </c>
      <c r="D2" s="259" t="s">
        <v>46</v>
      </c>
      <c r="E2" s="259" t="s">
        <v>46</v>
      </c>
      <c r="F2" s="259" t="s">
        <v>5</v>
      </c>
      <c r="G2" s="259" t="s">
        <v>46</v>
      </c>
      <c r="H2" s="259" t="s">
        <v>46</v>
      </c>
      <c r="I2" s="259" t="s">
        <v>5</v>
      </c>
      <c r="J2" s="259" t="s">
        <v>46</v>
      </c>
      <c r="K2" s="259" t="s">
        <v>46</v>
      </c>
      <c r="L2" s="259" t="s">
        <v>46</v>
      </c>
      <c r="M2" s="259" t="s">
        <v>5</v>
      </c>
      <c r="N2" s="259" t="s">
        <v>46</v>
      </c>
      <c r="O2" s="259" t="s">
        <v>46</v>
      </c>
      <c r="P2" s="259" t="s">
        <v>46</v>
      </c>
      <c r="Q2" s="259" t="s">
        <v>46</v>
      </c>
      <c r="R2" s="259" t="s">
        <v>46</v>
      </c>
      <c r="S2" s="259" t="s">
        <v>46</v>
      </c>
      <c r="T2" s="259" t="s">
        <v>5</v>
      </c>
      <c r="U2" s="259" t="s">
        <v>46</v>
      </c>
      <c r="V2" s="259" t="s">
        <v>46</v>
      </c>
      <c r="W2" s="259" t="s">
        <v>46</v>
      </c>
      <c r="X2" s="259" t="s">
        <v>46</v>
      </c>
      <c r="Y2" s="259" t="s">
        <v>46</v>
      </c>
      <c r="Z2" s="259" t="s">
        <v>46</v>
      </c>
      <c r="AA2" s="259" t="s">
        <v>5</v>
      </c>
      <c r="AB2" s="259" t="s">
        <v>46</v>
      </c>
      <c r="AC2" s="259" t="s">
        <v>46</v>
      </c>
      <c r="AD2" s="259" t="s">
        <v>46</v>
      </c>
      <c r="AE2" s="259" t="s">
        <v>46</v>
      </c>
      <c r="AF2" s="259" t="s">
        <v>46</v>
      </c>
      <c r="AG2" s="259" t="s">
        <v>46</v>
      </c>
      <c r="AI2" s="259" t="s">
        <v>5</v>
      </c>
      <c r="AJ2" s="259" t="s">
        <v>46</v>
      </c>
      <c r="AK2" s="259" t="s">
        <v>5</v>
      </c>
      <c r="AL2" s="259" t="s">
        <v>46</v>
      </c>
      <c r="AM2" s="259" t="s">
        <v>46</v>
      </c>
      <c r="AN2" s="259" t="s">
        <v>46</v>
      </c>
      <c r="AO2" s="259" t="s">
        <v>46</v>
      </c>
      <c r="AP2" s="259" t="s">
        <v>5</v>
      </c>
      <c r="AQ2" s="259" t="s">
        <v>46</v>
      </c>
      <c r="AR2" s="259" t="s">
        <v>46</v>
      </c>
      <c r="AS2" s="259" t="s">
        <v>46</v>
      </c>
      <c r="AT2" s="259" t="s">
        <v>46</v>
      </c>
      <c r="AU2" s="259" t="s">
        <v>46</v>
      </c>
      <c r="AV2" s="259" t="s">
        <v>46</v>
      </c>
      <c r="AW2" s="259" t="s">
        <v>5</v>
      </c>
      <c r="AX2" s="259" t="s">
        <v>46</v>
      </c>
      <c r="AY2" s="259" t="s">
        <v>46</v>
      </c>
      <c r="AZ2" s="259" t="s">
        <v>46</v>
      </c>
      <c r="BA2" s="259" t="s">
        <v>46</v>
      </c>
      <c r="BB2" s="259" t="s">
        <v>46</v>
      </c>
      <c r="BC2" s="259" t="s">
        <v>46</v>
      </c>
      <c r="BD2" s="259" t="s">
        <v>5</v>
      </c>
      <c r="BE2" s="259" t="s">
        <v>46</v>
      </c>
      <c r="BF2" s="259" t="s">
        <v>46</v>
      </c>
      <c r="BG2" s="259" t="s">
        <v>46</v>
      </c>
      <c r="BH2" s="259" t="s">
        <v>46</v>
      </c>
      <c r="BI2" s="259" t="s">
        <v>46</v>
      </c>
      <c r="BJ2" s="259" t="s">
        <v>46</v>
      </c>
      <c r="BL2" s="259" t="s">
        <v>5</v>
      </c>
      <c r="BM2" s="259" t="s">
        <v>46</v>
      </c>
      <c r="BN2" s="259" t="s">
        <v>46</v>
      </c>
      <c r="BO2" s="259" t="s">
        <v>46</v>
      </c>
      <c r="BP2" s="259" t="s">
        <v>46</v>
      </c>
      <c r="BQ2" s="259" t="s">
        <v>46</v>
      </c>
      <c r="BR2" s="259" t="s">
        <v>46</v>
      </c>
      <c r="BS2" s="259" t="s">
        <v>5</v>
      </c>
      <c r="BT2" s="259" t="s">
        <v>5</v>
      </c>
      <c r="BU2" s="259" t="s">
        <v>46</v>
      </c>
      <c r="BV2" s="259" t="s">
        <v>46</v>
      </c>
      <c r="BW2" s="259" t="s">
        <v>46</v>
      </c>
      <c r="BX2" s="259" t="s">
        <v>46</v>
      </c>
      <c r="BY2" s="259" t="s">
        <v>46</v>
      </c>
      <c r="BZ2" s="259" t="s">
        <v>5</v>
      </c>
      <c r="CA2" s="259" t="s">
        <v>46</v>
      </c>
      <c r="CB2" s="259" t="s">
        <v>46</v>
      </c>
      <c r="CC2" s="259" t="s">
        <v>46</v>
      </c>
      <c r="CD2" s="259" t="s">
        <v>46</v>
      </c>
      <c r="CE2" s="259" t="s">
        <v>46</v>
      </c>
      <c r="CF2" s="259" t="s">
        <v>46</v>
      </c>
      <c r="CG2" s="259" t="s">
        <v>5</v>
      </c>
      <c r="CH2" s="259" t="s">
        <v>46</v>
      </c>
      <c r="CI2" s="259" t="s">
        <v>46</v>
      </c>
      <c r="CJ2" s="259" t="s">
        <v>46</v>
      </c>
      <c r="CK2" s="259" t="s">
        <v>46</v>
      </c>
      <c r="CL2" s="259" t="s">
        <v>46</v>
      </c>
      <c r="CM2" s="259" t="s">
        <v>46</v>
      </c>
      <c r="CN2" s="259" t="s">
        <v>5</v>
      </c>
      <c r="CO2" s="259" t="s">
        <v>46</v>
      </c>
      <c r="CP2" s="259" t="s">
        <v>46</v>
      </c>
      <c r="CR2" s="259" t="s">
        <v>46</v>
      </c>
      <c r="CS2" s="259" t="s">
        <v>46</v>
      </c>
      <c r="CT2" s="259" t="s">
        <v>46</v>
      </c>
      <c r="CU2" s="259" t="s">
        <v>46</v>
      </c>
      <c r="CV2" s="259" t="s">
        <v>5</v>
      </c>
      <c r="CW2" s="259" t="s">
        <v>46</v>
      </c>
      <c r="CX2" s="259" t="s">
        <v>46</v>
      </c>
      <c r="CY2" s="259" t="s">
        <v>46</v>
      </c>
      <c r="CZ2" s="259" t="s">
        <v>46</v>
      </c>
      <c r="DA2" s="259" t="s">
        <v>46</v>
      </c>
      <c r="DB2" s="259" t="s">
        <v>46</v>
      </c>
      <c r="DC2" s="259" t="s">
        <v>5</v>
      </c>
      <c r="DD2" s="259" t="s">
        <v>5</v>
      </c>
      <c r="DE2" s="259" t="s">
        <v>5</v>
      </c>
      <c r="DF2" s="259" t="s">
        <v>5</v>
      </c>
      <c r="DG2" s="259" t="s">
        <v>5</v>
      </c>
      <c r="DH2" s="259" t="s">
        <v>5</v>
      </c>
      <c r="DI2" s="259" t="s">
        <v>5</v>
      </c>
      <c r="DJ2" s="259" t="s">
        <v>5</v>
      </c>
      <c r="DK2" s="259" t="s">
        <v>46</v>
      </c>
      <c r="DL2" s="259" t="s">
        <v>46</v>
      </c>
      <c r="DM2" s="259" t="s">
        <v>46</v>
      </c>
      <c r="DN2" s="259" t="s">
        <v>46</v>
      </c>
      <c r="DO2" s="259" t="s">
        <v>46</v>
      </c>
      <c r="DP2" s="259" t="s">
        <v>46</v>
      </c>
      <c r="DQ2" s="259" t="s">
        <v>5</v>
      </c>
      <c r="DR2" s="259" t="s">
        <v>46</v>
      </c>
      <c r="DS2" s="259" t="s">
        <v>46</v>
      </c>
      <c r="DT2" s="259" t="s">
        <v>46</v>
      </c>
      <c r="DU2" s="259" t="s">
        <v>46</v>
      </c>
      <c r="DW2" s="259" t="s">
        <v>46</v>
      </c>
      <c r="DX2" s="259" t="s">
        <v>46</v>
      </c>
      <c r="DY2" s="259" t="s">
        <v>5</v>
      </c>
      <c r="DZ2" s="259" t="s">
        <v>46</v>
      </c>
      <c r="EA2" s="259" t="s">
        <v>46</v>
      </c>
      <c r="EB2" s="259" t="s">
        <v>46</v>
      </c>
      <c r="EC2" s="259" t="s">
        <v>46</v>
      </c>
      <c r="ED2" s="259" t="s">
        <v>46</v>
      </c>
      <c r="EE2" s="259" t="s">
        <v>46</v>
      </c>
      <c r="EF2" s="259" t="s">
        <v>5</v>
      </c>
      <c r="EG2" s="259" t="s">
        <v>46</v>
      </c>
      <c r="EH2" s="259" t="s">
        <v>46</v>
      </c>
      <c r="EI2" s="259" t="s">
        <v>46</v>
      </c>
      <c r="EJ2" s="259" t="s">
        <v>5</v>
      </c>
      <c r="EK2" s="259" t="s">
        <v>5</v>
      </c>
      <c r="EL2" s="259" t="s">
        <v>5</v>
      </c>
      <c r="EM2" s="259" t="s">
        <v>5</v>
      </c>
      <c r="EN2" s="259" t="s">
        <v>46</v>
      </c>
      <c r="EO2" s="259" t="s">
        <v>46</v>
      </c>
      <c r="EP2" s="259" t="s">
        <v>46</v>
      </c>
      <c r="EQ2" s="259" t="s">
        <v>46</v>
      </c>
      <c r="ER2" s="259" t="s">
        <v>46</v>
      </c>
      <c r="ES2" s="259" t="s">
        <v>46</v>
      </c>
      <c r="ET2" s="259" t="s">
        <v>5</v>
      </c>
      <c r="EU2" s="259" t="s">
        <v>46</v>
      </c>
      <c r="EV2" s="259" t="s">
        <v>46</v>
      </c>
      <c r="EW2" s="259" t="s">
        <v>46</v>
      </c>
      <c r="EX2" s="259" t="s">
        <v>46</v>
      </c>
      <c r="EY2" s="259" t="s">
        <v>46</v>
      </c>
      <c r="EZ2" s="259" t="s">
        <v>46</v>
      </c>
      <c r="FA2" s="259" t="s">
        <v>5</v>
      </c>
      <c r="FC2" s="259" t="s">
        <v>5</v>
      </c>
      <c r="FD2" s="259" t="s">
        <v>46</v>
      </c>
      <c r="FE2" s="259" t="s">
        <v>46</v>
      </c>
      <c r="FF2" s="259" t="s">
        <v>46</v>
      </c>
      <c r="FG2" s="259" t="s">
        <v>46</v>
      </c>
      <c r="FH2" s="259" t="s">
        <v>46</v>
      </c>
      <c r="FI2" s="259" t="s">
        <v>5</v>
      </c>
      <c r="FJ2" s="259" t="s">
        <v>46</v>
      </c>
      <c r="FK2" s="259" t="s">
        <v>46</v>
      </c>
      <c r="FL2" s="259" t="s">
        <v>46</v>
      </c>
      <c r="FM2" s="259" t="s">
        <v>46</v>
      </c>
      <c r="FN2" s="259" t="s">
        <v>46</v>
      </c>
      <c r="FO2" s="259" t="s">
        <v>46</v>
      </c>
      <c r="FP2" s="259" t="s">
        <v>5</v>
      </c>
      <c r="FQ2" s="259" t="s">
        <v>46</v>
      </c>
      <c r="FR2" s="259" t="s">
        <v>46</v>
      </c>
      <c r="FS2" s="259" t="s">
        <v>46</v>
      </c>
      <c r="FT2" s="259" t="s">
        <v>5</v>
      </c>
      <c r="FU2" s="259" t="s">
        <v>46</v>
      </c>
      <c r="FV2" s="259" t="s">
        <v>46</v>
      </c>
      <c r="FW2" s="259" t="s">
        <v>5</v>
      </c>
      <c r="FX2" s="259" t="s">
        <v>46</v>
      </c>
      <c r="FY2" s="259" t="s">
        <v>46</v>
      </c>
      <c r="FZ2" s="259" t="s">
        <v>46</v>
      </c>
      <c r="GA2" s="259" t="s">
        <v>46</v>
      </c>
      <c r="GB2" s="259" t="s">
        <v>46</v>
      </c>
      <c r="GC2" s="259" t="s">
        <v>46</v>
      </c>
      <c r="GD2" s="259" t="s">
        <v>5</v>
      </c>
      <c r="GE2" s="259" t="s">
        <v>46</v>
      </c>
      <c r="GF2" s="259" t="s">
        <v>46</v>
      </c>
      <c r="GH2" s="259" t="s">
        <v>46</v>
      </c>
      <c r="GI2" s="259" t="s">
        <v>46</v>
      </c>
      <c r="GJ2" s="259" t="s">
        <v>46</v>
      </c>
      <c r="GK2" s="259" t="s">
        <v>46</v>
      </c>
      <c r="GL2" s="259" t="s">
        <v>5</v>
      </c>
      <c r="GM2" s="259" t="s">
        <v>46</v>
      </c>
      <c r="GN2" s="259" t="s">
        <v>46</v>
      </c>
      <c r="GO2" s="259" t="s">
        <v>46</v>
      </c>
      <c r="GP2" s="259" t="s">
        <v>46</v>
      </c>
      <c r="GQ2" s="259" t="s">
        <v>46</v>
      </c>
      <c r="GR2" s="259" t="s">
        <v>46</v>
      </c>
      <c r="GS2" s="259" t="s">
        <v>5</v>
      </c>
      <c r="GT2" s="259" t="s">
        <v>46</v>
      </c>
      <c r="GU2" s="259" t="s">
        <v>46</v>
      </c>
      <c r="GV2" s="259" t="s">
        <v>46</v>
      </c>
      <c r="GW2" s="259" t="s">
        <v>46</v>
      </c>
      <c r="GX2" s="259" t="s">
        <v>46</v>
      </c>
      <c r="GY2" s="259" t="s">
        <v>46</v>
      </c>
      <c r="GZ2" s="259" t="s">
        <v>5</v>
      </c>
      <c r="HA2" s="259" t="s">
        <v>46</v>
      </c>
      <c r="HB2" s="259" t="s">
        <v>46</v>
      </c>
      <c r="HC2" s="259" t="s">
        <v>46</v>
      </c>
      <c r="HD2" s="259" t="s">
        <v>46</v>
      </c>
      <c r="HE2" s="259" t="s">
        <v>46</v>
      </c>
      <c r="HF2" s="259" t="s">
        <v>46</v>
      </c>
      <c r="HG2" s="259" t="s">
        <v>5</v>
      </c>
      <c r="HH2" s="259" t="s">
        <v>46</v>
      </c>
      <c r="HI2" s="259" t="s">
        <v>46</v>
      </c>
      <c r="HJ2" s="259" t="s">
        <v>46</v>
      </c>
      <c r="HK2" s="259" t="s">
        <v>46</v>
      </c>
      <c r="HL2" s="259" t="s">
        <v>46</v>
      </c>
      <c r="HN2" s="259" t="s">
        <v>46</v>
      </c>
      <c r="HO2" s="259" t="s">
        <v>46</v>
      </c>
      <c r="HP2" s="259" t="s">
        <v>46</v>
      </c>
      <c r="HQ2" s="259" t="s">
        <v>46</v>
      </c>
      <c r="HR2" s="259" t="s">
        <v>46</v>
      </c>
      <c r="HS2" s="259" t="s">
        <v>46</v>
      </c>
      <c r="HT2" s="259" t="s">
        <v>46</v>
      </c>
      <c r="HU2" s="259" t="s">
        <v>46</v>
      </c>
      <c r="HV2" s="259" t="s">
        <v>5</v>
      </c>
      <c r="HW2" s="259" t="s">
        <v>46</v>
      </c>
      <c r="HX2" s="259" t="s">
        <v>46</v>
      </c>
      <c r="HY2" s="259" t="s">
        <v>46</v>
      </c>
      <c r="HZ2" s="259" t="s">
        <v>46</v>
      </c>
      <c r="IA2" s="259" t="s">
        <v>46</v>
      </c>
      <c r="IB2" s="259" t="s">
        <v>46</v>
      </c>
      <c r="IC2" s="259" t="s">
        <v>5</v>
      </c>
      <c r="ID2" s="259" t="s">
        <v>46</v>
      </c>
      <c r="IE2" s="259" t="s">
        <v>46</v>
      </c>
      <c r="IF2" s="259" t="s">
        <v>46</v>
      </c>
      <c r="IG2" s="259" t="s">
        <v>46</v>
      </c>
      <c r="IH2" s="259" t="s">
        <v>46</v>
      </c>
      <c r="II2" s="259" t="s">
        <v>46</v>
      </c>
      <c r="IJ2" s="259" t="s">
        <v>5</v>
      </c>
      <c r="IK2" s="259" t="s">
        <v>46</v>
      </c>
      <c r="IL2" s="259" t="s">
        <v>46</v>
      </c>
      <c r="IM2" s="259" t="s">
        <v>46</v>
      </c>
      <c r="IN2" s="259" t="s">
        <v>46</v>
      </c>
      <c r="IO2" s="259" t="s">
        <v>46</v>
      </c>
      <c r="IP2" s="259" t="s">
        <v>46</v>
      </c>
      <c r="IQ2" s="259" t="s">
        <v>5</v>
      </c>
      <c r="IR2" s="259" t="s">
        <v>46</v>
      </c>
      <c r="IZ2" s="282" t="s">
        <v>53</v>
      </c>
    </row>
    <row r="3" spans="1:260" s="267" customFormat="1" ht="28.5" customHeight="1" thickBot="1">
      <c r="B3" s="311" t="s">
        <v>8</v>
      </c>
      <c r="C3" s="312">
        <v>42005</v>
      </c>
      <c r="D3" s="312">
        <v>42006</v>
      </c>
      <c r="E3" s="312">
        <v>42007</v>
      </c>
      <c r="F3" s="312">
        <v>42008</v>
      </c>
      <c r="G3" s="312">
        <v>42009</v>
      </c>
      <c r="H3" s="312">
        <v>42010</v>
      </c>
      <c r="I3" s="312">
        <v>42011</v>
      </c>
      <c r="J3" s="312">
        <v>42012</v>
      </c>
      <c r="K3" s="312">
        <v>42013</v>
      </c>
      <c r="L3" s="312">
        <v>42014</v>
      </c>
      <c r="M3" s="312">
        <v>42015</v>
      </c>
      <c r="N3" s="312">
        <v>42016</v>
      </c>
      <c r="O3" s="312">
        <v>42017</v>
      </c>
      <c r="P3" s="312">
        <v>42018</v>
      </c>
      <c r="Q3" s="312">
        <v>42019</v>
      </c>
      <c r="R3" s="312">
        <v>42020</v>
      </c>
      <c r="S3" s="312">
        <v>42021</v>
      </c>
      <c r="T3" s="312">
        <v>42022</v>
      </c>
      <c r="U3" s="312">
        <v>42023</v>
      </c>
      <c r="V3" s="312">
        <v>42024</v>
      </c>
      <c r="W3" s="312">
        <v>42025</v>
      </c>
      <c r="X3" s="312">
        <v>42026</v>
      </c>
      <c r="Y3" s="312">
        <v>42027</v>
      </c>
      <c r="Z3" s="312">
        <v>42028</v>
      </c>
      <c r="AA3" s="312">
        <v>42029</v>
      </c>
      <c r="AB3" s="312">
        <v>42030</v>
      </c>
      <c r="AC3" s="312">
        <v>42031</v>
      </c>
      <c r="AD3" s="312">
        <v>42032</v>
      </c>
      <c r="AE3" s="312">
        <v>42033</v>
      </c>
      <c r="AF3" s="312">
        <v>42034</v>
      </c>
      <c r="AG3" s="312">
        <v>42035</v>
      </c>
      <c r="AH3" s="313" t="s">
        <v>72</v>
      </c>
      <c r="AI3" s="312">
        <v>42036</v>
      </c>
      <c r="AJ3" s="312">
        <v>42037</v>
      </c>
      <c r="AK3" s="312">
        <v>42038</v>
      </c>
      <c r="AL3" s="312">
        <v>42039</v>
      </c>
      <c r="AM3" s="312">
        <v>42040</v>
      </c>
      <c r="AN3" s="312">
        <v>42041</v>
      </c>
      <c r="AO3" s="312">
        <v>42042</v>
      </c>
      <c r="AP3" s="312">
        <v>42043</v>
      </c>
      <c r="AQ3" s="312">
        <v>42044</v>
      </c>
      <c r="AR3" s="312">
        <v>42045</v>
      </c>
      <c r="AS3" s="312">
        <v>42046</v>
      </c>
      <c r="AT3" s="312">
        <v>42047</v>
      </c>
      <c r="AU3" s="312">
        <v>42048</v>
      </c>
      <c r="AV3" s="312">
        <v>42049</v>
      </c>
      <c r="AW3" s="312">
        <v>42050</v>
      </c>
      <c r="AX3" s="312">
        <v>42051</v>
      </c>
      <c r="AY3" s="312">
        <v>42052</v>
      </c>
      <c r="AZ3" s="312">
        <v>42053</v>
      </c>
      <c r="BA3" s="312">
        <v>42054</v>
      </c>
      <c r="BB3" s="312">
        <v>42055</v>
      </c>
      <c r="BC3" s="312">
        <v>42056</v>
      </c>
      <c r="BD3" s="312">
        <v>42057</v>
      </c>
      <c r="BE3" s="312">
        <v>42058</v>
      </c>
      <c r="BF3" s="312">
        <v>42059</v>
      </c>
      <c r="BG3" s="312">
        <v>42060</v>
      </c>
      <c r="BH3" s="312">
        <v>42061</v>
      </c>
      <c r="BI3" s="312">
        <v>42062</v>
      </c>
      <c r="BJ3" s="312">
        <v>42063</v>
      </c>
      <c r="BK3" s="313" t="s">
        <v>73</v>
      </c>
      <c r="BL3" s="312">
        <v>42064</v>
      </c>
      <c r="BM3" s="312">
        <v>42065</v>
      </c>
      <c r="BN3" s="312">
        <v>42066</v>
      </c>
      <c r="BO3" s="312">
        <v>42067</v>
      </c>
      <c r="BP3" s="312">
        <v>42068</v>
      </c>
      <c r="BQ3" s="312">
        <v>42069</v>
      </c>
      <c r="BR3" s="312">
        <v>42070</v>
      </c>
      <c r="BS3" s="312">
        <v>42071</v>
      </c>
      <c r="BT3" s="312">
        <v>42072</v>
      </c>
      <c r="BU3" s="312">
        <v>42073</v>
      </c>
      <c r="BV3" s="312">
        <v>42074</v>
      </c>
      <c r="BW3" s="312">
        <v>42075</v>
      </c>
      <c r="BX3" s="312">
        <v>42076</v>
      </c>
      <c r="BY3" s="312">
        <v>42077</v>
      </c>
      <c r="BZ3" s="312">
        <v>42078</v>
      </c>
      <c r="CA3" s="312">
        <v>42079</v>
      </c>
      <c r="CB3" s="312">
        <v>42080</v>
      </c>
      <c r="CC3" s="312">
        <v>42081</v>
      </c>
      <c r="CD3" s="312">
        <v>42082</v>
      </c>
      <c r="CE3" s="312">
        <v>42083</v>
      </c>
      <c r="CF3" s="312">
        <v>42084</v>
      </c>
      <c r="CG3" s="312">
        <v>42085</v>
      </c>
      <c r="CH3" s="312">
        <v>42086</v>
      </c>
      <c r="CI3" s="312">
        <v>42087</v>
      </c>
      <c r="CJ3" s="312">
        <v>42088</v>
      </c>
      <c r="CK3" s="312">
        <v>42089</v>
      </c>
      <c r="CL3" s="312">
        <v>42090</v>
      </c>
      <c r="CM3" s="312">
        <v>42091</v>
      </c>
      <c r="CN3" s="312">
        <v>42092</v>
      </c>
      <c r="CO3" s="312">
        <v>42093</v>
      </c>
      <c r="CP3" s="312">
        <v>42094</v>
      </c>
      <c r="CQ3" s="313" t="s">
        <v>74</v>
      </c>
      <c r="CR3" s="312">
        <v>42095</v>
      </c>
      <c r="CS3" s="312">
        <v>42096</v>
      </c>
      <c r="CT3" s="312">
        <v>42097</v>
      </c>
      <c r="CU3" s="312">
        <v>42098</v>
      </c>
      <c r="CV3" s="312">
        <v>42099</v>
      </c>
      <c r="CW3" s="312">
        <v>42100</v>
      </c>
      <c r="CX3" s="312">
        <v>42101</v>
      </c>
      <c r="CY3" s="312">
        <v>42102</v>
      </c>
      <c r="CZ3" s="312">
        <v>42103</v>
      </c>
      <c r="DA3" s="312">
        <v>42104</v>
      </c>
      <c r="DB3" s="312">
        <v>42105</v>
      </c>
      <c r="DC3" s="312">
        <v>42106</v>
      </c>
      <c r="DD3" s="312">
        <v>42107</v>
      </c>
      <c r="DE3" s="312">
        <v>42108</v>
      </c>
      <c r="DF3" s="312">
        <v>42109</v>
      </c>
      <c r="DG3" s="312">
        <v>42110</v>
      </c>
      <c r="DH3" s="312">
        <v>42111</v>
      </c>
      <c r="DI3" s="312">
        <v>42112</v>
      </c>
      <c r="DJ3" s="312">
        <v>42113</v>
      </c>
      <c r="DK3" s="312">
        <v>42114</v>
      </c>
      <c r="DL3" s="312">
        <v>42115</v>
      </c>
      <c r="DM3" s="312">
        <v>42116</v>
      </c>
      <c r="DN3" s="312">
        <v>42117</v>
      </c>
      <c r="DO3" s="312">
        <v>42118</v>
      </c>
      <c r="DP3" s="312">
        <v>42119</v>
      </c>
      <c r="DQ3" s="312">
        <v>42120</v>
      </c>
      <c r="DR3" s="312">
        <v>42121</v>
      </c>
      <c r="DS3" s="312">
        <v>42122</v>
      </c>
      <c r="DT3" s="312">
        <v>42123</v>
      </c>
      <c r="DU3" s="312">
        <v>42124</v>
      </c>
      <c r="DV3" s="313" t="s">
        <v>75</v>
      </c>
      <c r="DW3" s="314">
        <v>42125</v>
      </c>
      <c r="DX3" s="314">
        <v>42126</v>
      </c>
      <c r="DY3" s="314">
        <v>42127</v>
      </c>
      <c r="DZ3" s="314">
        <v>42128</v>
      </c>
      <c r="EA3" s="314">
        <v>42129</v>
      </c>
      <c r="EB3" s="314">
        <v>42130</v>
      </c>
      <c r="EC3" s="314">
        <v>42131</v>
      </c>
      <c r="ED3" s="314">
        <v>42132</v>
      </c>
      <c r="EE3" s="314">
        <v>42133</v>
      </c>
      <c r="EF3" s="314">
        <v>42134</v>
      </c>
      <c r="EG3" s="314">
        <v>42135</v>
      </c>
      <c r="EH3" s="314">
        <v>42136</v>
      </c>
      <c r="EI3" s="314">
        <v>42137</v>
      </c>
      <c r="EJ3" s="314">
        <v>42138</v>
      </c>
      <c r="EK3" s="314">
        <v>42139</v>
      </c>
      <c r="EL3" s="314">
        <v>42140</v>
      </c>
      <c r="EM3" s="314">
        <v>42141</v>
      </c>
      <c r="EN3" s="314">
        <v>42142</v>
      </c>
      <c r="EO3" s="314">
        <v>42143</v>
      </c>
      <c r="EP3" s="314">
        <v>42144</v>
      </c>
      <c r="EQ3" s="314">
        <v>42145</v>
      </c>
      <c r="ER3" s="314">
        <v>42146</v>
      </c>
      <c r="ES3" s="314">
        <v>42147</v>
      </c>
      <c r="ET3" s="314">
        <v>42148</v>
      </c>
      <c r="EU3" s="314">
        <v>42149</v>
      </c>
      <c r="EV3" s="314">
        <v>42150</v>
      </c>
      <c r="EW3" s="314">
        <v>42151</v>
      </c>
      <c r="EX3" s="314">
        <v>42152</v>
      </c>
      <c r="EY3" s="314">
        <v>42153</v>
      </c>
      <c r="EZ3" s="314">
        <v>42154</v>
      </c>
      <c r="FA3" s="314">
        <v>42155</v>
      </c>
      <c r="FB3" s="313" t="s">
        <v>76</v>
      </c>
      <c r="FC3" s="314">
        <v>42156</v>
      </c>
      <c r="FD3" s="314">
        <v>42157</v>
      </c>
      <c r="FE3" s="314">
        <v>42158</v>
      </c>
      <c r="FF3" s="314">
        <v>42159</v>
      </c>
      <c r="FG3" s="314">
        <v>42160</v>
      </c>
      <c r="FH3" s="314">
        <v>42161</v>
      </c>
      <c r="FI3" s="314">
        <v>42162</v>
      </c>
      <c r="FJ3" s="314">
        <v>42163</v>
      </c>
      <c r="FK3" s="314">
        <v>42164</v>
      </c>
      <c r="FL3" s="314">
        <v>42165</v>
      </c>
      <c r="FM3" s="314">
        <v>42166</v>
      </c>
      <c r="FN3" s="314">
        <v>42167</v>
      </c>
      <c r="FO3" s="314">
        <v>42168</v>
      </c>
      <c r="FP3" s="314">
        <v>42169</v>
      </c>
      <c r="FQ3" s="314">
        <v>42170</v>
      </c>
      <c r="FR3" s="314">
        <v>42171</v>
      </c>
      <c r="FS3" s="314">
        <v>42172</v>
      </c>
      <c r="FT3" s="314">
        <v>42173</v>
      </c>
      <c r="FU3" s="314">
        <v>42174</v>
      </c>
      <c r="FV3" s="314">
        <v>42175</v>
      </c>
      <c r="FW3" s="314">
        <v>42176</v>
      </c>
      <c r="FX3" s="314">
        <v>42177</v>
      </c>
      <c r="FY3" s="314">
        <v>42178</v>
      </c>
      <c r="FZ3" s="314">
        <v>42179</v>
      </c>
      <c r="GA3" s="314">
        <v>42180</v>
      </c>
      <c r="GB3" s="314">
        <v>42181</v>
      </c>
      <c r="GC3" s="314">
        <v>42182</v>
      </c>
      <c r="GD3" s="314">
        <v>42183</v>
      </c>
      <c r="GE3" s="314">
        <v>42184</v>
      </c>
      <c r="GF3" s="314">
        <v>42185</v>
      </c>
      <c r="GG3" s="313" t="s">
        <v>78</v>
      </c>
      <c r="GH3" s="314">
        <v>42186</v>
      </c>
      <c r="GI3" s="314">
        <v>42187</v>
      </c>
      <c r="GJ3" s="314">
        <v>42188</v>
      </c>
      <c r="GK3" s="314">
        <v>42189</v>
      </c>
      <c r="GL3" s="314">
        <v>42190</v>
      </c>
      <c r="GM3" s="314">
        <v>42191</v>
      </c>
      <c r="GN3" s="314">
        <v>42192</v>
      </c>
      <c r="GO3" s="314">
        <v>42193</v>
      </c>
      <c r="GP3" s="314">
        <v>42194</v>
      </c>
      <c r="GQ3" s="314">
        <v>42195</v>
      </c>
      <c r="GR3" s="314">
        <v>42196</v>
      </c>
      <c r="GS3" s="314">
        <v>42197</v>
      </c>
      <c r="GT3" s="314">
        <v>42198</v>
      </c>
      <c r="GU3" s="314">
        <v>42199</v>
      </c>
      <c r="GV3" s="314">
        <v>42200</v>
      </c>
      <c r="GW3" s="314">
        <v>42201</v>
      </c>
      <c r="GX3" s="314">
        <v>42202</v>
      </c>
      <c r="GY3" s="314">
        <v>42203</v>
      </c>
      <c r="GZ3" s="314">
        <v>42204</v>
      </c>
      <c r="HA3" s="314">
        <v>42205</v>
      </c>
      <c r="HB3" s="314">
        <v>42206</v>
      </c>
      <c r="HC3" s="314">
        <v>42207</v>
      </c>
      <c r="HD3" s="314">
        <v>42208</v>
      </c>
      <c r="HE3" s="314">
        <v>42209</v>
      </c>
      <c r="HF3" s="314">
        <v>42210</v>
      </c>
      <c r="HG3" s="314">
        <v>42211</v>
      </c>
      <c r="HH3" s="314">
        <v>42212</v>
      </c>
      <c r="HI3" s="314">
        <v>42213</v>
      </c>
      <c r="HJ3" s="314">
        <v>42214</v>
      </c>
      <c r="HK3" s="314">
        <v>42215</v>
      </c>
      <c r="HL3" s="314">
        <v>42216</v>
      </c>
      <c r="HM3" s="313" t="s">
        <v>79</v>
      </c>
      <c r="HN3" s="314">
        <v>42217</v>
      </c>
      <c r="HO3" s="314">
        <v>42218</v>
      </c>
      <c r="HP3" s="314">
        <v>42219</v>
      </c>
      <c r="HQ3" s="314">
        <v>42220</v>
      </c>
      <c r="HR3" s="314">
        <v>42221</v>
      </c>
      <c r="HS3" s="314">
        <v>42222</v>
      </c>
      <c r="HT3" s="314">
        <v>42223</v>
      </c>
      <c r="HU3" s="314">
        <v>42224</v>
      </c>
      <c r="HV3" s="314">
        <v>42225</v>
      </c>
      <c r="HW3" s="314">
        <v>42226</v>
      </c>
      <c r="HX3" s="314">
        <v>42227</v>
      </c>
      <c r="HY3" s="314">
        <v>42228</v>
      </c>
      <c r="HZ3" s="314">
        <v>42229</v>
      </c>
      <c r="IA3" s="314">
        <v>42230</v>
      </c>
      <c r="IB3" s="314">
        <v>42231</v>
      </c>
      <c r="IC3" s="314">
        <v>42232</v>
      </c>
      <c r="ID3" s="314">
        <v>42233</v>
      </c>
      <c r="IE3" s="314">
        <v>42234</v>
      </c>
      <c r="IF3" s="314">
        <v>42235</v>
      </c>
      <c r="IG3" s="314">
        <v>42236</v>
      </c>
      <c r="IH3" s="314">
        <v>42237</v>
      </c>
      <c r="II3" s="314">
        <v>42238</v>
      </c>
      <c r="IJ3" s="314">
        <v>42239</v>
      </c>
      <c r="IK3" s="314">
        <v>42240</v>
      </c>
      <c r="IL3" s="314">
        <v>42241</v>
      </c>
      <c r="IM3" s="314">
        <v>42242</v>
      </c>
      <c r="IN3" s="314">
        <v>42243</v>
      </c>
      <c r="IO3" s="314">
        <v>42244</v>
      </c>
      <c r="IP3" s="314">
        <v>42245</v>
      </c>
      <c r="IQ3" s="314">
        <v>42246</v>
      </c>
      <c r="IR3" s="314">
        <v>42247</v>
      </c>
      <c r="IS3" s="313" t="s">
        <v>80</v>
      </c>
      <c r="IT3" s="313" t="s">
        <v>81</v>
      </c>
      <c r="IU3" s="313" t="s">
        <v>82</v>
      </c>
      <c r="IV3" s="313" t="s">
        <v>83</v>
      </c>
      <c r="IW3" s="313" t="s">
        <v>84</v>
      </c>
      <c r="IX3" s="315" t="s">
        <v>45</v>
      </c>
    </row>
    <row r="4" spans="1:260" s="267" customFormat="1" ht="14.45" customHeight="1">
      <c r="B4" s="307" t="s">
        <v>111</v>
      </c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09">
        <f>(COUNTIF((C2:AG2),"ON"))</f>
        <v>25</v>
      </c>
      <c r="AI4" s="308"/>
      <c r="AJ4" s="308"/>
      <c r="AK4" s="308"/>
      <c r="AL4" s="308"/>
      <c r="AM4" s="308"/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8"/>
      <c r="BC4" s="308"/>
      <c r="BD4" s="308"/>
      <c r="BE4" s="308"/>
      <c r="BF4" s="308"/>
      <c r="BG4" s="308"/>
      <c r="BH4" s="308"/>
      <c r="BI4" s="308"/>
      <c r="BJ4" s="308"/>
      <c r="BK4" s="309">
        <f>(COUNTIF((AI2:BJ2),"ON"))</f>
        <v>23</v>
      </c>
      <c r="BL4" s="308"/>
      <c r="BM4" s="308"/>
      <c r="BN4" s="308"/>
      <c r="BO4" s="308"/>
      <c r="BP4" s="308"/>
      <c r="BQ4" s="308"/>
      <c r="BR4" s="308"/>
      <c r="BS4" s="308"/>
      <c r="BT4" s="308"/>
      <c r="BU4" s="308"/>
      <c r="BV4" s="308"/>
      <c r="BW4" s="308"/>
      <c r="BX4" s="308"/>
      <c r="BY4" s="308"/>
      <c r="BZ4" s="308"/>
      <c r="CA4" s="308"/>
      <c r="CB4" s="308"/>
      <c r="CC4" s="308"/>
      <c r="CD4" s="308"/>
      <c r="CE4" s="308"/>
      <c r="CF4" s="308"/>
      <c r="CG4" s="308"/>
      <c r="CH4" s="308"/>
      <c r="CI4" s="308"/>
      <c r="CJ4" s="308"/>
      <c r="CK4" s="308"/>
      <c r="CL4" s="308"/>
      <c r="CM4" s="308"/>
      <c r="CN4" s="308"/>
      <c r="CO4" s="308"/>
      <c r="CP4" s="308"/>
      <c r="CQ4" s="309">
        <f>(COUNTIF((BL2:CP2),"ON"))</f>
        <v>25</v>
      </c>
      <c r="CR4" s="308"/>
      <c r="CS4" s="308"/>
      <c r="CT4" s="308"/>
      <c r="CU4" s="308"/>
      <c r="CV4" s="308"/>
      <c r="CW4" s="308"/>
      <c r="CX4" s="308"/>
      <c r="CY4" s="308"/>
      <c r="CZ4" s="308"/>
      <c r="DA4" s="308"/>
      <c r="DB4" s="308"/>
      <c r="DC4" s="308"/>
      <c r="DD4" s="308"/>
      <c r="DE4" s="308"/>
      <c r="DF4" s="308"/>
      <c r="DG4" s="308"/>
      <c r="DH4" s="308"/>
      <c r="DI4" s="308"/>
      <c r="DJ4" s="308"/>
      <c r="DK4" s="308"/>
      <c r="DL4" s="308"/>
      <c r="DM4" s="308"/>
      <c r="DN4" s="308"/>
      <c r="DO4" s="308"/>
      <c r="DP4" s="308"/>
      <c r="DQ4" s="308"/>
      <c r="DR4" s="308"/>
      <c r="DS4" s="308"/>
      <c r="DT4" s="308"/>
      <c r="DU4" s="308"/>
      <c r="DV4" s="309">
        <f>(COUNTIF((CR2:DU2),"ON"))</f>
        <v>20</v>
      </c>
      <c r="DW4" s="308"/>
      <c r="DX4" s="308"/>
      <c r="DY4" s="308"/>
      <c r="DZ4" s="308"/>
      <c r="EA4" s="308"/>
      <c r="EB4" s="308"/>
      <c r="EC4" s="308"/>
      <c r="ED4" s="308"/>
      <c r="EE4" s="308"/>
      <c r="EF4" s="308"/>
      <c r="EG4" s="308"/>
      <c r="EH4" s="308"/>
      <c r="EI4" s="308"/>
      <c r="EJ4" s="308"/>
      <c r="EK4" s="308"/>
      <c r="EL4" s="308"/>
      <c r="EM4" s="308"/>
      <c r="EN4" s="308"/>
      <c r="EO4" s="308"/>
      <c r="EP4" s="308"/>
      <c r="EQ4" s="308"/>
      <c r="ER4" s="308"/>
      <c r="ES4" s="308"/>
      <c r="ET4" s="308"/>
      <c r="EU4" s="308"/>
      <c r="EV4" s="308"/>
      <c r="EW4" s="308"/>
      <c r="EX4" s="308"/>
      <c r="EY4" s="308"/>
      <c r="EZ4" s="308"/>
      <c r="FA4" s="308"/>
      <c r="FB4" s="309">
        <f>(COUNTIF((DW2:FA2),"ON"))</f>
        <v>23</v>
      </c>
      <c r="FC4" s="308"/>
      <c r="FD4" s="308"/>
      <c r="FE4" s="308"/>
      <c r="FF4" s="308"/>
      <c r="FG4" s="308"/>
      <c r="FH4" s="308"/>
      <c r="FI4" s="308"/>
      <c r="FJ4" s="308"/>
      <c r="FK4" s="308"/>
      <c r="FL4" s="308"/>
      <c r="FM4" s="308"/>
      <c r="FN4" s="308"/>
      <c r="FO4" s="308"/>
      <c r="FP4" s="308"/>
      <c r="FQ4" s="308"/>
      <c r="FR4" s="308"/>
      <c r="FS4" s="308"/>
      <c r="FT4" s="308"/>
      <c r="FU4" s="308"/>
      <c r="FV4" s="308"/>
      <c r="FW4" s="308"/>
      <c r="FX4" s="308"/>
      <c r="FY4" s="308"/>
      <c r="FZ4" s="308"/>
      <c r="GA4" s="308"/>
      <c r="GB4" s="308"/>
      <c r="GC4" s="308"/>
      <c r="GD4" s="308"/>
      <c r="GE4" s="308"/>
      <c r="GF4" s="308"/>
      <c r="GG4" s="309">
        <f>(COUNTIF((FC2:GF2),"ON"))</f>
        <v>24</v>
      </c>
      <c r="GH4" s="310"/>
      <c r="GI4" s="310"/>
      <c r="GJ4" s="310"/>
      <c r="GK4" s="310"/>
      <c r="GL4" s="310"/>
      <c r="GM4" s="310"/>
      <c r="GN4" s="310"/>
      <c r="GO4" s="310"/>
      <c r="GP4" s="310"/>
      <c r="GQ4" s="310"/>
      <c r="GR4" s="310"/>
      <c r="GS4" s="310"/>
      <c r="GT4" s="310"/>
      <c r="GU4" s="310"/>
      <c r="GV4" s="310"/>
      <c r="GW4" s="310"/>
      <c r="GX4" s="310"/>
      <c r="GY4" s="310"/>
      <c r="GZ4" s="310"/>
      <c r="HA4" s="310"/>
      <c r="HB4" s="310"/>
      <c r="HC4" s="310"/>
      <c r="HD4" s="310"/>
      <c r="HE4" s="310"/>
      <c r="HF4" s="310"/>
      <c r="HG4" s="310"/>
      <c r="HH4" s="310"/>
      <c r="HI4" s="310"/>
      <c r="HJ4" s="310"/>
      <c r="HK4" s="310"/>
      <c r="HL4" s="310"/>
      <c r="HM4" s="290">
        <v>27</v>
      </c>
      <c r="HN4" s="353"/>
      <c r="HO4" s="353"/>
      <c r="HP4" s="353"/>
      <c r="HQ4" s="353"/>
      <c r="HR4" s="353"/>
      <c r="HS4" s="353"/>
      <c r="HT4" s="353"/>
      <c r="HU4" s="353"/>
      <c r="HV4" s="353"/>
      <c r="HW4" s="353"/>
      <c r="HX4" s="353"/>
      <c r="HY4" s="353"/>
      <c r="HZ4" s="353"/>
      <c r="IA4" s="353"/>
      <c r="IB4" s="353"/>
      <c r="IC4" s="353"/>
      <c r="ID4" s="353"/>
      <c r="IE4" s="353"/>
      <c r="IF4" s="353"/>
      <c r="IG4" s="353"/>
      <c r="IH4" s="353"/>
      <c r="II4" s="353"/>
      <c r="IJ4" s="353"/>
      <c r="IK4" s="353"/>
      <c r="IL4" s="353"/>
      <c r="IM4" s="353"/>
      <c r="IN4" s="353"/>
      <c r="IO4" s="353"/>
      <c r="IP4" s="353"/>
      <c r="IQ4" s="353"/>
      <c r="IR4" s="353"/>
      <c r="IS4" s="309">
        <v>26</v>
      </c>
      <c r="IT4" s="309">
        <v>26</v>
      </c>
      <c r="IU4" s="309">
        <v>19</v>
      </c>
      <c r="IV4" s="309">
        <v>20</v>
      </c>
      <c r="IW4" s="309">
        <v>27</v>
      </c>
      <c r="IX4" s="355">
        <f>SUM(AH4,BK4,CQ4,DV4,FB4,GG4,HM4,IS4,IT4,IU4,IV4,IW4)</f>
        <v>285</v>
      </c>
    </row>
    <row r="5" spans="1:260" s="267" customFormat="1" ht="14.45" customHeight="1">
      <c r="B5" s="307" t="s">
        <v>110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09">
        <v>25</v>
      </c>
      <c r="AI5" s="308"/>
      <c r="AJ5" s="308"/>
      <c r="AK5" s="308"/>
      <c r="AL5" s="308"/>
      <c r="AM5" s="308"/>
      <c r="AN5" s="308"/>
      <c r="AO5" s="308"/>
      <c r="AP5" s="308"/>
      <c r="AQ5" s="308"/>
      <c r="AR5" s="308"/>
      <c r="AS5" s="308"/>
      <c r="AT5" s="308"/>
      <c r="AU5" s="308"/>
      <c r="AV5" s="308"/>
      <c r="AW5" s="308"/>
      <c r="AX5" s="308"/>
      <c r="AY5" s="308"/>
      <c r="AZ5" s="308"/>
      <c r="BA5" s="308"/>
      <c r="BB5" s="308"/>
      <c r="BC5" s="308"/>
      <c r="BD5" s="308"/>
      <c r="BE5" s="308"/>
      <c r="BF5" s="308"/>
      <c r="BG5" s="308"/>
      <c r="BH5" s="308"/>
      <c r="BI5" s="308"/>
      <c r="BJ5" s="308"/>
      <c r="BK5" s="309">
        <v>23</v>
      </c>
      <c r="BL5" s="308"/>
      <c r="BM5" s="308"/>
      <c r="BN5" s="308"/>
      <c r="BO5" s="308"/>
      <c r="BP5" s="308"/>
      <c r="BQ5" s="308"/>
      <c r="BR5" s="308"/>
      <c r="BS5" s="308"/>
      <c r="BT5" s="308"/>
      <c r="BU5" s="308"/>
      <c r="BV5" s="308"/>
      <c r="BW5" s="308"/>
      <c r="BX5" s="308"/>
      <c r="BY5" s="308"/>
      <c r="BZ5" s="308"/>
      <c r="CA5" s="308"/>
      <c r="CB5" s="308"/>
      <c r="CC5" s="308"/>
      <c r="CD5" s="308"/>
      <c r="CE5" s="308"/>
      <c r="CF5" s="308"/>
      <c r="CG5" s="308"/>
      <c r="CH5" s="308"/>
      <c r="CI5" s="308"/>
      <c r="CJ5" s="308"/>
      <c r="CK5" s="308"/>
      <c r="CL5" s="308"/>
      <c r="CM5" s="308"/>
      <c r="CN5" s="308"/>
      <c r="CO5" s="308"/>
      <c r="CP5" s="308"/>
      <c r="CQ5" s="309">
        <v>25</v>
      </c>
      <c r="CR5" s="308"/>
      <c r="CS5" s="308"/>
      <c r="CT5" s="308"/>
      <c r="CU5" s="308"/>
      <c r="CV5" s="308"/>
      <c r="CW5" s="308"/>
      <c r="CX5" s="308"/>
      <c r="CY5" s="308"/>
      <c r="CZ5" s="308"/>
      <c r="DA5" s="308"/>
      <c r="DB5" s="308"/>
      <c r="DC5" s="308"/>
      <c r="DD5" s="308"/>
      <c r="DE5" s="308"/>
      <c r="DF5" s="308"/>
      <c r="DG5" s="308"/>
      <c r="DH5" s="308"/>
      <c r="DI5" s="308"/>
      <c r="DJ5" s="308"/>
      <c r="DK5" s="308"/>
      <c r="DL5" s="308"/>
      <c r="DM5" s="308"/>
      <c r="DN5" s="308"/>
      <c r="DO5" s="308"/>
      <c r="DP5" s="308"/>
      <c r="DQ5" s="308"/>
      <c r="DR5" s="308"/>
      <c r="DS5" s="308"/>
      <c r="DT5" s="308"/>
      <c r="DU5" s="308"/>
      <c r="DV5" s="309">
        <v>20</v>
      </c>
      <c r="DW5" s="308"/>
      <c r="DX5" s="308"/>
      <c r="DY5" s="308"/>
      <c r="DZ5" s="308"/>
      <c r="EA5" s="308"/>
      <c r="EB5" s="308"/>
      <c r="EC5" s="308"/>
      <c r="ED5" s="308"/>
      <c r="EE5" s="308"/>
      <c r="EF5" s="308"/>
      <c r="EG5" s="308"/>
      <c r="EH5" s="308"/>
      <c r="EI5" s="308"/>
      <c r="EJ5" s="308"/>
      <c r="EK5" s="308"/>
      <c r="EL5" s="308"/>
      <c r="EM5" s="308"/>
      <c r="EN5" s="308"/>
      <c r="EO5" s="308"/>
      <c r="EP5" s="308"/>
      <c r="EQ5" s="308"/>
      <c r="ER5" s="308"/>
      <c r="ES5" s="308"/>
      <c r="ET5" s="308"/>
      <c r="EU5" s="308"/>
      <c r="EV5" s="308"/>
      <c r="EW5" s="308"/>
      <c r="EX5" s="308"/>
      <c r="EY5" s="308"/>
      <c r="EZ5" s="308"/>
      <c r="FA5" s="308"/>
      <c r="FB5" s="309">
        <v>31</v>
      </c>
      <c r="FC5" s="308"/>
      <c r="FD5" s="308"/>
      <c r="FE5" s="308"/>
      <c r="FF5" s="308"/>
      <c r="FG5" s="308"/>
      <c r="FH5" s="308"/>
      <c r="FI5" s="308"/>
      <c r="FJ5" s="308"/>
      <c r="FK5" s="308"/>
      <c r="FL5" s="308"/>
      <c r="FM5" s="308"/>
      <c r="FN5" s="308"/>
      <c r="FO5" s="308"/>
      <c r="FP5" s="308"/>
      <c r="FQ5" s="308"/>
      <c r="FR5" s="308"/>
      <c r="FS5" s="308"/>
      <c r="FT5" s="308"/>
      <c r="FU5" s="308"/>
      <c r="FV5" s="308"/>
      <c r="FW5" s="308"/>
      <c r="FX5" s="308"/>
      <c r="FY5" s="308"/>
      <c r="FZ5" s="308"/>
      <c r="GA5" s="308"/>
      <c r="GB5" s="308"/>
      <c r="GC5" s="308"/>
      <c r="GD5" s="308"/>
      <c r="GE5" s="308"/>
      <c r="GF5" s="308"/>
      <c r="GG5" s="309">
        <v>26</v>
      </c>
      <c r="GH5" s="310"/>
      <c r="GI5" s="310"/>
      <c r="GJ5" s="310"/>
      <c r="GK5" s="310"/>
      <c r="GL5" s="310"/>
      <c r="GM5" s="310"/>
      <c r="GN5" s="310"/>
      <c r="GO5" s="310"/>
      <c r="GP5" s="310"/>
      <c r="GQ5" s="310"/>
      <c r="GR5" s="310"/>
      <c r="GS5" s="310"/>
      <c r="GT5" s="310"/>
      <c r="GU5" s="310"/>
      <c r="GV5" s="310"/>
      <c r="GW5" s="310"/>
      <c r="GX5" s="310"/>
      <c r="GY5" s="310"/>
      <c r="GZ5" s="310"/>
      <c r="HA5" s="310"/>
      <c r="HB5" s="310"/>
      <c r="HC5" s="310"/>
      <c r="HD5" s="310"/>
      <c r="HE5" s="310"/>
      <c r="HF5" s="310"/>
      <c r="HG5" s="310"/>
      <c r="HH5" s="310"/>
      <c r="HI5" s="310"/>
      <c r="HJ5" s="310"/>
      <c r="HK5" s="310"/>
      <c r="HL5" s="310"/>
      <c r="HM5" s="290">
        <v>30</v>
      </c>
      <c r="HN5" s="353"/>
      <c r="HO5" s="353"/>
      <c r="HP5" s="353"/>
      <c r="HQ5" s="353"/>
      <c r="HR5" s="353"/>
      <c r="HS5" s="353"/>
      <c r="HT5" s="353"/>
      <c r="HU5" s="353"/>
      <c r="HV5" s="353"/>
      <c r="HW5" s="353"/>
      <c r="HX5" s="353"/>
      <c r="HY5" s="353"/>
      <c r="HZ5" s="353"/>
      <c r="IA5" s="353"/>
      <c r="IB5" s="353"/>
      <c r="IC5" s="353"/>
      <c r="ID5" s="353"/>
      <c r="IE5" s="353"/>
      <c r="IF5" s="353"/>
      <c r="IG5" s="353"/>
      <c r="IH5" s="353"/>
      <c r="II5" s="353"/>
      <c r="IJ5" s="353"/>
      <c r="IK5" s="353"/>
      <c r="IL5" s="353"/>
      <c r="IM5" s="353"/>
      <c r="IN5" s="353"/>
      <c r="IO5" s="353"/>
      <c r="IP5" s="353"/>
      <c r="IQ5" s="353"/>
      <c r="IR5" s="353"/>
      <c r="IS5" s="309">
        <v>26</v>
      </c>
      <c r="IT5" s="309">
        <v>26</v>
      </c>
      <c r="IU5" s="309">
        <v>19</v>
      </c>
      <c r="IV5" s="309">
        <v>20</v>
      </c>
      <c r="IW5" s="309">
        <v>27</v>
      </c>
      <c r="IX5" s="355">
        <f>SUM(AH5,BK5,CQ5,DV5,FB5,GG5,HM5,IS5,IT5,IU5,IV5,IW5)</f>
        <v>298</v>
      </c>
    </row>
    <row r="6" spans="1:260" s="349" customFormat="1" ht="14.45" customHeight="1">
      <c r="B6" s="339" t="s">
        <v>96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  <c r="AA6" s="350"/>
      <c r="AB6" s="350"/>
      <c r="AC6" s="350"/>
      <c r="AD6" s="350"/>
      <c r="AE6" s="350"/>
      <c r="AF6" s="350"/>
      <c r="AG6" s="350"/>
      <c r="AH6" s="336"/>
      <c r="AI6" s="337"/>
      <c r="AJ6" s="337"/>
      <c r="AK6" s="337"/>
      <c r="AL6" s="337"/>
      <c r="AM6" s="337"/>
      <c r="AN6" s="337"/>
      <c r="AO6" s="337"/>
      <c r="AP6" s="337"/>
      <c r="AQ6" s="337"/>
      <c r="AR6" s="337"/>
      <c r="AS6" s="337"/>
      <c r="AT6" s="337"/>
      <c r="AU6" s="337"/>
      <c r="AV6" s="337"/>
      <c r="AW6" s="337"/>
      <c r="AX6" s="337"/>
      <c r="AY6" s="337"/>
      <c r="AZ6" s="337"/>
      <c r="BA6" s="337"/>
      <c r="BB6" s="337"/>
      <c r="BC6" s="337"/>
      <c r="BD6" s="337"/>
      <c r="BE6" s="337"/>
      <c r="BF6" s="337"/>
      <c r="BG6" s="337"/>
      <c r="BH6" s="337"/>
      <c r="BI6" s="337"/>
      <c r="BJ6" s="337"/>
      <c r="BK6" s="336"/>
      <c r="BL6" s="337"/>
      <c r="BM6" s="337"/>
      <c r="BN6" s="337"/>
      <c r="BO6" s="337"/>
      <c r="BP6" s="337"/>
      <c r="BQ6" s="337"/>
      <c r="BR6" s="337"/>
      <c r="BS6" s="337"/>
      <c r="BT6" s="337"/>
      <c r="BU6" s="337"/>
      <c r="BV6" s="337"/>
      <c r="BW6" s="337"/>
      <c r="BX6" s="337"/>
      <c r="BY6" s="337"/>
      <c r="BZ6" s="337"/>
      <c r="CA6" s="337"/>
      <c r="CB6" s="337"/>
      <c r="CC6" s="337"/>
      <c r="CD6" s="337"/>
      <c r="CE6" s="337"/>
      <c r="CF6" s="337"/>
      <c r="CG6" s="337"/>
      <c r="CH6" s="337"/>
      <c r="CI6" s="337"/>
      <c r="CJ6" s="337"/>
      <c r="CK6" s="337"/>
      <c r="CL6" s="337"/>
      <c r="CM6" s="337"/>
      <c r="CN6" s="337"/>
      <c r="CO6" s="337"/>
      <c r="CP6" s="337"/>
      <c r="CQ6" s="336"/>
      <c r="CR6" s="337"/>
      <c r="CS6" s="337"/>
      <c r="CT6" s="337"/>
      <c r="CU6" s="337"/>
      <c r="CV6" s="337"/>
      <c r="CW6" s="337"/>
      <c r="CX6" s="337"/>
      <c r="CY6" s="337"/>
      <c r="CZ6" s="337"/>
      <c r="DA6" s="337"/>
      <c r="DB6" s="337"/>
      <c r="DC6" s="337"/>
      <c r="DD6" s="337"/>
      <c r="DE6" s="337"/>
      <c r="DF6" s="337"/>
      <c r="DG6" s="337"/>
      <c r="DH6" s="337"/>
      <c r="DI6" s="337"/>
      <c r="DJ6" s="337"/>
      <c r="DK6" s="337"/>
      <c r="DL6" s="337"/>
      <c r="DM6" s="337"/>
      <c r="DN6" s="337"/>
      <c r="DO6" s="337"/>
      <c r="DP6" s="337"/>
      <c r="DQ6" s="337"/>
      <c r="DR6" s="337"/>
      <c r="DS6" s="337"/>
      <c r="DT6" s="337"/>
      <c r="DU6" s="337"/>
      <c r="DV6" s="336"/>
      <c r="DW6" s="338"/>
      <c r="DX6" s="338"/>
      <c r="DY6" s="338"/>
      <c r="DZ6" s="338"/>
      <c r="EA6" s="338"/>
      <c r="EB6" s="338"/>
      <c r="EC6" s="338"/>
      <c r="ED6" s="338"/>
      <c r="EE6" s="338"/>
      <c r="EF6" s="338"/>
      <c r="EG6" s="338"/>
      <c r="EH6" s="338"/>
      <c r="EI6" s="338"/>
      <c r="EJ6" s="338"/>
      <c r="EK6" s="338"/>
      <c r="EL6" s="338"/>
      <c r="EM6" s="338"/>
      <c r="EN6" s="338"/>
      <c r="EO6" s="338"/>
      <c r="EP6" s="338"/>
      <c r="EQ6" s="338"/>
      <c r="ER6" s="338"/>
      <c r="ES6" s="338"/>
      <c r="ET6" s="338"/>
      <c r="EU6" s="338"/>
      <c r="EV6" s="338"/>
      <c r="EW6" s="338"/>
      <c r="EX6" s="338"/>
      <c r="EY6" s="338"/>
      <c r="EZ6" s="338"/>
      <c r="FA6" s="338"/>
      <c r="FB6" s="336"/>
      <c r="FC6" s="338"/>
      <c r="FD6" s="338"/>
      <c r="FE6" s="338"/>
      <c r="FF6" s="338"/>
      <c r="FG6" s="338"/>
      <c r="FH6" s="338"/>
      <c r="FI6" s="338"/>
      <c r="FJ6" s="338"/>
      <c r="FK6" s="338"/>
      <c r="FL6" s="338"/>
      <c r="FM6" s="338"/>
      <c r="FN6" s="338"/>
      <c r="FO6" s="338"/>
      <c r="FP6" s="338"/>
      <c r="FQ6" s="338"/>
      <c r="FR6" s="338"/>
      <c r="FS6" s="338"/>
      <c r="FT6" s="338"/>
      <c r="FU6" s="338"/>
      <c r="FV6" s="338"/>
      <c r="FW6" s="338"/>
      <c r="FX6" s="336"/>
      <c r="FY6" s="338"/>
      <c r="FZ6" s="338"/>
      <c r="GA6" s="338"/>
      <c r="GB6" s="338"/>
      <c r="GC6" s="338"/>
      <c r="GD6" s="338"/>
      <c r="GE6" s="338"/>
      <c r="GF6" s="338"/>
      <c r="GG6" s="336"/>
      <c r="GH6" s="351"/>
      <c r="GI6" s="351"/>
      <c r="GJ6" s="351"/>
      <c r="GK6" s="351"/>
      <c r="GL6" s="351"/>
      <c r="GM6" s="351"/>
      <c r="GN6" s="351"/>
      <c r="GO6" s="351"/>
      <c r="GP6" s="351"/>
      <c r="GQ6" s="351"/>
      <c r="GR6" s="351"/>
      <c r="GS6" s="351"/>
      <c r="GT6" s="351"/>
      <c r="GU6" s="351"/>
      <c r="GV6" s="351"/>
      <c r="GW6" s="351"/>
      <c r="GX6" s="351"/>
      <c r="GY6" s="351"/>
      <c r="GZ6" s="351"/>
      <c r="HA6" s="351"/>
      <c r="HB6" s="351"/>
      <c r="HC6" s="351"/>
      <c r="HD6" s="351"/>
      <c r="HE6" s="351"/>
      <c r="HF6" s="351"/>
      <c r="HG6" s="351"/>
      <c r="HH6" s="351"/>
      <c r="HI6" s="351"/>
      <c r="HJ6" s="351"/>
      <c r="HK6" s="351"/>
      <c r="HL6" s="351"/>
      <c r="HM6" s="351"/>
      <c r="HN6" s="354"/>
      <c r="HO6" s="354"/>
      <c r="HP6" s="354"/>
      <c r="HQ6" s="354"/>
      <c r="HR6" s="354"/>
      <c r="HS6" s="354"/>
      <c r="HT6" s="354"/>
      <c r="HU6" s="354"/>
      <c r="HV6" s="354"/>
      <c r="HW6" s="354"/>
      <c r="HX6" s="354"/>
      <c r="HY6" s="354"/>
      <c r="HZ6" s="354"/>
      <c r="IA6" s="354"/>
      <c r="IB6" s="354"/>
      <c r="IC6" s="354"/>
      <c r="ID6" s="354"/>
      <c r="IE6" s="354"/>
      <c r="IF6" s="354"/>
      <c r="IG6" s="354"/>
      <c r="IH6" s="354"/>
      <c r="II6" s="354"/>
      <c r="IJ6" s="354"/>
      <c r="IK6" s="354"/>
      <c r="IL6" s="354"/>
      <c r="IM6" s="354"/>
      <c r="IN6" s="354"/>
      <c r="IO6" s="354"/>
      <c r="IP6" s="354"/>
      <c r="IQ6" s="354"/>
      <c r="IR6" s="354"/>
      <c r="IS6" s="287"/>
      <c r="IT6" s="361"/>
      <c r="IU6" s="361"/>
      <c r="IV6" s="361"/>
      <c r="IW6" s="361"/>
      <c r="IX6" s="341"/>
    </row>
    <row r="7" spans="1:260" ht="14.25" customHeight="1">
      <c r="B7" s="319" t="s">
        <v>95</v>
      </c>
      <c r="C7" s="360" t="e">
        <f t="shared" ref="C7:AG7" si="0">C9/C11</f>
        <v>#DIV/0!</v>
      </c>
      <c r="D7" s="360">
        <f t="shared" si="0"/>
        <v>0.37833430047257938</v>
      </c>
      <c r="E7" s="360">
        <f t="shared" si="0"/>
        <v>0.34925630809378888</v>
      </c>
      <c r="F7" s="360">
        <f t="shared" si="0"/>
        <v>0</v>
      </c>
      <c r="G7" s="360">
        <f t="shared" si="0"/>
        <v>0.32361474991327355</v>
      </c>
      <c r="H7" s="360">
        <f t="shared" si="0"/>
        <v>0.31534798604187436</v>
      </c>
      <c r="I7" s="360" t="e">
        <f t="shared" si="0"/>
        <v>#DIV/0!</v>
      </c>
      <c r="J7" s="360">
        <f t="shared" si="0"/>
        <v>0.33736570185395376</v>
      </c>
      <c r="K7" s="360">
        <f t="shared" si="0"/>
        <v>0.3509080595973737</v>
      </c>
      <c r="L7" s="360">
        <f t="shared" si="0"/>
        <v>0.33126034054738296</v>
      </c>
      <c r="M7" s="360" t="e">
        <f t="shared" si="0"/>
        <v>#DIV/0!</v>
      </c>
      <c r="N7" s="360">
        <f t="shared" si="0"/>
        <v>0.29903268983630354</v>
      </c>
      <c r="O7" s="360">
        <f t="shared" si="0"/>
        <v>0.28745724922204036</v>
      </c>
      <c r="P7" s="360">
        <f t="shared" si="0"/>
        <v>0.28489541184854084</v>
      </c>
      <c r="Q7" s="360">
        <f t="shared" si="0"/>
        <v>0.28622949038251633</v>
      </c>
      <c r="R7" s="360">
        <f t="shared" si="0"/>
        <v>0.30396402752986146</v>
      </c>
      <c r="S7" s="360">
        <f t="shared" si="0"/>
        <v>0.31110239810456891</v>
      </c>
      <c r="T7" s="360" t="e">
        <f t="shared" si="0"/>
        <v>#DIV/0!</v>
      </c>
      <c r="U7" s="360">
        <f t="shared" si="0"/>
        <v>0.27898521186842345</v>
      </c>
      <c r="V7" s="360">
        <f t="shared" si="0"/>
        <v>0.29516995815145064</v>
      </c>
      <c r="W7" s="360">
        <f t="shared" si="0"/>
        <v>0.27487049527206925</v>
      </c>
      <c r="X7" s="360">
        <f t="shared" si="0"/>
        <v>0.29203899243194403</v>
      </c>
      <c r="Y7" s="360">
        <f t="shared" si="0"/>
        <v>0.28269966250817252</v>
      </c>
      <c r="Z7" s="360">
        <f t="shared" si="0"/>
        <v>0.25700755993414187</v>
      </c>
      <c r="AA7" s="360" t="e">
        <f t="shared" si="0"/>
        <v>#DIV/0!</v>
      </c>
      <c r="AB7" s="360">
        <f t="shared" si="0"/>
        <v>0.24632658414858088</v>
      </c>
      <c r="AC7" s="360">
        <f t="shared" si="0"/>
        <v>0.28893255515618294</v>
      </c>
      <c r="AD7" s="360">
        <f t="shared" si="0"/>
        <v>0.2987587291591699</v>
      </c>
      <c r="AE7" s="360">
        <f t="shared" si="0"/>
        <v>0.33458695126475518</v>
      </c>
      <c r="AF7" s="360">
        <f t="shared" si="0"/>
        <v>0.32682215018701283</v>
      </c>
      <c r="AG7" s="360">
        <f t="shared" si="0"/>
        <v>0.33019550286432009</v>
      </c>
      <c r="AH7" s="360"/>
      <c r="AI7" s="360"/>
      <c r="AJ7" s="360"/>
      <c r="AK7" s="360"/>
      <c r="AL7" s="360"/>
      <c r="AM7" s="360"/>
      <c r="AN7" s="360"/>
      <c r="AO7" s="360"/>
      <c r="AP7" s="360"/>
      <c r="AQ7" s="360"/>
      <c r="AR7" s="360"/>
      <c r="AS7" s="360"/>
      <c r="AT7" s="360"/>
      <c r="AU7" s="360"/>
      <c r="AV7" s="360"/>
      <c r="AW7" s="360"/>
      <c r="AX7" s="360"/>
      <c r="AY7" s="360"/>
      <c r="AZ7" s="360"/>
      <c r="BA7" s="360"/>
      <c r="BB7" s="360"/>
      <c r="BC7" s="360"/>
      <c r="BD7" s="360"/>
      <c r="BE7" s="360"/>
      <c r="BF7" s="360"/>
      <c r="BG7" s="360"/>
      <c r="BH7" s="360"/>
      <c r="BI7" s="360"/>
      <c r="BJ7" s="360"/>
      <c r="BK7" s="360"/>
      <c r="BL7" s="360"/>
      <c r="BM7" s="360"/>
      <c r="BN7" s="360"/>
      <c r="BO7" s="360"/>
      <c r="BP7" s="360"/>
      <c r="BQ7" s="360"/>
      <c r="BR7" s="360"/>
      <c r="BS7" s="360"/>
      <c r="BT7" s="360"/>
      <c r="BU7" s="360"/>
      <c r="BV7" s="360"/>
      <c r="BW7" s="360"/>
      <c r="BX7" s="360"/>
      <c r="BY7" s="360"/>
      <c r="BZ7" s="360"/>
      <c r="CA7" s="360"/>
      <c r="CB7" s="360"/>
      <c r="CC7" s="360"/>
      <c r="CD7" s="360"/>
      <c r="CE7" s="360"/>
      <c r="CF7" s="360"/>
      <c r="CG7" s="360"/>
      <c r="CH7" s="360"/>
      <c r="CI7" s="360"/>
      <c r="CJ7" s="360"/>
      <c r="CK7" s="360"/>
      <c r="CL7" s="360"/>
      <c r="CM7" s="360"/>
      <c r="CN7" s="360"/>
      <c r="CO7" s="360"/>
      <c r="CP7" s="360"/>
      <c r="CQ7" s="360"/>
      <c r="CR7" s="360"/>
      <c r="CS7" s="360"/>
      <c r="CT7" s="360"/>
      <c r="CU7" s="360"/>
      <c r="CV7" s="360"/>
      <c r="CW7" s="360"/>
      <c r="CX7" s="360"/>
      <c r="CY7" s="360"/>
      <c r="CZ7" s="360"/>
      <c r="DA7" s="360"/>
      <c r="DB7" s="360"/>
      <c r="DC7" s="360"/>
      <c r="DD7" s="360"/>
      <c r="DE7" s="360"/>
      <c r="DF7" s="360"/>
      <c r="DG7" s="360"/>
      <c r="DH7" s="360"/>
      <c r="DI7" s="360"/>
      <c r="DJ7" s="360"/>
      <c r="DK7" s="360"/>
      <c r="DL7" s="360"/>
      <c r="DM7" s="360"/>
      <c r="DN7" s="360"/>
      <c r="DO7" s="360"/>
      <c r="DP7" s="360"/>
      <c r="DQ7" s="360"/>
      <c r="DR7" s="360"/>
      <c r="DS7" s="360"/>
      <c r="DT7" s="360"/>
      <c r="DU7" s="360"/>
      <c r="DV7" s="360"/>
      <c r="DW7" s="360"/>
      <c r="DX7" s="360"/>
      <c r="DY7" s="360"/>
      <c r="DZ7" s="360"/>
      <c r="EA7" s="360"/>
      <c r="EB7" s="360"/>
      <c r="EC7" s="360"/>
      <c r="ED7" s="360"/>
      <c r="EE7" s="360"/>
      <c r="EF7" s="360"/>
      <c r="EG7" s="360"/>
      <c r="EH7" s="360"/>
      <c r="EI7" s="360"/>
      <c r="EJ7" s="360"/>
      <c r="EK7" s="360"/>
      <c r="EL7" s="360"/>
      <c r="EM7" s="360"/>
      <c r="EN7" s="360"/>
      <c r="EO7" s="360"/>
      <c r="EP7" s="360"/>
      <c r="EQ7" s="360"/>
      <c r="ER7" s="360"/>
      <c r="ES7" s="360"/>
      <c r="ET7" s="360"/>
      <c r="EU7" s="360"/>
      <c r="EV7" s="360"/>
      <c r="EW7" s="360"/>
      <c r="EX7" s="360"/>
      <c r="EY7" s="360"/>
      <c r="EZ7" s="360"/>
      <c r="FA7" s="360"/>
      <c r="FB7" s="360"/>
      <c r="FC7" s="360"/>
      <c r="FD7" s="360"/>
      <c r="FE7" s="360"/>
      <c r="FF7" s="360"/>
      <c r="FG7" s="360"/>
      <c r="FH7" s="360"/>
      <c r="FI7" s="360"/>
      <c r="FJ7" s="360"/>
      <c r="FK7" s="360"/>
      <c r="FL7" s="360"/>
      <c r="FM7" s="360"/>
      <c r="FN7" s="360"/>
      <c r="FO7" s="360"/>
      <c r="FP7" s="360"/>
      <c r="FQ7" s="360"/>
      <c r="FR7" s="360"/>
      <c r="FS7" s="360"/>
      <c r="FT7" s="360"/>
      <c r="FU7" s="360"/>
      <c r="FV7" s="360"/>
      <c r="FW7" s="360"/>
      <c r="FX7" s="360"/>
      <c r="FY7" s="360"/>
      <c r="FZ7" s="360"/>
      <c r="GA7" s="360"/>
      <c r="GB7" s="360"/>
      <c r="GC7" s="360"/>
      <c r="GD7" s="360"/>
      <c r="GE7" s="360"/>
      <c r="GF7" s="360"/>
      <c r="GG7" s="360"/>
      <c r="GH7" s="360"/>
      <c r="GI7" s="360"/>
      <c r="GJ7" s="360"/>
      <c r="GK7" s="360"/>
      <c r="GL7" s="360"/>
      <c r="GM7" s="360"/>
      <c r="GN7" s="360"/>
      <c r="GO7" s="360"/>
      <c r="GP7" s="360"/>
      <c r="GQ7" s="360"/>
      <c r="GR7" s="360"/>
      <c r="GS7" s="360"/>
      <c r="GT7" s="360"/>
      <c r="GU7" s="360"/>
      <c r="GV7" s="360"/>
      <c r="GW7" s="360"/>
      <c r="GX7" s="360"/>
      <c r="GY7" s="360"/>
      <c r="GZ7" s="360"/>
      <c r="HA7" s="360"/>
      <c r="HB7" s="360"/>
      <c r="HC7" s="360"/>
      <c r="HD7" s="360"/>
      <c r="HE7" s="360"/>
      <c r="HF7" s="360"/>
      <c r="HG7" s="360"/>
      <c r="HH7" s="360"/>
      <c r="HI7" s="360"/>
      <c r="HJ7" s="360"/>
      <c r="HK7" s="360"/>
      <c r="HL7" s="360"/>
      <c r="HM7" s="360"/>
      <c r="HN7" s="360"/>
      <c r="HO7" s="360"/>
      <c r="HP7" s="360"/>
      <c r="HQ7" s="360"/>
      <c r="HR7" s="360"/>
      <c r="HS7" s="360"/>
      <c r="HT7" s="360"/>
      <c r="HU7" s="360"/>
      <c r="HV7" s="360"/>
      <c r="HW7" s="360"/>
      <c r="HX7" s="360"/>
      <c r="HY7" s="360"/>
      <c r="HZ7" s="360"/>
      <c r="IA7" s="360"/>
      <c r="IB7" s="360"/>
      <c r="IC7" s="360"/>
      <c r="ID7" s="360"/>
      <c r="IE7" s="360"/>
      <c r="IF7" s="360"/>
      <c r="IG7" s="360"/>
      <c r="IH7" s="360"/>
      <c r="II7" s="360"/>
      <c r="IJ7" s="360"/>
      <c r="IK7" s="360"/>
      <c r="IL7" s="360"/>
      <c r="IM7" s="360"/>
      <c r="IN7" s="360"/>
      <c r="IO7" s="360"/>
      <c r="IP7" s="360"/>
      <c r="IQ7" s="360"/>
      <c r="IR7" s="360"/>
      <c r="IS7" s="360"/>
      <c r="IT7" s="360"/>
      <c r="IU7" s="360"/>
      <c r="IV7" s="360"/>
      <c r="IW7" s="360"/>
      <c r="IX7" s="360"/>
    </row>
    <row r="8" spans="1:260">
      <c r="B8" s="286" t="s">
        <v>41</v>
      </c>
      <c r="C8" s="289">
        <v>0</v>
      </c>
      <c r="D8" s="289">
        <v>15.055</v>
      </c>
      <c r="E8" s="289">
        <v>14.435</v>
      </c>
      <c r="F8" s="289">
        <v>0</v>
      </c>
      <c r="G8" s="289">
        <v>13.525</v>
      </c>
      <c r="H8" s="289">
        <v>14.518000000000001</v>
      </c>
      <c r="I8" s="289">
        <v>0</v>
      </c>
      <c r="J8" s="289">
        <v>14.295</v>
      </c>
      <c r="K8" s="289">
        <v>15.567</v>
      </c>
      <c r="L8" s="289">
        <v>13.877000000000001</v>
      </c>
      <c r="M8" s="289">
        <v>0</v>
      </c>
      <c r="N8" s="289">
        <v>13.02</v>
      </c>
      <c r="O8" s="289">
        <v>14.066000000000001</v>
      </c>
      <c r="P8" s="289">
        <v>15.263999999999999</v>
      </c>
      <c r="Q8" s="289">
        <v>15.930999999999999</v>
      </c>
      <c r="R8" s="289">
        <v>17.413</v>
      </c>
      <c r="S8" s="289">
        <v>17.891999999999999</v>
      </c>
      <c r="T8" s="289">
        <v>0</v>
      </c>
      <c r="U8" s="289">
        <v>16.134</v>
      </c>
      <c r="V8" s="289">
        <v>16.584</v>
      </c>
      <c r="W8" s="289">
        <v>16.192</v>
      </c>
      <c r="X8" s="289">
        <v>17.552</v>
      </c>
      <c r="Y8" s="289">
        <v>18.687999999999999</v>
      </c>
      <c r="Z8" s="289">
        <v>16.853000000000002</v>
      </c>
      <c r="AA8" s="289">
        <v>0</v>
      </c>
      <c r="AB8" s="289">
        <v>17.922999999999998</v>
      </c>
      <c r="AC8" s="289">
        <v>21.8</v>
      </c>
      <c r="AD8" s="289">
        <v>21.719000000000001</v>
      </c>
      <c r="AE8" s="289">
        <v>25.263000000000002</v>
      </c>
      <c r="AF8" s="289">
        <v>26.417000000000002</v>
      </c>
      <c r="AG8" s="289">
        <v>28.074000000000002</v>
      </c>
      <c r="AH8" s="290">
        <f>SUM(STX!AH8,VEST!AH8,'BS1'!AH8,'BS2'!AH8)</f>
        <v>2164.616</v>
      </c>
      <c r="AI8" s="290">
        <f>SUM(STX!AI8,VEST!AI8,'BS1'!AI8,'BS2'!AI8)</f>
        <v>0</v>
      </c>
      <c r="AJ8" s="290">
        <f>SUM(STX!AJ8,VEST!AJ8,'BS1'!AJ8,'BS2'!AJ8)</f>
        <v>115.714</v>
      </c>
      <c r="AK8" s="290">
        <f>SUM(STX!AK8,VEST!AK8,'BS1'!AK8,'BS2'!AK8)</f>
        <v>21.571999999999999</v>
      </c>
      <c r="AL8" s="290">
        <f>SUM(STX!AL8,VEST!AL8,'BS1'!AL8,'BS2'!AL8)</f>
        <v>120.96299999999999</v>
      </c>
      <c r="AM8" s="290">
        <f>SUM(STX!AM8,VEST!AM8,'BS1'!AM8,'BS2'!AM8)</f>
        <v>109.38799999999999</v>
      </c>
      <c r="AN8" s="290">
        <f>SUM(STX!AN8,VEST!AN8,'BS1'!AN8,'BS2'!AN8)</f>
        <v>118.476</v>
      </c>
      <c r="AO8" s="290">
        <f>SUM(STX!AO8,VEST!AO8,'BS1'!AO8,'BS2'!AO8)</f>
        <v>88.850999999999999</v>
      </c>
      <c r="AP8" s="290">
        <f>SUM(STX!AP8,VEST!AP8,'BS1'!AP8,'BS2'!AP8)</f>
        <v>0</v>
      </c>
      <c r="AQ8" s="290">
        <f>SUM(STX!AQ8,VEST!AQ8,'BS1'!AQ8,'BS2'!AQ8)</f>
        <v>99.55</v>
      </c>
      <c r="AR8" s="290">
        <f>SUM(STX!AR8,VEST!AR8,'BS1'!AR8,'BS2'!AR8)</f>
        <v>99.72999999999999</v>
      </c>
      <c r="AS8" s="290">
        <f>SUM(STX!AS8,VEST!AS8,'BS1'!AS8,'BS2'!AS8)</f>
        <v>100.13200000000001</v>
      </c>
      <c r="AT8" s="290">
        <f>SUM(STX!AT8,VEST!AT8,'BS1'!AT8,'BS2'!AT8)</f>
        <v>99.746000000000009</v>
      </c>
      <c r="AU8" s="290">
        <f>SUM(STX!AU8,VEST!AU8,'BS1'!AU8,'BS2'!AU8)</f>
        <v>103.71699999999998</v>
      </c>
      <c r="AV8" s="290">
        <f>SUM(STX!AV8,VEST!AV8,'BS1'!AV8,'BS2'!AV8)</f>
        <v>93.980999999999995</v>
      </c>
      <c r="AW8" s="290">
        <f>SUM(STX!AW8,VEST!AW8,'BS1'!AW8,'BS2'!AW8)</f>
        <v>0</v>
      </c>
      <c r="AX8" s="290">
        <f>SUM(STX!AX8,VEST!AX8,'BS1'!AX8,'BS2'!AX8)</f>
        <v>99.759999999999991</v>
      </c>
      <c r="AY8" s="290">
        <f>SUM(STX!AY8,VEST!AY8,'BS1'!AY8,'BS2'!AY8)</f>
        <v>96.566999999999993</v>
      </c>
      <c r="AZ8" s="290">
        <f>SUM(STX!AZ8,VEST!AZ8,'BS1'!AZ8,'BS2'!AZ8)</f>
        <v>86.353000000000009</v>
      </c>
      <c r="BA8" s="290">
        <f>SUM(STX!BA8,VEST!BA8,'BS1'!BA8,'BS2'!BA8)</f>
        <v>88.736000000000004</v>
      </c>
      <c r="BB8" s="290">
        <f>SUM(STX!BB8,VEST!BB8,'BS1'!BB8,'BS2'!BB8)</f>
        <v>85.991</v>
      </c>
      <c r="BC8" s="290">
        <f>SUM(STX!BC8,VEST!BC8,'BS1'!BC8,'BS2'!BC8)</f>
        <v>89.358000000000004</v>
      </c>
      <c r="BD8" s="290">
        <f>SUM(STX!BD8,VEST!BD8,'BS1'!BD8,'BS2'!BD8)</f>
        <v>0</v>
      </c>
      <c r="BE8" s="290">
        <f>SUM(STX!BE8,VEST!BE8,'BS1'!BE8,'BS2'!BE8)</f>
        <v>93.144999999999996</v>
      </c>
      <c r="BF8" s="290">
        <f>SUM(STX!BF8,VEST!BF8,'BS1'!BF8,'BS2'!BF8)</f>
        <v>92.540999999999997</v>
      </c>
      <c r="BG8" s="290">
        <f>SUM(STX!BG8,VEST!BG8,'BS1'!BG8,'BS2'!BG8)</f>
        <v>88.259</v>
      </c>
      <c r="BH8" s="290">
        <f>SUM(STX!BH8,VEST!BH8,'BS1'!BH8,'BS2'!BH8)</f>
        <v>88.816999999999993</v>
      </c>
      <c r="BI8" s="290">
        <f>SUM(STX!BI8,VEST!BI8,'BS1'!BI8,'BS2'!BI8)</f>
        <v>86.933999999999997</v>
      </c>
      <c r="BJ8" s="290">
        <f>SUM(STX!BJ8,VEST!BJ8,'BS1'!BJ8,'BS2'!BJ8)</f>
        <v>86.423000000000002</v>
      </c>
      <c r="BK8" s="290">
        <f>SUM(STX!BK8,VEST!BK8,'BS1'!BK8,'BS2'!BK8)</f>
        <v>2254.7039999999997</v>
      </c>
      <c r="BL8" s="290">
        <f>SUM(STX!BL8,VEST!BL8,'BS1'!BL8,'BS2'!BL8)</f>
        <v>0</v>
      </c>
      <c r="BM8" s="290">
        <f>SUM(STX!BM8,VEST!BM8,'BS1'!BM8,'BS2'!BM8)</f>
        <v>101.087</v>
      </c>
      <c r="BN8" s="290">
        <f>SUM(STX!BN8,VEST!BN8,'BS1'!BN8,'BS2'!BN8)</f>
        <v>103.43299999999999</v>
      </c>
      <c r="BO8" s="290">
        <f>SUM(STX!BO8,VEST!BO8,'BS1'!BO8,'BS2'!BO8)</f>
        <v>94.938000000000017</v>
      </c>
      <c r="BP8" s="290">
        <f>SUM(STX!BP8,VEST!BP8,'BS1'!BP8,'BS2'!BP8)</f>
        <v>92.210999999999999</v>
      </c>
      <c r="BQ8" s="290">
        <f>SUM(STX!BQ8,VEST!BQ8,'BS1'!BQ8,'BS2'!BQ8)</f>
        <v>101.61200000000001</v>
      </c>
      <c r="BR8" s="290">
        <f>SUM(STX!BR8,VEST!BR8,'BS1'!BR8,'BS2'!BR8)</f>
        <v>95.186000000000007</v>
      </c>
      <c r="BS8" s="290">
        <f>SUM(STX!BS8,VEST!BS8,'BS1'!BS8,'BS2'!BS8)</f>
        <v>0</v>
      </c>
      <c r="BT8" s="290">
        <f>SUM(STX!BT8,VEST!BT8,'BS1'!BT8,'BS2'!BT8)</f>
        <v>0</v>
      </c>
      <c r="BU8" s="290">
        <f>SUM(STX!BU8,VEST!BU8,'BS1'!BU8,'BS2'!BU8)</f>
        <v>98.013999999999996</v>
      </c>
      <c r="BV8" s="290">
        <f>SUM(STX!BV8,VEST!BV8,'BS1'!BV8,'BS2'!BV8)</f>
        <v>94.086000000000013</v>
      </c>
      <c r="BW8" s="290">
        <f>SUM(STX!BW8,VEST!BW8,'BS1'!BW8,'BS2'!BW8)</f>
        <v>97.748999999999995</v>
      </c>
      <c r="BX8" s="290">
        <f>SUM(STX!BX8,VEST!BX8,'BS1'!BX8,'BS2'!BX8)</f>
        <v>104.39299999999999</v>
      </c>
      <c r="BY8" s="290">
        <f>SUM(STX!BY8,VEST!BY8,'BS1'!BY8,'BS2'!BY8)</f>
        <v>101.14500000000001</v>
      </c>
      <c r="BZ8" s="290">
        <f>SUM(STX!BZ8,VEST!BZ8,'BS1'!BZ8,'BS2'!BZ8)</f>
        <v>0</v>
      </c>
      <c r="CA8" s="290">
        <f>SUM(STX!CA8,VEST!CA8,'BS1'!CA8,'BS2'!CA8)</f>
        <v>109.429</v>
      </c>
      <c r="CB8" s="290">
        <f>SUM(STX!CB8,VEST!CB8,'BS1'!CB8,'BS2'!CB8)</f>
        <v>98.215000000000003</v>
      </c>
      <c r="CC8" s="290">
        <f>SUM(STX!CC8,VEST!CC8,'BS1'!CC8,'BS2'!CC8)</f>
        <v>104.43</v>
      </c>
      <c r="CD8" s="290">
        <f>SUM(STX!CD8,VEST!CD8,'BS1'!CD8,'BS2'!CD8)</f>
        <v>103.31299999999999</v>
      </c>
      <c r="CE8" s="290">
        <f>SUM(STX!CE8,VEST!CE8,'BS1'!CE8,'BS2'!CE8)</f>
        <v>106.929</v>
      </c>
      <c r="CF8" s="290">
        <f>SUM(STX!CF8,VEST!CF8,'BS1'!CF8,'BS2'!CF8)</f>
        <v>100.54900000000001</v>
      </c>
      <c r="CG8" s="290">
        <f>SUM(STX!CG8,VEST!CG8,'BS1'!CG8,'BS2'!CG8)</f>
        <v>0</v>
      </c>
      <c r="CH8" s="290">
        <f>SUM(STX!CH8,VEST!CH8,'BS1'!CH8,'BS2'!CH8)</f>
        <v>97.849000000000004</v>
      </c>
      <c r="CI8" s="290">
        <f>SUM(STX!CI8,VEST!CI8,'BS1'!CI8,'BS2'!CI8)</f>
        <v>102.755</v>
      </c>
      <c r="CJ8" s="290">
        <f>SUM(STX!CJ8,VEST!CJ8,'BS1'!CJ8,'BS2'!CJ8)</f>
        <v>102.813</v>
      </c>
      <c r="CK8" s="290">
        <f>SUM(STX!CK8,VEST!CK8,'BS1'!CK8,'BS2'!CK8)</f>
        <v>105.161</v>
      </c>
      <c r="CL8" s="290">
        <f>SUM(STX!CL8,VEST!CL8,'BS1'!CL8,'BS2'!CL8)</f>
        <v>102.621</v>
      </c>
      <c r="CM8" s="290">
        <f>SUM(STX!CM8,VEST!CM8,'BS1'!CM8,'BS2'!CM8)</f>
        <v>95.817000000000007</v>
      </c>
      <c r="CN8" s="290">
        <f>SUM(STX!CN8,VEST!CN8,'BS1'!CN8,'BS2'!CN8)</f>
        <v>0</v>
      </c>
      <c r="CO8" s="290">
        <f>SUM(STX!CO8,VEST!CO8,'BS1'!CO8,'BS2'!CO8)</f>
        <v>95.844000000000008</v>
      </c>
      <c r="CP8" s="290">
        <f>SUM(STX!CP8,VEST!CP8,'BS1'!CP8,'BS2'!CP8)</f>
        <v>93.552999999999997</v>
      </c>
      <c r="CQ8" s="290">
        <f>SUM(STX!CQ8,VEST!CQ8,'BS1'!CQ8,'BS2'!CQ8)</f>
        <v>2503.1320000000001</v>
      </c>
      <c r="CR8" s="290">
        <f>SUM(STX!CR8,VEST!CR8,'BS1'!CR8,'BS2'!CR8)</f>
        <v>92.289999999999992</v>
      </c>
      <c r="CS8" s="290">
        <f>SUM(STX!CS8,VEST!CS8,'BS1'!CS8,'BS2'!CS8)</f>
        <v>89.247</v>
      </c>
      <c r="CT8" s="290">
        <f>SUM(STX!CT8,VEST!CT8,'BS1'!CT8,'BS2'!CT8)</f>
        <v>95.648999999999987</v>
      </c>
      <c r="CU8" s="290">
        <f>SUM(STX!CU8,VEST!CU8,'BS1'!CU8,'BS2'!CU8)</f>
        <v>85.444999999999993</v>
      </c>
      <c r="CV8" s="290">
        <f>SUM(STX!CV8,VEST!CV8,'BS1'!CV8,'BS2'!CV8)</f>
        <v>0</v>
      </c>
      <c r="CW8" s="290">
        <f>SUM(STX!CW8,VEST!CW8,'BS1'!CW8,'BS2'!CW8)</f>
        <v>95.115000000000009</v>
      </c>
      <c r="CX8" s="290">
        <f>SUM(STX!CX8,VEST!CX8,'BS1'!CX8,'BS2'!CX8)</f>
        <v>99.427000000000007</v>
      </c>
      <c r="CY8" s="290">
        <f>SUM(STX!CY8,VEST!CY8,'BS1'!CY8,'BS2'!CY8)</f>
        <v>103.146</v>
      </c>
      <c r="CZ8" s="290">
        <f>SUM(STX!CZ8,VEST!CZ8,'BS1'!CZ8,'BS2'!CZ8)</f>
        <v>91.912999999999997</v>
      </c>
      <c r="DA8" s="290">
        <f>SUM(STX!DA8,VEST!DA8,'BS1'!DA8,'BS2'!DA8)</f>
        <v>46.637999999999998</v>
      </c>
      <c r="DB8" s="290">
        <f>SUM(STX!DB8,VEST!DB8,'BS1'!DB8,'BS2'!DB8)</f>
        <v>0</v>
      </c>
      <c r="DC8" s="290">
        <f>SUM(STX!DC8,VEST!DC8,'BS1'!DC8,'BS2'!DC8)</f>
        <v>0</v>
      </c>
      <c r="DD8" s="290">
        <f>SUM(STX!DD8,VEST!DD8,'BS1'!DD8,'BS2'!DD8)</f>
        <v>0</v>
      </c>
      <c r="DE8" s="290">
        <f>SUM(STX!DE8,VEST!DE8,'BS1'!DE8,'BS2'!DE8)</f>
        <v>0</v>
      </c>
      <c r="DF8" s="290">
        <f>SUM(STX!DF8,VEST!DF8,'BS1'!DF8,'BS2'!DF8)</f>
        <v>0</v>
      </c>
      <c r="DG8" s="290">
        <f>SUM(STX!DG8,VEST!DG8,'BS1'!DG8,'BS2'!DG8)</f>
        <v>0</v>
      </c>
      <c r="DH8" s="290">
        <f>SUM(STX!DH8,VEST!DH8,'BS1'!DH8,'BS2'!DH8)</f>
        <v>0</v>
      </c>
      <c r="DI8" s="290">
        <f>SUM(STX!DI8,VEST!DI8,'BS1'!DI8,'BS2'!DI8)</f>
        <v>0</v>
      </c>
      <c r="DJ8" s="290">
        <f>SUM(STX!DJ8,VEST!DJ8,'BS1'!DJ8,'BS2'!DJ8)</f>
        <v>0</v>
      </c>
      <c r="DK8" s="290">
        <f>SUM(STX!DK8,VEST!DK8,'BS1'!DK8,'BS2'!DK8)</f>
        <v>79.927999999999997</v>
      </c>
      <c r="DL8" s="290">
        <f>SUM(STX!DL8,VEST!DL8,'BS1'!DL8,'BS2'!DL8)</f>
        <v>106.923</v>
      </c>
      <c r="DM8" s="290">
        <f>SUM(STX!DM8,VEST!DM8,'BS1'!DM8,'BS2'!DM8)</f>
        <v>116.60599999999999</v>
      </c>
      <c r="DN8" s="290">
        <f>SUM(STX!DN8,VEST!DN8,'BS1'!DN8,'BS2'!DN8)</f>
        <v>120.06399999999999</v>
      </c>
      <c r="DO8" s="290">
        <f>SUM(STX!DO8,VEST!DO8,'BS1'!DO8,'BS2'!DO8)</f>
        <v>124.824</v>
      </c>
      <c r="DP8" s="290">
        <f>SUM(STX!DP8,VEST!DP8,'BS1'!DP8,'BS2'!DP8)</f>
        <v>125.18599999999999</v>
      </c>
      <c r="DQ8" s="290">
        <f>SUM(STX!DQ8,VEST!DQ8,'BS1'!DQ8,'BS2'!DQ8)</f>
        <v>0</v>
      </c>
      <c r="DR8" s="290">
        <f>SUM(STX!DR8,VEST!DR8,'BS1'!DR8,'BS2'!DR8)</f>
        <v>120.032</v>
      </c>
      <c r="DS8" s="290">
        <f>SUM(STX!DS8,VEST!DS8,'BS1'!DS8,'BS2'!DS8)</f>
        <v>123.845</v>
      </c>
      <c r="DT8" s="290">
        <f>SUM(STX!DT8,VEST!DT8,'BS1'!DT8,'BS2'!DT8)</f>
        <v>134.27099999999999</v>
      </c>
      <c r="DU8" s="290">
        <f>SUM(STX!DU8,VEST!DU8,'BS1'!DU8,'BS2'!DU8)</f>
        <v>132.602</v>
      </c>
      <c r="DV8" s="290">
        <f>SUM(STX!DV8,VEST!DV8,'BS1'!DV8,'BS2'!DV8)</f>
        <v>1983.1509999999996</v>
      </c>
      <c r="DW8" s="290">
        <f>SUM(STX!DW8,VEST!DW8,'BS1'!DW8,'BS2'!DW8)</f>
        <v>115.41900000000001</v>
      </c>
      <c r="DX8" s="290">
        <f>SUM(STX!DX8,VEST!DX8,'BS1'!DX8,'BS2'!DX8)</f>
        <v>111.35499999999999</v>
      </c>
      <c r="DY8" s="290">
        <f>SUM(STX!DY8,VEST!DY8,'BS1'!DY8,'BS2'!DY8)</f>
        <v>47.419999999999995</v>
      </c>
      <c r="DZ8" s="290">
        <f>SUM(STX!DZ8,VEST!DZ8,'BS1'!DZ8,'BS2'!DZ8)</f>
        <v>113.068</v>
      </c>
      <c r="EA8" s="290">
        <f>SUM(STX!EA8,VEST!EA8,'BS1'!EA8,'BS2'!EA8)</f>
        <v>93.465000000000003</v>
      </c>
      <c r="EB8" s="290">
        <f>SUM(STX!EB8,VEST!EB8,'BS1'!EB8,'BS2'!EB8)</f>
        <v>104.387</v>
      </c>
      <c r="EC8" s="290">
        <f>SUM(STX!EC8,VEST!EC8,'BS1'!EC8,'BS2'!EC8)</f>
        <v>106.042</v>
      </c>
      <c r="ED8" s="290">
        <f>SUM(STX!ED8,VEST!ED8,'BS1'!ED8,'BS2'!ED8)</f>
        <v>109.78399999999999</v>
      </c>
      <c r="EE8" s="290">
        <f>SUM(STX!EE8,VEST!EE8,'BS1'!EE8,'BS2'!EE8)</f>
        <v>110.015</v>
      </c>
      <c r="EF8" s="290">
        <f>SUM(STX!EF8,VEST!EF8,'BS1'!EF8,'BS2'!EF8)</f>
        <v>49.045000000000002</v>
      </c>
      <c r="EG8" s="290">
        <f>SUM(STX!EG8,VEST!EG8,'BS1'!EG8,'BS2'!EG8)</f>
        <v>108.425</v>
      </c>
      <c r="EH8" s="290">
        <f>SUM(STX!EH8,VEST!EH8,'BS1'!EH8,'BS2'!EH8)</f>
        <v>104.60899999999998</v>
      </c>
      <c r="EI8" s="290">
        <f>SUM(STX!EI8,VEST!EI8,'BS1'!EI8,'BS2'!EI8)</f>
        <v>71.283000000000001</v>
      </c>
      <c r="EJ8" s="290">
        <f>SUM(STX!EJ8,VEST!EJ8,'BS1'!EJ8,'BS2'!EJ8)</f>
        <v>11.100999999999999</v>
      </c>
      <c r="EK8" s="290">
        <f>SUM(STX!EK8,VEST!EK8,'BS1'!EK8,'BS2'!EK8)</f>
        <v>9.9759999999999991</v>
      </c>
      <c r="EL8" s="290">
        <f>SUM(STX!EL8,VEST!EL8,'BS1'!EL8,'BS2'!EL8)</f>
        <v>42.417999999999992</v>
      </c>
      <c r="EM8" s="290">
        <f>SUM(STX!EM8,VEST!EM8,'BS1'!EM8,'BS2'!EM8)</f>
        <v>27.652000000000001</v>
      </c>
      <c r="EN8" s="290">
        <f>SUM(STX!EN8,VEST!EN8,'BS1'!EN8,'BS2'!EN8)</f>
        <v>105.32</v>
      </c>
      <c r="EO8" s="290">
        <f>SUM(STX!EO8,VEST!EO8,'BS1'!EO8,'BS2'!EO8)</f>
        <v>106.661</v>
      </c>
      <c r="EP8" s="290">
        <f>SUM(STX!EP8,VEST!EP8,'BS1'!EP8,'BS2'!EP8)</f>
        <v>104.85499999999999</v>
      </c>
      <c r="EQ8" s="290">
        <f>SUM(STX!EQ8,VEST!EQ8,'BS1'!EQ8,'BS2'!EQ8)</f>
        <v>107.57900000000001</v>
      </c>
      <c r="ER8" s="290">
        <f>SUM(STX!ER8,VEST!ER8,'BS1'!ER8,'BS2'!ER8)</f>
        <v>110.045</v>
      </c>
      <c r="ES8" s="290">
        <f>SUM(STX!ES8,VEST!ES8,'BS1'!ES8,'BS2'!ES8)</f>
        <v>106.577</v>
      </c>
      <c r="ET8" s="290">
        <f>SUM(STX!ET8,VEST!ET8,'BS1'!ET8,'BS2'!ET8)</f>
        <v>39.731000000000002</v>
      </c>
      <c r="EU8" s="290">
        <f>SUM(STX!EU8,VEST!EU8,'BS1'!EU8,'BS2'!EU8)</f>
        <v>107.40899999999999</v>
      </c>
      <c r="EV8" s="290">
        <f>SUM(STX!EV8,VEST!EV8,'BS1'!EV8,'BS2'!EV8)</f>
        <v>103.572</v>
      </c>
      <c r="EW8" s="290">
        <f>SUM(STX!EW8,VEST!EW8,'BS1'!EW8,'BS2'!EW8)</f>
        <v>93.73599999999999</v>
      </c>
      <c r="EX8" s="290">
        <f>SUM(STX!EX8,VEST!EX8,'BS1'!EX8,'BS2'!EX8)</f>
        <v>95.315000000000012</v>
      </c>
      <c r="EY8" s="290">
        <f>SUM(STX!EY8,VEST!EY8,'BS1'!EY8,'BS2'!EY8)</f>
        <v>94.766999999999996</v>
      </c>
      <c r="EZ8" s="290">
        <f>SUM(STX!EZ8,VEST!EZ8,'BS1'!EZ8,'BS2'!EZ8)</f>
        <v>90.549000000000007</v>
      </c>
      <c r="FA8" s="290">
        <f>SUM(STX!FA8,VEST!FA8,'BS1'!FA8,'BS2'!FA8)</f>
        <v>30.49</v>
      </c>
      <c r="FB8" s="290">
        <f>SUM(STX!FB8,VEST!FB8,'BS1'!FB8,'BS2'!FB8)</f>
        <v>2632.07</v>
      </c>
      <c r="FC8" s="290">
        <f>SUM(STX!FC8,VEST!FC8,'BS1'!FC8,'BS2'!FC8)</f>
        <v>24.594999999999999</v>
      </c>
      <c r="FD8" s="290">
        <f>SUM(STX!FD8,VEST!FD8,'BS1'!FD8,'BS2'!FD8)</f>
        <v>88.581000000000003</v>
      </c>
      <c r="FE8" s="290">
        <f>SUM(STX!FE8,VEST!FE8,'BS1'!FE8,'BS2'!FE8)</f>
        <v>89.023999999999987</v>
      </c>
      <c r="FF8" s="290">
        <f>SUM(STX!FF8,VEST!FF8,'BS1'!FF8,'BS2'!FF8)</f>
        <v>93.74199999999999</v>
      </c>
      <c r="FG8" s="290">
        <f>SUM(STX!FG8,VEST!FG8,'BS1'!FG8,'BS2'!FG8)</f>
        <v>82.006</v>
      </c>
      <c r="FH8" s="290">
        <f>SUM(STX!FH8,VEST!FH8,'BS1'!FH8,'BS2'!FH8)</f>
        <v>80.512</v>
      </c>
      <c r="FI8" s="290">
        <f>SUM(STX!FI8,VEST!FI8,'BS1'!FI8,'BS2'!FI8)</f>
        <v>0</v>
      </c>
      <c r="FJ8" s="290">
        <f>SUM(STX!FJ8,VEST!FJ8,'BS1'!FJ8,'BS2'!FJ8)</f>
        <v>57.106999999999999</v>
      </c>
      <c r="FK8" s="290">
        <f>SUM(STX!FK8,VEST!FK8,'BS1'!FK8,'BS2'!FK8)</f>
        <v>82.757999999999996</v>
      </c>
      <c r="FL8" s="290">
        <f>SUM(STX!FL8,VEST!FL8,'BS1'!FL8,'BS2'!FL8)</f>
        <v>83.841000000000008</v>
      </c>
      <c r="FM8" s="290">
        <f>SUM(STX!FM8,VEST!FM8,'BS1'!FM8,'BS2'!FM8)</f>
        <v>85.371999999999986</v>
      </c>
      <c r="FN8" s="290">
        <f>SUM(STX!FN8,VEST!FN8,'BS1'!FN8,'BS2'!FN8)</f>
        <v>96.449000000000012</v>
      </c>
      <c r="FO8" s="290">
        <f>SUM(STX!FO8,VEST!FO8,'BS1'!FO8,'BS2'!FO8)</f>
        <v>97.43</v>
      </c>
      <c r="FP8" s="290">
        <f>SUM(STX!FP8,VEST!FP8,'BS1'!FP8,'BS2'!FP8)</f>
        <v>41.760999999999996</v>
      </c>
      <c r="FQ8" s="290">
        <f>SUM(STX!FQ8,VEST!FQ8,'BS1'!FQ8,'BS2'!FQ8)</f>
        <v>103.12599999999999</v>
      </c>
      <c r="FR8" s="290">
        <f>SUM(STX!FR8,VEST!FR8,'BS1'!FR8,'BS2'!FR8)</f>
        <v>106.351</v>
      </c>
      <c r="FS8" s="290">
        <f>SUM(STX!FS8,VEST!FS8,'BS1'!FS8,'BS2'!FS8)</f>
        <v>109.929</v>
      </c>
      <c r="FT8" s="290">
        <f>SUM(STX!FT8,VEST!FT8,'BS1'!FT8,'BS2'!FT8)</f>
        <v>1.619</v>
      </c>
      <c r="FU8" s="290">
        <f>SUM(STX!FU8,VEST!FU8,'BS1'!FU8,'BS2'!FU8)</f>
        <v>111.68599999999999</v>
      </c>
      <c r="FV8" s="290">
        <f>SUM(STX!FV8,VEST!FV8,'BS1'!FV8,'BS2'!FV8)</f>
        <v>101.94999999999999</v>
      </c>
      <c r="FW8" s="290">
        <f>SUM(STX!FW8,VEST!FW8,'BS1'!FW8,'BS2'!FW8)</f>
        <v>45.550000000000004</v>
      </c>
      <c r="FX8" s="290">
        <f>SUM(STX!FX8,VEST!FX8,'BS1'!FX8,'BS2'!FX8)</f>
        <v>98.566000000000003</v>
      </c>
      <c r="FY8" s="290">
        <f>SUM(STX!FY8,VEST!FY8,'BS1'!FY8,'BS2'!FY8)</f>
        <v>95.016999999999996</v>
      </c>
      <c r="FZ8" s="290">
        <f>SUM(STX!FZ8,VEST!FZ8,'BS1'!FZ8,'BS2'!FZ8)</f>
        <v>96.218999999999994</v>
      </c>
      <c r="GA8" s="290">
        <f>SUM(STX!GA8,VEST!GA8,'BS1'!GA8,'BS2'!GA8)</f>
        <v>96.399000000000001</v>
      </c>
      <c r="GB8" s="290">
        <f>SUM(STX!GB8,VEST!GB8,'BS1'!GB8,'BS2'!GB8)</f>
        <v>91.378000000000014</v>
      </c>
      <c r="GC8" s="290">
        <f>SUM(STX!GC8,VEST!GC8,'BS1'!GC8,'BS2'!GC8)</f>
        <v>75.765000000000001</v>
      </c>
      <c r="GD8" s="290">
        <f>SUM(STX!GD8,VEST!GD8,'BS1'!GD8,'BS2'!GD8)</f>
        <v>1.923</v>
      </c>
      <c r="GE8" s="290">
        <f>SUM(STX!GE8,VEST!GE8,'BS1'!GE8,'BS2'!GE8)</f>
        <v>104.15299999999999</v>
      </c>
      <c r="GF8" s="290">
        <f>SUM(STX!GF8,VEST!GF8,'BS1'!GF8,'BS2'!GF8)</f>
        <v>104.39</v>
      </c>
      <c r="GG8" s="290">
        <f>SUM(STX!GG8,VEST!GG8,'BS1'!GG8,'BS2'!GG8)</f>
        <v>2347.1990000000001</v>
      </c>
      <c r="GH8" s="290">
        <f>SUM(STX!GH8,VEST!GH8,'BS1'!GH8,'BS2'!GH8)</f>
        <v>101.79299999999999</v>
      </c>
      <c r="GI8" s="290">
        <f>SUM(STX!GI8,VEST!GI8,'BS1'!GI8,'BS2'!GI8)</f>
        <v>106.52600000000001</v>
      </c>
      <c r="GJ8" s="290">
        <f>SUM(STX!GJ8,VEST!GJ8,'BS1'!GJ8,'BS2'!GJ8)</f>
        <v>104.88</v>
      </c>
      <c r="GK8" s="290">
        <f>SUM(STX!GK8,VEST!GK8,'BS1'!GK8,'BS2'!GK8)</f>
        <v>100.26</v>
      </c>
      <c r="GL8" s="290">
        <f>SUM(STX!GL8,VEST!GL8,'BS1'!GL8,'BS2'!GL8)</f>
        <v>28.578000000000003</v>
      </c>
      <c r="GM8" s="290">
        <f>SUM(STX!GM8,VEST!GM8,'BS1'!GM8,'BS2'!GM8)</f>
        <v>88.724999999999994</v>
      </c>
      <c r="GN8" s="290">
        <f>SUM(STX!GN8,VEST!GN8,'BS1'!GN8,'BS2'!GN8)</f>
        <v>99.74799999999999</v>
      </c>
      <c r="GO8" s="290">
        <f>SUM(STX!GO8,VEST!GO8,'BS1'!GO8,'BS2'!GO8)</f>
        <v>96.853999999999999</v>
      </c>
      <c r="GP8" s="290">
        <f>SUM(STX!GP8,VEST!GP8,'BS1'!GP8,'BS2'!GP8)</f>
        <v>93.531999999999996</v>
      </c>
      <c r="GQ8" s="290">
        <f>SUM(STX!GQ8,VEST!GQ8,'BS1'!GQ8,'BS2'!GQ8)</f>
        <v>90.847999999999999</v>
      </c>
      <c r="GR8" s="290">
        <f>SUM(STX!GR8,VEST!GR8,'BS1'!GR8,'BS2'!GR8)</f>
        <v>92.265000000000001</v>
      </c>
      <c r="GS8" s="290">
        <f>SUM(STX!GS8,VEST!GS8,'BS1'!GS8,'BS2'!GS8)</f>
        <v>17.518999999999998</v>
      </c>
      <c r="GT8" s="290">
        <f>SUM(STX!GT8,VEST!GT8,'BS1'!GT8,'BS2'!GT8)</f>
        <v>91.667000000000002</v>
      </c>
      <c r="GU8" s="290">
        <f>SUM(STX!GU8,VEST!GU8,'BS1'!GU8,'BS2'!GU8)</f>
        <v>94.143000000000001</v>
      </c>
      <c r="GV8" s="290">
        <f>SUM(STX!GV8,VEST!GV8,'BS1'!GV8,'BS2'!GV8)</f>
        <v>85.87700000000001</v>
      </c>
      <c r="GW8" s="290">
        <f>SUM(STX!GW8,VEST!GW8,'BS1'!GW8,'BS2'!GW8)</f>
        <v>85.594000000000008</v>
      </c>
      <c r="GX8" s="290">
        <f>SUM(STX!GX8,VEST!GX8,'BS1'!GX8,'BS2'!GX8)</f>
        <v>95.349000000000004</v>
      </c>
      <c r="GY8" s="290">
        <f>SUM(STX!GY8,VEST!GY8,'BS1'!GY8,'BS2'!GY8)</f>
        <v>94.376999999999995</v>
      </c>
      <c r="GZ8" s="290">
        <f>SUM(STX!GZ8,VEST!GZ8,'BS1'!GZ8,'BS2'!GZ8)</f>
        <v>21.182000000000002</v>
      </c>
      <c r="HA8" s="290">
        <f>SUM(STX!HA8,VEST!HA8,'BS1'!HA8,'BS2'!HA8)</f>
        <v>91.284000000000006</v>
      </c>
      <c r="HB8" s="290">
        <f>SUM(STX!HB8,VEST!HB8,'BS1'!HB8,'BS2'!HB8)</f>
        <v>99.406999999999996</v>
      </c>
      <c r="HC8" s="290">
        <f>SUM(STX!HC8,VEST!HC8,'BS1'!HC8,'BS2'!HC8)</f>
        <v>98.396999999999991</v>
      </c>
      <c r="HD8" s="290">
        <f>SUM(STX!HD8,VEST!HD8,'BS1'!HD8,'BS2'!HD8)</f>
        <v>101.03799999999998</v>
      </c>
      <c r="HE8" s="290">
        <f>SUM(STX!HE8,VEST!HE8,'BS1'!HE8,'BS2'!HE8)</f>
        <v>92.75</v>
      </c>
      <c r="HF8" s="290">
        <f>SUM(STX!HF8,VEST!HF8,'BS1'!HF8,'BS2'!HF8)</f>
        <v>93.204999999999998</v>
      </c>
      <c r="HG8" s="290">
        <f>SUM(STX!HG8,VEST!HG8,'BS1'!HG8,'BS2'!HG8)</f>
        <v>4.1639999999999997</v>
      </c>
      <c r="HH8" s="290">
        <f>SUM(STX!HH8,VEST!HH8,'BS1'!HH8,'BS2'!HH8)</f>
        <v>84.792000000000002</v>
      </c>
      <c r="HI8" s="290">
        <f>SUM(STX!HI8,VEST!HI8,'BS1'!HI8,'BS2'!HI8)</f>
        <v>86.921999999999997</v>
      </c>
      <c r="HJ8" s="290">
        <f>SUM(STX!HJ8,VEST!HJ8,'BS1'!HJ8,'BS2'!HJ8)</f>
        <v>81.909000000000006</v>
      </c>
      <c r="HK8" s="290">
        <f>SUM(STX!HK8,VEST!HK8,'BS1'!HK8,'BS2'!HK8)</f>
        <v>79.647000000000006</v>
      </c>
      <c r="HL8" s="290">
        <f>SUM(STX!HL8,VEST!HL8,'BS1'!HL8,'BS2'!HL8)</f>
        <v>78.185000000000002</v>
      </c>
      <c r="HM8" s="290">
        <f>SUM(STX!HM8,VEST!HM8,'BS1'!HM8,'BS2'!HM8)</f>
        <v>2581.4169999999995</v>
      </c>
      <c r="HN8" s="290">
        <f>SUM(STX!HN8,VEST!HN8,'BS1'!HN8,'BS2'!HN8)</f>
        <v>70.429000000000002</v>
      </c>
      <c r="HO8" s="290">
        <f>SUM(STX!HO8,VEST!HO8,'BS1'!HO8,'BS2'!HO8)</f>
        <v>1.264</v>
      </c>
      <c r="HP8" s="290">
        <f>SUM(STX!HP8,VEST!HP8,'BS1'!HP8,'BS2'!HP8)</f>
        <v>77.052000000000007</v>
      </c>
      <c r="HQ8" s="290">
        <f>SUM(STX!HQ8,VEST!HQ8,'BS1'!HQ8,'BS2'!HQ8)</f>
        <v>76.843000000000004</v>
      </c>
      <c r="HR8" s="290">
        <f>SUM(STX!HR8,VEST!HR8,'BS1'!HR8,'BS2'!HR8)</f>
        <v>67.388000000000005</v>
      </c>
      <c r="HS8" s="290">
        <f>SUM(STX!HS8,VEST!HS8,'BS1'!HS8,'BS2'!HS8)</f>
        <v>72.99799999999999</v>
      </c>
      <c r="HT8" s="290">
        <f>SUM(STX!HT8,VEST!HT8,'BS1'!HT8,'BS2'!HT8)</f>
        <v>72.164000000000001</v>
      </c>
      <c r="HU8" s="290">
        <f>SUM(STX!HU8,VEST!HU8,'BS1'!HU8,'BS2'!HU8)</f>
        <v>73.344999999999999</v>
      </c>
      <c r="HV8" s="290">
        <f>SUM(STX!HV8,VEST!HV8,'BS1'!HV8,'BS2'!HV8)</f>
        <v>0</v>
      </c>
      <c r="HW8" s="290">
        <f>SUM(STX!HW8,VEST!HW8,'BS1'!HW8,'BS2'!HW8)</f>
        <v>70.332999999999998</v>
      </c>
      <c r="HX8" s="290">
        <f>SUM(STX!HX8,VEST!HX8,'BS1'!HX8,'BS2'!HX8)</f>
        <v>70.865000000000009</v>
      </c>
      <c r="HY8" s="290">
        <f>SUM(STX!HY8,VEST!HY8,'BS1'!HY8,'BS2'!HY8)</f>
        <v>76.521000000000001</v>
      </c>
      <c r="HZ8" s="290">
        <f>SUM(STX!HZ8,VEST!HZ8,'BS1'!HZ8,'BS2'!HZ8)</f>
        <v>72.312999999999988</v>
      </c>
      <c r="IA8" s="290">
        <f>SUM(STX!IA8,VEST!IA8,'BS1'!IA8,'BS2'!IA8)</f>
        <v>74.207999999999998</v>
      </c>
      <c r="IB8" s="290">
        <f>SUM(STX!IB8,VEST!IB8,'BS1'!IB8,'BS2'!IB8)</f>
        <v>73.622</v>
      </c>
      <c r="IC8" s="290">
        <f>SUM(STX!IC8,VEST!IC8,'BS1'!IC8,'BS2'!IC8)</f>
        <v>0</v>
      </c>
      <c r="ID8" s="290">
        <f>SUM(STX!ID8,VEST!ID8,'BS1'!ID8,'BS2'!ID8)</f>
        <v>75.37</v>
      </c>
      <c r="IE8" s="290">
        <f>SUM(STX!IE8,VEST!IE8,'BS1'!IE8,'BS2'!IE8)</f>
        <v>76.322000000000003</v>
      </c>
      <c r="IF8" s="290">
        <f>SUM(STX!IF8,VEST!IF8,'BS1'!IF8,'BS2'!IF8)</f>
        <v>76.876000000000005</v>
      </c>
      <c r="IG8" s="290">
        <f>SUM(STX!IG8,VEST!IG8,'BS1'!IG8,'BS2'!IG8)</f>
        <v>75.839000000000013</v>
      </c>
      <c r="IH8" s="290">
        <f>SUM(STX!IH8,VEST!IH8,'BS1'!IH8,'BS2'!IH8)</f>
        <v>81.936000000000007</v>
      </c>
      <c r="II8" s="290">
        <f>SUM(STX!II8,VEST!II8,'BS1'!II8,'BS2'!II8)</f>
        <v>82.284999999999997</v>
      </c>
      <c r="IJ8" s="290">
        <f>SUM(STX!IJ8,VEST!IJ8,'BS1'!IJ8,'BS2'!IJ8)</f>
        <v>2.1150000000000002</v>
      </c>
      <c r="IK8" s="290">
        <f>SUM(STX!IK8,VEST!IK8,'BS1'!IK8,'BS2'!IK8)</f>
        <v>77.756</v>
      </c>
      <c r="IL8" s="290">
        <f>SUM(STX!IL8,VEST!IL8,'BS1'!IL8,'BS2'!IL8)</f>
        <v>81.100999999999999</v>
      </c>
      <c r="IM8" s="290">
        <f>SUM(STX!IM8,VEST!IM8,'BS1'!IM8,'BS2'!IM8)</f>
        <v>83.71</v>
      </c>
      <c r="IN8" s="290">
        <f>SUM(STX!IN8,VEST!IN8,'BS1'!IN8,'BS2'!IN8)</f>
        <v>83.795000000000002</v>
      </c>
      <c r="IO8" s="290">
        <f>SUM(STX!IO8,VEST!IO8,'BS1'!IO8,'BS2'!IO8)</f>
        <v>79.27600000000001</v>
      </c>
      <c r="IP8" s="290">
        <f>SUM(STX!IP8,VEST!IP8,'BS1'!IP8,'BS2'!IP8)</f>
        <v>75.620999999999995</v>
      </c>
      <c r="IQ8" s="290">
        <f>SUM(STX!IQ8,VEST!IQ8,'BS1'!IQ8,'BS2'!IQ8)</f>
        <v>2.855</v>
      </c>
      <c r="IR8" s="290">
        <f>SUM(STX!IR8,VEST!IR8,'BS1'!IR8,'BS2'!IR8)</f>
        <v>73.744</v>
      </c>
      <c r="IS8" s="290">
        <f>SUM(STX!IS8,VEST!IS8,'BS1'!IS8,'BS2'!IS8)</f>
        <v>1977.9459999999999</v>
      </c>
      <c r="IT8" s="290">
        <f>SUM(STX!IT8,VEST!IT8,'BS1'!IT8,'BS2'!IT8)</f>
        <v>1845.99</v>
      </c>
      <c r="IU8" s="290">
        <f>SUM(STX!IU8,VEST!IU8,'BS1'!IU8,'BS2'!IU8)</f>
        <v>1194.269</v>
      </c>
      <c r="IV8" s="290">
        <f>SUM(STX!IV8,VEST!IV8,'BS1'!IV8,'BS2'!IV8)</f>
        <v>1016.943</v>
      </c>
      <c r="IW8" s="290">
        <f>SUM(STX!IW8,VEST!IW8,'BS1'!IW8,'BS2'!IW8)</f>
        <v>1458.78</v>
      </c>
      <c r="IX8" s="355">
        <f>SUM(AH8,BK8,CQ8,DV8,FB8,GG8,HM8,IS8)</f>
        <v>18444.234999999997</v>
      </c>
    </row>
    <row r="9" spans="1:260">
      <c r="B9" s="291" t="s">
        <v>42</v>
      </c>
      <c r="C9" s="292">
        <v>0</v>
      </c>
      <c r="D9" s="292">
        <v>206.54782800000001</v>
      </c>
      <c r="E9" s="292">
        <v>194.86196899999999</v>
      </c>
      <c r="F9" s="292">
        <v>0</v>
      </c>
      <c r="G9" s="292">
        <v>177.07583599999992</v>
      </c>
      <c r="H9" s="292">
        <v>189.77641799999998</v>
      </c>
      <c r="I9" s="292">
        <v>0</v>
      </c>
      <c r="J9" s="292">
        <v>196.16466099999997</v>
      </c>
      <c r="K9" s="292">
        <v>210.42551999999992</v>
      </c>
      <c r="L9" s="292">
        <v>189.53159099999999</v>
      </c>
      <c r="M9" s="292">
        <v>0</v>
      </c>
      <c r="N9" s="292">
        <v>173.80408499999999</v>
      </c>
      <c r="O9" s="292">
        <v>173.05788199999998</v>
      </c>
      <c r="P9" s="292">
        <v>175.91152100000005</v>
      </c>
      <c r="Q9" s="292">
        <v>177.00574800000001</v>
      </c>
      <c r="R9" s="292">
        <v>191.09397100000001</v>
      </c>
      <c r="S9" s="292">
        <v>194.333224</v>
      </c>
      <c r="T9" s="292">
        <v>0</v>
      </c>
      <c r="U9" s="292">
        <v>176.58089999999996</v>
      </c>
      <c r="V9" s="292">
        <v>188.62895799999998</v>
      </c>
      <c r="W9" s="292">
        <v>182.45958999999999</v>
      </c>
      <c r="X9" s="292">
        <v>193.90659000000005</v>
      </c>
      <c r="Y9" s="292">
        <v>192.61401700000002</v>
      </c>
      <c r="Z9" s="292">
        <v>172.01978599999998</v>
      </c>
      <c r="AA9" s="292">
        <v>0</v>
      </c>
      <c r="AB9" s="292">
        <v>166.07191</v>
      </c>
      <c r="AC9" s="292">
        <v>197.11556200000001</v>
      </c>
      <c r="AD9" s="292">
        <v>199.26012199999997</v>
      </c>
      <c r="AE9" s="292">
        <v>222.76163499999996</v>
      </c>
      <c r="AF9" s="292">
        <v>217.58740899999998</v>
      </c>
      <c r="AG9" s="292">
        <v>215.57143600000001</v>
      </c>
      <c r="AH9" s="290">
        <f>SUM(STX!AH9,VEST!AH9,'BS1'!AH9,'BS2'!AH9)</f>
        <v>21613.135145300002</v>
      </c>
      <c r="AI9" s="290">
        <f>SUM(STX!AI9,VEST!AI9,'BS1'!AI9,'BS2'!AI9)</f>
        <v>0</v>
      </c>
      <c r="AJ9" s="290">
        <f>SUM(STX!AJ9,VEST!AJ9,'BS1'!AJ9,'BS2'!AJ9)</f>
        <v>887.21683800000005</v>
      </c>
      <c r="AK9" s="290">
        <f>SUM(STX!AK9,VEST!AK9,'BS1'!AK9,'BS2'!AK9)</f>
        <v>305.34344899999996</v>
      </c>
      <c r="AL9" s="290">
        <f>SUM(STX!AL9,VEST!AL9,'BS1'!AL9,'BS2'!AL9)</f>
        <v>938.59691399999986</v>
      </c>
      <c r="AM9" s="290">
        <f>SUM(STX!AM9,VEST!AM9,'BS1'!AM9,'BS2'!AM9)</f>
        <v>845.51376500000015</v>
      </c>
      <c r="AN9" s="290">
        <f>SUM(STX!AN9,VEST!AN9,'BS1'!AN9,'BS2'!AN9)</f>
        <v>907.90311699999995</v>
      </c>
      <c r="AO9" s="290">
        <f>SUM(STX!AO9,VEST!AO9,'BS1'!AO9,'BS2'!AO9)</f>
        <v>595.90898700000002</v>
      </c>
      <c r="AP9" s="290">
        <f>SUM(STX!AP9,VEST!AP9,'BS1'!AP9,'BS2'!AP9)</f>
        <v>0</v>
      </c>
      <c r="AQ9" s="290">
        <f>SUM(STX!AQ9,VEST!AQ9,'BS1'!AQ9,'BS2'!AQ9)</f>
        <v>833.26929500000006</v>
      </c>
      <c r="AR9" s="290">
        <f>SUM(STX!AR9,VEST!AR9,'BS1'!AR9,'BS2'!AR9)</f>
        <v>864.88582500000007</v>
      </c>
      <c r="AS9" s="290">
        <f>SUM(STX!AS9,VEST!AS9,'BS1'!AS9,'BS2'!AS9)</f>
        <v>879.27876200000014</v>
      </c>
      <c r="AT9" s="290">
        <f>SUM(STX!AT9,VEST!AT9,'BS1'!AT9,'BS2'!AT9)</f>
        <v>877.02149199999997</v>
      </c>
      <c r="AU9" s="290">
        <f>SUM(STX!AU9,VEST!AU9,'BS1'!AU9,'BS2'!AU9)</f>
        <v>916.13165600000002</v>
      </c>
      <c r="AV9" s="290">
        <f>SUM(STX!AV9,VEST!AV9,'BS1'!AV9,'BS2'!AV9)</f>
        <v>829.62386300000003</v>
      </c>
      <c r="AW9" s="290">
        <f>SUM(STX!AW9,VEST!AW9,'BS1'!AW9,'BS2'!AW9)</f>
        <v>0</v>
      </c>
      <c r="AX9" s="290">
        <f>SUM(STX!AX9,VEST!AX9,'BS1'!AX9,'BS2'!AX9)</f>
        <v>890.3929760000002</v>
      </c>
      <c r="AY9" s="290">
        <f>SUM(STX!AY9,VEST!AY9,'BS1'!AY9,'BS2'!AY9)</f>
        <v>870.72815100000014</v>
      </c>
      <c r="AZ9" s="290">
        <f>SUM(STX!AZ9,VEST!AZ9,'BS1'!AZ9,'BS2'!AZ9)</f>
        <v>784.89516900000012</v>
      </c>
      <c r="BA9" s="290">
        <f>SUM(STX!BA9,VEST!BA9,'BS1'!BA9,'BS2'!BA9)</f>
        <v>795.24905000000001</v>
      </c>
      <c r="BB9" s="290">
        <f>SUM(STX!BB9,VEST!BB9,'BS1'!BB9,'BS2'!BB9)</f>
        <v>779.20599000000004</v>
      </c>
      <c r="BC9" s="290">
        <f>SUM(STX!BC9,VEST!BC9,'BS1'!BC9,'BS2'!BC9)</f>
        <v>781.61702600000012</v>
      </c>
      <c r="BD9" s="290">
        <f>SUM(STX!BD9,VEST!BD9,'BS1'!BD9,'BS2'!BD9)</f>
        <v>0</v>
      </c>
      <c r="BE9" s="290">
        <f>SUM(STX!BE9,VEST!BE9,'BS1'!BE9,'BS2'!BE9)</f>
        <v>817.41672099999994</v>
      </c>
      <c r="BF9" s="290">
        <f>SUM(STX!BF9,VEST!BF9,'BS1'!BF9,'BS2'!BF9)</f>
        <v>813.27825399999995</v>
      </c>
      <c r="BG9" s="290">
        <f>SUM(STX!BG9,VEST!BG9,'BS1'!BG9,'BS2'!BG9)</f>
        <v>757.90194499999996</v>
      </c>
      <c r="BH9" s="290">
        <f>SUM(STX!BH9,VEST!BH9,'BS1'!BH9,'BS2'!BH9)</f>
        <v>757.49372499999993</v>
      </c>
      <c r="BI9" s="290">
        <f>SUM(STX!BI9,VEST!BI9,'BS1'!BI9,'BS2'!BI9)</f>
        <v>750.1797959999999</v>
      </c>
      <c r="BJ9" s="290">
        <f>SUM(STX!BJ9,VEST!BJ9,'BS1'!BJ9,'BS2'!BJ9)</f>
        <v>730.48381599999993</v>
      </c>
      <c r="BK9" s="290">
        <f>SUM(STX!BK9,VEST!BK9,'BS1'!BK9,'BS2'!BK9)</f>
        <v>19209.536582000001</v>
      </c>
      <c r="BL9" s="290">
        <f>SUM(STX!BL9,VEST!BL9,'BS1'!BL9,'BS2'!BL9)</f>
        <v>0</v>
      </c>
      <c r="BM9" s="290">
        <f>SUM(STX!BM9,VEST!BM9,'BS1'!BM9,'BS2'!BM9)</f>
        <v>822.16518399999995</v>
      </c>
      <c r="BN9" s="290">
        <f>SUM(STX!BN9,VEST!BN9,'BS1'!BN9,'BS2'!BN9)</f>
        <v>835.529988</v>
      </c>
      <c r="BO9" s="290">
        <f>SUM(STX!BO9,VEST!BO9,'BS1'!BO9,'BS2'!BO9)</f>
        <v>795.72192000000018</v>
      </c>
      <c r="BP9" s="290">
        <f>SUM(STX!BP9,VEST!BP9,'BS1'!BP9,'BS2'!BP9)</f>
        <v>774.33457800000008</v>
      </c>
      <c r="BQ9" s="290">
        <f>SUM(STX!BQ9,VEST!BQ9,'BS1'!BQ9,'BS2'!BQ9)</f>
        <v>856.42684900000006</v>
      </c>
      <c r="BR9" s="290">
        <f>SUM(STX!BR9,VEST!BR9,'BS1'!BR9,'BS2'!BR9)</f>
        <v>789.94369999999981</v>
      </c>
      <c r="BS9" s="290">
        <f>SUM(STX!BS9,VEST!BS9,'BS1'!BS9,'BS2'!BS9)</f>
        <v>0</v>
      </c>
      <c r="BT9" s="290">
        <f>SUM(STX!BT9,VEST!BT9,'BS1'!BT9,'BS2'!BT9)</f>
        <v>0</v>
      </c>
      <c r="BU9" s="290">
        <f>SUM(STX!BU9,VEST!BU9,'BS1'!BU9,'BS2'!BU9)</f>
        <v>809.30845799999997</v>
      </c>
      <c r="BV9" s="290">
        <f>SUM(STX!BV9,VEST!BV9,'BS1'!BV9,'BS2'!BV9)</f>
        <v>833.95924999999988</v>
      </c>
      <c r="BW9" s="290">
        <f>SUM(STX!BW9,VEST!BW9,'BS1'!BW9,'BS2'!BW9)</f>
        <v>869.18345000000011</v>
      </c>
      <c r="BX9" s="290">
        <f>SUM(STX!BX9,VEST!BX9,'BS1'!BX9,'BS2'!BX9)</f>
        <v>886.60707100000013</v>
      </c>
      <c r="BY9" s="290">
        <f>SUM(STX!BY9,VEST!BY9,'BS1'!BY9,'BS2'!BY9)</f>
        <v>833.7536859999999</v>
      </c>
      <c r="BZ9" s="290">
        <f>SUM(STX!BZ9,VEST!BZ9,'BS1'!BZ9,'BS2'!BZ9)</f>
        <v>0</v>
      </c>
      <c r="CA9" s="290">
        <f>SUM(STX!CA9,VEST!CA9,'BS1'!CA9,'BS2'!CA9)</f>
        <v>907.44887400000005</v>
      </c>
      <c r="CB9" s="290">
        <f>SUM(STX!CB9,VEST!CB9,'BS1'!CB9,'BS2'!CB9)</f>
        <v>855.39322900000002</v>
      </c>
      <c r="CC9" s="290">
        <f>SUM(STX!CC9,VEST!CC9,'BS1'!CC9,'BS2'!CC9)</f>
        <v>881.34147200000007</v>
      </c>
      <c r="CD9" s="290">
        <f>SUM(STX!CD9,VEST!CD9,'BS1'!CD9,'BS2'!CD9)</f>
        <v>874.70654100000002</v>
      </c>
      <c r="CE9" s="290">
        <f>SUM(STX!CE9,VEST!CE9,'BS1'!CE9,'BS2'!CE9)</f>
        <v>900.82761900000003</v>
      </c>
      <c r="CF9" s="290">
        <f>SUM(STX!CF9,VEST!CF9,'BS1'!CF9,'BS2'!CF9)</f>
        <v>857.971093</v>
      </c>
      <c r="CG9" s="290">
        <f>SUM(STX!CG9,VEST!CG9,'BS1'!CG9,'BS2'!CG9)</f>
        <v>0</v>
      </c>
      <c r="CH9" s="290">
        <f>SUM(STX!CH9,VEST!CH9,'BS1'!CH9,'BS2'!CH9)</f>
        <v>840.9166580000001</v>
      </c>
      <c r="CI9" s="290">
        <f>SUM(STX!CI9,VEST!CI9,'BS1'!CI9,'BS2'!CI9)</f>
        <v>872.9416490000001</v>
      </c>
      <c r="CJ9" s="290">
        <f>SUM(STX!CJ9,VEST!CJ9,'BS1'!CJ9,'BS2'!CJ9)</f>
        <v>899.32142299999998</v>
      </c>
      <c r="CK9" s="290">
        <f>SUM(STX!CK9,VEST!CK9,'BS1'!CK9,'BS2'!CK9)</f>
        <v>909.75127699999996</v>
      </c>
      <c r="CL9" s="290">
        <f>SUM(STX!CL9,VEST!CL9,'BS1'!CL9,'BS2'!CL9)</f>
        <v>916.61732000000006</v>
      </c>
      <c r="CM9" s="290">
        <f>SUM(STX!CM9,VEST!CM9,'BS1'!CM9,'BS2'!CM9)</f>
        <v>868.56109600000002</v>
      </c>
      <c r="CN9" s="290">
        <f>SUM(STX!CN9,VEST!CN9,'BS1'!CN9,'BS2'!CN9)</f>
        <v>0</v>
      </c>
      <c r="CO9" s="290">
        <f>SUM(STX!CO9,VEST!CO9,'BS1'!CO9,'BS2'!CO9)</f>
        <v>850.26853000000017</v>
      </c>
      <c r="CP9" s="290">
        <f>SUM(STX!CP9,VEST!CP9,'BS1'!CP9,'BS2'!CP9)</f>
        <v>840.30819200000008</v>
      </c>
      <c r="CQ9" s="290">
        <f>SUM(STX!CQ9,VEST!CQ9,'BS1'!CQ9,'BS2'!CQ9)</f>
        <v>21383.309107000005</v>
      </c>
      <c r="CR9" s="290">
        <f>SUM(STX!CR9,VEST!CR9,'BS1'!CR9,'BS2'!CR9)</f>
        <v>832.40037199999983</v>
      </c>
      <c r="CS9" s="290">
        <f>SUM(STX!CS9,VEST!CS9,'BS1'!CS9,'BS2'!CS9)</f>
        <v>814.42875900000001</v>
      </c>
      <c r="CT9" s="290">
        <f>SUM(STX!CT9,VEST!CT9,'BS1'!CT9,'BS2'!CT9)</f>
        <v>876.76795799999991</v>
      </c>
      <c r="CU9" s="290">
        <f>SUM(STX!CU9,VEST!CU9,'BS1'!CU9,'BS2'!CU9)</f>
        <v>782.9717280000001</v>
      </c>
      <c r="CV9" s="290">
        <f>SUM(STX!CV9,VEST!CV9,'BS1'!CV9,'BS2'!CV9)</f>
        <v>0</v>
      </c>
      <c r="CW9" s="290">
        <f>SUM(STX!CW9,VEST!CW9,'BS1'!CW9,'BS2'!CW9)</f>
        <v>849.53316899999982</v>
      </c>
      <c r="CX9" s="290">
        <f>SUM(STX!CX9,VEST!CX9,'BS1'!CX9,'BS2'!CX9)</f>
        <v>899.42124200000001</v>
      </c>
      <c r="CY9" s="290">
        <f>SUM(STX!CY9,VEST!CY9,'BS1'!CY9,'BS2'!CY9)</f>
        <v>926.75594299999989</v>
      </c>
      <c r="CZ9" s="290">
        <f>SUM(STX!CZ9,VEST!CZ9,'BS1'!CZ9,'BS2'!CZ9)</f>
        <v>849.15870839999991</v>
      </c>
      <c r="DA9" s="290">
        <f>SUM(STX!DA9,VEST!DA9,'BS1'!DA9,'BS2'!DA9)</f>
        <v>457.00791499999997</v>
      </c>
      <c r="DB9" s="290">
        <f>SUM(STX!DB9,VEST!DB9,'BS1'!DB9,'BS2'!DB9)</f>
        <v>0</v>
      </c>
      <c r="DC9" s="290">
        <f>SUM(STX!DC9,VEST!DC9,'BS1'!DC9,'BS2'!DC9)</f>
        <v>0</v>
      </c>
      <c r="DD9" s="290">
        <f>SUM(STX!DD9,VEST!DD9,'BS1'!DD9,'BS2'!DD9)</f>
        <v>0</v>
      </c>
      <c r="DE9" s="290">
        <f>SUM(STX!DE9,VEST!DE9,'BS1'!DE9,'BS2'!DE9)</f>
        <v>0</v>
      </c>
      <c r="DF9" s="290">
        <f>SUM(STX!DF9,VEST!DF9,'BS1'!DF9,'BS2'!DF9)</f>
        <v>0</v>
      </c>
      <c r="DG9" s="290">
        <f>SUM(STX!DG9,VEST!DG9,'BS1'!DG9,'BS2'!DG9)</f>
        <v>0</v>
      </c>
      <c r="DH9" s="290">
        <f>SUM(STX!DH9,VEST!DH9,'BS1'!DH9,'BS2'!DH9)</f>
        <v>0</v>
      </c>
      <c r="DI9" s="290">
        <f>SUM(STX!DI9,VEST!DI9,'BS1'!DI9,'BS2'!DI9)</f>
        <v>0</v>
      </c>
      <c r="DJ9" s="290">
        <f>SUM(STX!DJ9,VEST!DJ9,'BS1'!DJ9,'BS2'!DJ9)</f>
        <v>0</v>
      </c>
      <c r="DK9" s="290">
        <f>SUM(STX!DK9,VEST!DK9,'BS1'!DK9,'BS2'!DK9)</f>
        <v>693.15982499999996</v>
      </c>
      <c r="DL9" s="290">
        <f>SUM(STX!DL9,VEST!DL9,'BS1'!DL9,'BS2'!DL9)</f>
        <v>900.33649200000002</v>
      </c>
      <c r="DM9" s="290">
        <f>SUM(STX!DM9,VEST!DM9,'BS1'!DM9,'BS2'!DM9)</f>
        <v>985.39209200000005</v>
      </c>
      <c r="DN9" s="290">
        <f>SUM(STX!DN9,VEST!DN9,'BS1'!DN9,'BS2'!DN9)</f>
        <v>1027.2378739999999</v>
      </c>
      <c r="DO9" s="290">
        <f>SUM(STX!DO9,VEST!DO9,'BS1'!DO9,'BS2'!DO9)</f>
        <v>1031.0745790000001</v>
      </c>
      <c r="DP9" s="290">
        <f>SUM(STX!DP9,VEST!DP9,'BS1'!DP9,'BS2'!DP9)</f>
        <v>1004.298222</v>
      </c>
      <c r="DQ9" s="290">
        <f>SUM(STX!DQ9,VEST!DQ9,'BS1'!DQ9,'BS2'!DQ9)</f>
        <v>0</v>
      </c>
      <c r="DR9" s="290">
        <f>SUM(STX!DR9,VEST!DR9,'BS1'!DR9,'BS2'!DR9)</f>
        <v>963.91104299999995</v>
      </c>
      <c r="DS9" s="290">
        <f>SUM(STX!DS9,VEST!DS9,'BS1'!DS9,'BS2'!DS9)</f>
        <v>1003.539525</v>
      </c>
      <c r="DT9" s="290">
        <f>SUM(STX!DT9,VEST!DT9,'BS1'!DT9,'BS2'!DT9)</f>
        <v>1087.3540269999999</v>
      </c>
      <c r="DU9" s="290">
        <f>SUM(STX!DU9,VEST!DU9,'BS1'!DU9,'BS2'!DU9)</f>
        <v>1074.0851500000001</v>
      </c>
      <c r="DV9" s="290">
        <f>SUM(STX!DV9,VEST!DV9,'BS1'!DV9,'BS2'!DV9)</f>
        <v>17058.834623399998</v>
      </c>
      <c r="DW9" s="290">
        <f>SUM(STX!DW9,VEST!DW9,'BS1'!DW9,'BS2'!DW9)</f>
        <v>990.42418900000007</v>
      </c>
      <c r="DX9" s="290">
        <f>SUM(STX!DX9,VEST!DX9,'BS1'!DX9,'BS2'!DX9)</f>
        <v>983.3822570000001</v>
      </c>
      <c r="DY9" s="290">
        <f>SUM(STX!DY9,VEST!DY9,'BS1'!DY9,'BS2'!DY9)</f>
        <v>331.31607299999996</v>
      </c>
      <c r="DZ9" s="290">
        <f>SUM(STX!DZ9,VEST!DZ9,'BS1'!DZ9,'BS2'!DZ9)</f>
        <v>1017.7082528999999</v>
      </c>
      <c r="EA9" s="290">
        <f>SUM(STX!EA9,VEST!EA9,'BS1'!EA9,'BS2'!EA9)</f>
        <v>900.15616999999997</v>
      </c>
      <c r="EB9" s="290">
        <f>SUM(STX!EB9,VEST!EB9,'BS1'!EB9,'BS2'!EB9)</f>
        <v>991.7974342</v>
      </c>
      <c r="EC9" s="290">
        <f>SUM(STX!EC9,VEST!EC9,'BS1'!EC9,'BS2'!EC9)</f>
        <v>981.72078899999997</v>
      </c>
      <c r="ED9" s="290">
        <f>SUM(STX!ED9,VEST!ED9,'BS1'!ED9,'BS2'!ED9)</f>
        <v>1032.8388669999999</v>
      </c>
      <c r="EE9" s="290">
        <f>SUM(STX!EE9,VEST!EE9,'BS1'!EE9,'BS2'!EE9)</f>
        <v>1037.9142549999999</v>
      </c>
      <c r="EF9" s="290">
        <f>SUM(STX!EF9,VEST!EF9,'BS1'!EF9,'BS2'!EF9)</f>
        <v>361.60177299999998</v>
      </c>
      <c r="EG9" s="290">
        <f>SUM(STX!EG9,VEST!EG9,'BS1'!EG9,'BS2'!EG9)</f>
        <v>1060.5177570000001</v>
      </c>
      <c r="EH9" s="290">
        <f>SUM(STX!EH9,VEST!EH9,'BS1'!EH9,'BS2'!EH9)</f>
        <v>1023.8080570000002</v>
      </c>
      <c r="EI9" s="290">
        <f>SUM(STX!EI9,VEST!EI9,'BS1'!EI9,'BS2'!EI9)</f>
        <v>541.73534500000005</v>
      </c>
      <c r="EJ9" s="290">
        <f>SUM(STX!EJ9,VEST!EJ9,'BS1'!EJ9,'BS2'!EJ9)</f>
        <v>65.47187799999999</v>
      </c>
      <c r="EK9" s="290">
        <f>SUM(STX!EK9,VEST!EK9,'BS1'!EK9,'BS2'!EK9)</f>
        <v>56.613248999999996</v>
      </c>
      <c r="EL9" s="290">
        <f>SUM(STX!EL9,VEST!EL9,'BS1'!EL9,'BS2'!EL9)</f>
        <v>483.22149300000001</v>
      </c>
      <c r="EM9" s="290">
        <f>SUM(STX!EM9,VEST!EM9,'BS1'!EM9,'BS2'!EM9)</f>
        <v>193.19828099999995</v>
      </c>
      <c r="EN9" s="290">
        <f>SUM(STX!EN9,VEST!EN9,'BS1'!EN9,'BS2'!EN9)</f>
        <v>1069.6794580000001</v>
      </c>
      <c r="EO9" s="290">
        <f>SUM(STX!EO9,VEST!EO9,'BS1'!EO9,'BS2'!EO9)</f>
        <v>1121.7891699999998</v>
      </c>
      <c r="EP9" s="290">
        <f>SUM(STX!EP9,VEST!EP9,'BS1'!EP9,'BS2'!EP9)</f>
        <v>1145.326016</v>
      </c>
      <c r="EQ9" s="290">
        <f>SUM(STX!EQ9,VEST!EQ9,'BS1'!EQ9,'BS2'!EQ9)</f>
        <v>1171.21462</v>
      </c>
      <c r="ER9" s="290">
        <f>SUM(STX!ER9,VEST!ER9,'BS1'!ER9,'BS2'!ER9)</f>
        <v>1229.9296639999998</v>
      </c>
      <c r="ES9" s="290">
        <f>SUM(STX!ES9,VEST!ES9,'BS1'!ES9,'BS2'!ES9)</f>
        <v>1195.754308</v>
      </c>
      <c r="ET9" s="290">
        <f>SUM(STX!ET9,VEST!ET9,'BS1'!ET9,'BS2'!ET9)</f>
        <v>403.61409499999991</v>
      </c>
      <c r="EU9" s="290">
        <f>SUM(STX!EU9,VEST!EU9,'BS1'!EU9,'BS2'!EU9)</f>
        <v>1234.569714</v>
      </c>
      <c r="EV9" s="290">
        <f>SUM(STX!EV9,VEST!EV9,'BS1'!EV9,'BS2'!EV9)</f>
        <v>1208.2241999999999</v>
      </c>
      <c r="EW9" s="290">
        <f>SUM(STX!EW9,VEST!EW9,'BS1'!EW9,'BS2'!EW9)</f>
        <v>1156.7751779999999</v>
      </c>
      <c r="EX9" s="290">
        <f>SUM(STX!EX9,VEST!EX9,'BS1'!EX9,'BS2'!EX9)</f>
        <v>1143.979182</v>
      </c>
      <c r="EY9" s="290">
        <f>SUM(STX!EY9,VEST!EY9,'BS1'!EY9,'BS2'!EY9)</f>
        <v>1153.9640629999999</v>
      </c>
      <c r="EZ9" s="290">
        <f>SUM(STX!EZ9,VEST!EZ9,'BS1'!EZ9,'BS2'!EZ9)</f>
        <v>1106.496948</v>
      </c>
      <c r="FA9" s="290">
        <f>SUM(STX!FA9,VEST!FA9,'BS1'!FA9,'BS2'!FA9)</f>
        <v>351.66689400000001</v>
      </c>
      <c r="FB9" s="290">
        <f>SUM(STX!FB9,VEST!FB9,'BS1'!FB9,'BS2'!FB9)</f>
        <v>26746.409630099999</v>
      </c>
      <c r="FC9" s="290">
        <f>SUM(STX!FC9,VEST!FC9,'BS1'!FC9,'BS2'!FC9)</f>
        <v>373.64110900000009</v>
      </c>
      <c r="FD9" s="290">
        <f>SUM(STX!FD9,VEST!FD9,'BS1'!FD9,'BS2'!FD9)</f>
        <v>1087.5650910000002</v>
      </c>
      <c r="FE9" s="290">
        <f>SUM(STX!FE9,VEST!FE9,'BS1'!FE9,'BS2'!FE9)</f>
        <v>1116.0857270000001</v>
      </c>
      <c r="FF9" s="290">
        <f>SUM(STX!FF9,VEST!FF9,'BS1'!FF9,'BS2'!FF9)</f>
        <v>1166.8539539999999</v>
      </c>
      <c r="FG9" s="290">
        <f>SUM(STX!FG9,VEST!FG9,'BS1'!FG9,'BS2'!FG9)</f>
        <v>1028.177672</v>
      </c>
      <c r="FH9" s="290">
        <f>SUM(STX!FH9,VEST!FH9,'BS1'!FH9,'BS2'!FH9)</f>
        <v>1011.293373</v>
      </c>
      <c r="FI9" s="290">
        <f>SUM(STX!FI9,VEST!FI9,'BS1'!FI9,'BS2'!FI9)</f>
        <v>0</v>
      </c>
      <c r="FJ9" s="290">
        <f>SUM(STX!FJ9,VEST!FJ9,'BS1'!FJ9,'BS2'!FJ9)</f>
        <v>697.41909199999998</v>
      </c>
      <c r="FK9" s="290">
        <f>SUM(STX!FK9,VEST!FK9,'BS1'!FK9,'BS2'!FK9)</f>
        <v>1067.9584239999999</v>
      </c>
      <c r="FL9" s="290">
        <f>SUM(STX!FL9,VEST!FL9,'BS1'!FL9,'BS2'!FL9)</f>
        <v>1072.8528329999999</v>
      </c>
      <c r="FM9" s="290">
        <f>SUM(STX!FM9,VEST!FM9,'BS1'!FM9,'BS2'!FM9)</f>
        <v>1077.5166859999999</v>
      </c>
      <c r="FN9" s="290">
        <f>SUM(STX!FN9,VEST!FN9,'BS1'!FN9,'BS2'!FN9)</f>
        <v>1156.2995950000002</v>
      </c>
      <c r="FO9" s="290">
        <f>SUM(STX!FO9,VEST!FO9,'BS1'!FO9,'BS2'!FO9)</f>
        <v>1165.884168</v>
      </c>
      <c r="FP9" s="290">
        <f>SUM(STX!FP9,VEST!FP9,'BS1'!FP9,'BS2'!FP9)</f>
        <v>475.17468100000008</v>
      </c>
      <c r="FQ9" s="290">
        <f>SUM(STX!FQ9,VEST!FQ9,'BS1'!FQ9,'BS2'!FQ9)</f>
        <v>1174.4690879999998</v>
      </c>
      <c r="FR9" s="290">
        <f>SUM(STX!FR9,VEST!FR9,'BS1'!FR9,'BS2'!FR9)</f>
        <v>1172.6402619999999</v>
      </c>
      <c r="FS9" s="290">
        <f>SUM(STX!FS9,VEST!FS9,'BS1'!FS9,'BS2'!FS9)</f>
        <v>1192.9011620000001</v>
      </c>
      <c r="FT9" s="290">
        <f>SUM(STX!FT9,VEST!FT9,'BS1'!FT9,'BS2'!FT9)</f>
        <v>7.835</v>
      </c>
      <c r="FU9" s="290">
        <f>SUM(STX!FU9,VEST!FU9,'BS1'!FU9,'BS2'!FU9)</f>
        <v>1195.0142409999999</v>
      </c>
      <c r="FV9" s="290">
        <f>SUM(STX!FV9,VEST!FV9,'BS1'!FV9,'BS2'!FV9)</f>
        <v>1126.6986899999999</v>
      </c>
      <c r="FW9" s="290">
        <f>SUM(STX!FW9,VEST!FW9,'BS1'!FW9,'BS2'!FW9)</f>
        <v>527.35263499999996</v>
      </c>
      <c r="FX9" s="290">
        <f>SUM(STX!FX9,VEST!FX9,'BS1'!FX9,'BS2'!FX9)</f>
        <v>1113.9312629999999</v>
      </c>
      <c r="FY9" s="290">
        <f>SUM(STX!FY9,VEST!FY9,'BS1'!FY9,'BS2'!FY9)</f>
        <v>1095.186627</v>
      </c>
      <c r="FZ9" s="290">
        <f>SUM(STX!FZ9,VEST!FZ9,'BS1'!FZ9,'BS2'!FZ9)</f>
        <v>1102.9196630000001</v>
      </c>
      <c r="GA9" s="290">
        <f>SUM(STX!GA9,VEST!GA9,'BS1'!GA9,'BS2'!GA9)</f>
        <v>1128.273434</v>
      </c>
      <c r="GB9" s="290">
        <f>SUM(STX!GB9,VEST!GB9,'BS1'!GB9,'BS2'!GB9)</f>
        <v>1074.6812259999999</v>
      </c>
      <c r="GC9" s="290">
        <f>SUM(STX!GC9,VEST!GC9,'BS1'!GC9,'BS2'!GC9)</f>
        <v>914.66939499999989</v>
      </c>
      <c r="GD9" s="290">
        <f>SUM(STX!GD9,VEST!GD9,'BS1'!GD9,'BS2'!GD9)</f>
        <v>34.223999999999997</v>
      </c>
      <c r="GE9" s="290">
        <f>SUM(STX!GE9,VEST!GE9,'BS1'!GE9,'BS2'!GE9)</f>
        <v>1176.9790339999997</v>
      </c>
      <c r="GF9" s="290">
        <f>SUM(STX!GF9,VEST!GF9,'BS1'!GF9,'BS2'!GF9)</f>
        <v>1182.324515</v>
      </c>
      <c r="GG9" s="290">
        <f>SUM(STX!GG9,VEST!GG9,'BS1'!GG9,'BS2'!GG9)</f>
        <v>27716.822639999999</v>
      </c>
      <c r="GH9" s="290">
        <f>SUM(STX!GH9,VEST!GH9,'BS1'!GH9,'BS2'!GH9)</f>
        <v>1136.9717209999999</v>
      </c>
      <c r="GI9" s="290">
        <f>SUM(STX!GI9,VEST!GI9,'BS1'!GI9,'BS2'!GI9)</f>
        <v>1183.1490879999999</v>
      </c>
      <c r="GJ9" s="290">
        <f>SUM(STX!GJ9,VEST!GJ9,'BS1'!GJ9,'BS2'!GJ9)</f>
        <v>1112.8677579999999</v>
      </c>
      <c r="GK9" s="290">
        <f>SUM(STX!GK9,VEST!GK9,'BS1'!GK9,'BS2'!GK9)</f>
        <v>1122.3165890000002</v>
      </c>
      <c r="GL9" s="290">
        <f>SUM(STX!GL9,VEST!GL9,'BS1'!GL9,'BS2'!GL9)</f>
        <v>411.16330200000004</v>
      </c>
      <c r="GM9" s="290">
        <f>SUM(STX!GM9,VEST!GM9,'BS1'!GM9,'BS2'!GM9)</f>
        <v>1012.3823379999999</v>
      </c>
      <c r="GN9" s="290">
        <f>SUM(STX!GN9,VEST!GN9,'BS1'!GN9,'BS2'!GN9)</f>
        <v>1133.827307</v>
      </c>
      <c r="GO9" s="290">
        <f>SUM(STX!GO9,VEST!GO9,'BS1'!GO9,'BS2'!GO9)</f>
        <v>1132.2823390000001</v>
      </c>
      <c r="GP9" s="290">
        <f>SUM(STX!GP9,VEST!GP9,'BS1'!GP9,'BS2'!GP9)</f>
        <v>1071.569352</v>
      </c>
      <c r="GQ9" s="290">
        <f>SUM(STX!GQ9,VEST!GQ9,'BS1'!GQ9,'BS2'!GQ9)</f>
        <v>1035.5019339999999</v>
      </c>
      <c r="GR9" s="290">
        <f>SUM(STX!GR9,VEST!GR9,'BS1'!GR9,'BS2'!GR9)</f>
        <v>1044.1629129999999</v>
      </c>
      <c r="GS9" s="290">
        <f>SUM(STX!GS9,VEST!GS9,'BS1'!GS9,'BS2'!GS9)</f>
        <v>194.62958200000003</v>
      </c>
      <c r="GT9" s="290">
        <f>SUM(STX!GT9,VEST!GT9,'BS1'!GT9,'BS2'!GT9)</f>
        <v>1063.4469410000002</v>
      </c>
      <c r="GU9" s="290">
        <f>SUM(STX!GU9,VEST!GU9,'BS1'!GU9,'BS2'!GU9)</f>
        <v>1057.6509859999999</v>
      </c>
      <c r="GV9" s="290">
        <f>SUM(STX!GV9,VEST!GV9,'BS1'!GV9,'BS2'!GV9)</f>
        <v>977.07711700000004</v>
      </c>
      <c r="GW9" s="290">
        <f>SUM(STX!GW9,VEST!GW9,'BS1'!GW9,'BS2'!GW9)</f>
        <v>1017.0789569999999</v>
      </c>
      <c r="GX9" s="290">
        <f>SUM(STX!GX9,VEST!GX9,'BS1'!GX9,'BS2'!GX9)</f>
        <v>1122.8909470000001</v>
      </c>
      <c r="GY9" s="290">
        <f>SUM(STX!GY9,VEST!GY9,'BS1'!GY9,'BS2'!GY9)</f>
        <v>1099.6584769999999</v>
      </c>
      <c r="GZ9" s="290">
        <f>SUM(STX!GZ9,VEST!GZ9,'BS1'!GZ9,'BS2'!GZ9)</f>
        <v>295.42269800000003</v>
      </c>
      <c r="HA9" s="290">
        <f>SUM(STX!HA9,VEST!HA9,'BS1'!HA9,'BS2'!HA9)</f>
        <v>1049.6175149999999</v>
      </c>
      <c r="HB9" s="290">
        <f>SUM(STX!HB9,VEST!HB9,'BS1'!HB9,'BS2'!HB9)</f>
        <v>1143.626473</v>
      </c>
      <c r="HC9" s="290">
        <f>SUM(STX!HC9,VEST!HC9,'BS1'!HC9,'BS2'!HC9)</f>
        <v>1145.052567</v>
      </c>
      <c r="HD9" s="290">
        <f>SUM(STX!HD9,VEST!HD9,'BS1'!HD9,'BS2'!HD9)</f>
        <v>1176.2243769999998</v>
      </c>
      <c r="HE9" s="290">
        <f>SUM(STX!HE9,VEST!HE9,'BS1'!HE9,'BS2'!HE9)</f>
        <v>1131.7264049999999</v>
      </c>
      <c r="HF9" s="290">
        <f>SUM(STX!HF9,VEST!HF9,'BS1'!HF9,'BS2'!HF9)</f>
        <v>1118.3931949999999</v>
      </c>
      <c r="HG9" s="290">
        <f>SUM(STX!HG9,VEST!HG9,'BS1'!HG9,'BS2'!HG9)</f>
        <v>57.811579000000009</v>
      </c>
      <c r="HH9" s="290">
        <f>SUM(STX!HH9,VEST!HH9,'BS1'!HH9,'BS2'!HH9)</f>
        <v>1069.1222549999998</v>
      </c>
      <c r="HI9" s="290">
        <f>SUM(STX!HI9,VEST!HI9,'BS1'!HI9,'BS2'!HI9)</f>
        <v>1068.3333499999999</v>
      </c>
      <c r="HJ9" s="290">
        <f>SUM(STX!HJ9,VEST!HJ9,'BS1'!HJ9,'BS2'!HJ9)</f>
        <v>1082.5413359999998</v>
      </c>
      <c r="HK9" s="290">
        <f>SUM(STX!HK9,VEST!HK9,'BS1'!HK9,'BS2'!HK9)</f>
        <v>1106.4498349999999</v>
      </c>
      <c r="HL9" s="290">
        <f>SUM(STX!HL9,VEST!HL9,'BS1'!HL9,'BS2'!HL9)</f>
        <v>1095.4523919999999</v>
      </c>
      <c r="HM9" s="290">
        <f>SUM(STX!HM9,VEST!HM9,'BS1'!HM9,'BS2'!HM9)</f>
        <v>30468.401624999999</v>
      </c>
      <c r="HN9" s="290">
        <f>SUM(STX!HN9,VEST!HN9,'BS1'!HN9,'BS2'!HN9)</f>
        <v>962.98928699999988</v>
      </c>
      <c r="HO9" s="290">
        <f>SUM(STX!HO9,VEST!HO9,'BS1'!HO9,'BS2'!HO9)</f>
        <v>10.373648000000001</v>
      </c>
      <c r="HP9" s="290">
        <f>SUM(STX!HP9,VEST!HP9,'BS1'!HP9,'BS2'!HP9)</f>
        <v>1057.848148</v>
      </c>
      <c r="HQ9" s="290">
        <f>SUM(STX!HQ9,VEST!HQ9,'BS1'!HQ9,'BS2'!HQ9)</f>
        <v>1044.5064039999997</v>
      </c>
      <c r="HR9" s="290">
        <f>SUM(STX!HR9,VEST!HR9,'BS1'!HR9,'BS2'!HR9)</f>
        <v>918.122615</v>
      </c>
      <c r="HS9" s="290">
        <f>SUM(STX!HS9,VEST!HS9,'BS1'!HS9,'BS2'!HS9)</f>
        <v>1025.3902989999999</v>
      </c>
      <c r="HT9" s="290">
        <f>SUM(STX!HT9,VEST!HT9,'BS1'!HT9,'BS2'!HT9)</f>
        <v>1027.9822469999999</v>
      </c>
      <c r="HU9" s="290">
        <f>SUM(STX!HU9,VEST!HU9,'BS1'!HU9,'BS2'!HU9)</f>
        <v>1045.4657158000002</v>
      </c>
      <c r="HV9" s="290">
        <f>SUM(STX!HV9,VEST!HV9,'BS1'!HV9,'BS2'!HV9)</f>
        <v>0</v>
      </c>
      <c r="HW9" s="290">
        <f>SUM(STX!HW9,VEST!HW9,'BS1'!HW9,'BS2'!HW9)</f>
        <v>1019.944256</v>
      </c>
      <c r="HX9" s="290">
        <f>SUM(STX!HX9,VEST!HX9,'BS1'!HX9,'BS2'!HX9)</f>
        <v>1065.5824321</v>
      </c>
      <c r="HY9" s="290">
        <f>SUM(STX!HY9,VEST!HY9,'BS1'!HY9,'BS2'!HY9)</f>
        <v>1119.7125383</v>
      </c>
      <c r="HZ9" s="290">
        <f>SUM(STX!HZ9,VEST!HZ9,'BS1'!HZ9,'BS2'!HZ9)</f>
        <v>1069.7765405</v>
      </c>
      <c r="IA9" s="290">
        <f>SUM(STX!IA9,VEST!IA9,'BS1'!IA9,'BS2'!IA9)</f>
        <v>1123.1316530000001</v>
      </c>
      <c r="IB9" s="290">
        <f>SUM(STX!IB9,VEST!IB9,'BS1'!IB9,'BS2'!IB9)</f>
        <v>1120.5465823</v>
      </c>
      <c r="IC9" s="290">
        <f>SUM(STX!IC9,VEST!IC9,'BS1'!IC9,'BS2'!IC9)</f>
        <v>0</v>
      </c>
      <c r="ID9" s="290">
        <f>SUM(STX!ID9,VEST!ID9,'BS1'!ID9,'BS2'!ID9)</f>
        <v>1140.4323113</v>
      </c>
      <c r="IE9" s="290">
        <f>SUM(STX!IE9,VEST!IE9,'BS1'!IE9,'BS2'!IE9)</f>
        <v>1143.5963738999999</v>
      </c>
      <c r="IF9" s="290">
        <f>SUM(STX!IF9,VEST!IF9,'BS1'!IF9,'BS2'!IF9)</f>
        <v>1123.9541320000001</v>
      </c>
      <c r="IG9" s="290">
        <f>SUM(STX!IG9,VEST!IG9,'BS1'!IG9,'BS2'!IG9)</f>
        <v>1110.6172434</v>
      </c>
      <c r="IH9" s="290">
        <f>SUM(STX!IH9,VEST!IH9,'BS1'!IH9,'BS2'!IH9)</f>
        <v>1185.3746105999999</v>
      </c>
      <c r="II9" s="290">
        <f>SUM(STX!II9,VEST!II9,'BS1'!II9,'BS2'!II9)</f>
        <v>1204.1271134000001</v>
      </c>
      <c r="IJ9" s="290">
        <f>SUM(STX!IJ9,VEST!IJ9,'BS1'!IJ9,'BS2'!IJ9)</f>
        <v>32.217075999999999</v>
      </c>
      <c r="IK9" s="290">
        <f>SUM(STX!IK9,VEST!IK9,'BS1'!IK9,'BS2'!IK9)</f>
        <v>1153.4562007</v>
      </c>
      <c r="IL9" s="290">
        <f>SUM(STX!IL9,VEST!IL9,'BS1'!IL9,'BS2'!IL9)</f>
        <v>1196.7216740000001</v>
      </c>
      <c r="IM9" s="290">
        <f>SUM(STX!IM9,VEST!IM9,'BS1'!IM9,'BS2'!IM9)</f>
        <v>1235.5245236000001</v>
      </c>
      <c r="IN9" s="290">
        <f>SUM(STX!IN9,VEST!IN9,'BS1'!IN9,'BS2'!IN9)</f>
        <v>1206.8920259000001</v>
      </c>
      <c r="IO9" s="290">
        <f>SUM(STX!IO9,VEST!IO9,'BS1'!IO9,'BS2'!IO9)</f>
        <v>1159.6033762000002</v>
      </c>
      <c r="IP9" s="290">
        <f>SUM(STX!IP9,VEST!IP9,'BS1'!IP9,'BS2'!IP9)</f>
        <v>1112.6983338</v>
      </c>
      <c r="IQ9" s="290">
        <f>SUM(STX!IQ9,VEST!IQ9,'BS1'!IQ9,'BS2'!IQ9)</f>
        <v>40.639920999999994</v>
      </c>
      <c r="IR9" s="290">
        <f>SUM(STX!IR9,VEST!IR9,'BS1'!IR9,'BS2'!IR9)</f>
        <v>1097.3958935000001</v>
      </c>
      <c r="IS9" s="290">
        <f>SUM(STX!IS9,VEST!IS9,'BS1'!IS9,'BS2'!IS9)</f>
        <v>28754.623175300003</v>
      </c>
      <c r="IT9" s="290">
        <f>SUM(STX!IT9,VEST!IT9,'BS1'!IT9,'BS2'!IT9)</f>
        <v>22039.255000000001</v>
      </c>
      <c r="IU9" s="290">
        <f>SUM(STX!IU9,VEST!IU9,'BS1'!IU9,'BS2'!IU9)</f>
        <v>14612.712</v>
      </c>
      <c r="IV9" s="290">
        <f>SUM(STX!IV9,VEST!IV9,'BS1'!IV9,'BS2'!IV9)</f>
        <v>12750.619999999999</v>
      </c>
      <c r="IW9" s="290">
        <f>SUM(STX!IW9,VEST!IW9,'BS1'!IW9,'BS2'!IW9)</f>
        <v>16273.807999999999</v>
      </c>
      <c r="IX9" s="355">
        <f>SUM(AH9,BK9,CQ9,DV9,FB9,GG9,HM9,IS9)</f>
        <v>192951.07252809999</v>
      </c>
    </row>
    <row r="10" spans="1:260" s="277" customFormat="1">
      <c r="B10" s="291" t="s">
        <v>86</v>
      </c>
      <c r="C10" s="288">
        <v>0</v>
      </c>
      <c r="D10" s="288">
        <v>913</v>
      </c>
      <c r="E10" s="288">
        <v>933</v>
      </c>
      <c r="F10" s="288">
        <v>1</v>
      </c>
      <c r="G10" s="288">
        <v>1005</v>
      </c>
      <c r="H10" s="288">
        <v>972</v>
      </c>
      <c r="I10" s="288">
        <v>1</v>
      </c>
      <c r="J10" s="288">
        <v>957</v>
      </c>
      <c r="K10" s="288">
        <v>987</v>
      </c>
      <c r="L10" s="288">
        <v>965</v>
      </c>
      <c r="M10" s="288">
        <v>0</v>
      </c>
      <c r="N10" s="288">
        <v>976</v>
      </c>
      <c r="O10" s="288">
        <v>1004</v>
      </c>
      <c r="P10" s="288">
        <v>1032</v>
      </c>
      <c r="Q10" s="288">
        <v>1036</v>
      </c>
      <c r="R10" s="288">
        <v>1051</v>
      </c>
      <c r="S10" s="288">
        <v>1046</v>
      </c>
      <c r="T10" s="288">
        <v>0</v>
      </c>
      <c r="U10" s="288">
        <v>1060</v>
      </c>
      <c r="V10" s="288">
        <v>1067</v>
      </c>
      <c r="W10" s="288">
        <v>1109</v>
      </c>
      <c r="X10" s="288">
        <v>1109</v>
      </c>
      <c r="Y10" s="288">
        <v>1138</v>
      </c>
      <c r="Z10" s="288">
        <v>1123</v>
      </c>
      <c r="AA10" s="288">
        <v>0</v>
      </c>
      <c r="AB10" s="288">
        <v>1127</v>
      </c>
      <c r="AC10" s="288">
        <v>1138</v>
      </c>
      <c r="AD10" s="288">
        <v>1117</v>
      </c>
      <c r="AE10" s="288">
        <v>1110</v>
      </c>
      <c r="AF10" s="288">
        <v>1110</v>
      </c>
      <c r="AG10" s="288">
        <v>1095</v>
      </c>
      <c r="AH10" s="290">
        <f>SUM(STX!AH10,VEST!AH10,'BS1'!AH10,'BS2'!AH10)</f>
        <v>3552.92</v>
      </c>
      <c r="AI10" s="290">
        <f>SUM(STX!AI10,VEST!AI10,'BS1'!AI10,'BS2'!AI10)</f>
        <v>0</v>
      </c>
      <c r="AJ10" s="290">
        <f>SUM(STX!AJ10,VEST!AJ10,'BS1'!AJ10,'BS2'!AJ10)</f>
        <v>3640</v>
      </c>
      <c r="AK10" s="290">
        <f>SUM(STX!AK10,VEST!AK10,'BS1'!AK10,'BS2'!AK10)</f>
        <v>1040</v>
      </c>
      <c r="AL10" s="290">
        <f>SUM(STX!AL10,VEST!AL10,'BS1'!AL10,'BS2'!AL10)</f>
        <v>3785</v>
      </c>
      <c r="AM10" s="290">
        <f>SUM(STX!AM10,VEST!AM10,'BS1'!AM10,'BS2'!AM10)</f>
        <v>3838</v>
      </c>
      <c r="AN10" s="290">
        <f>SUM(STX!AN10,VEST!AN10,'BS1'!AN10,'BS2'!AN10)</f>
        <v>3717</v>
      </c>
      <c r="AO10" s="290">
        <f>SUM(STX!AO10,VEST!AO10,'BS1'!AO10,'BS2'!AO10)</f>
        <v>2634</v>
      </c>
      <c r="AP10" s="290">
        <f>SUM(STX!AP10,VEST!AP10,'BS1'!AP10,'BS2'!AP10)</f>
        <v>0</v>
      </c>
      <c r="AQ10" s="290">
        <f>SUM(STX!AQ10,VEST!AQ10,'BS1'!AQ10,'BS2'!AQ10)</f>
        <v>3614</v>
      </c>
      <c r="AR10" s="290">
        <f>SUM(STX!AR10,VEST!AR10,'BS1'!AR10,'BS2'!AR10)</f>
        <v>3702</v>
      </c>
      <c r="AS10" s="290">
        <f>SUM(STX!AS10,VEST!AS10,'BS1'!AS10,'BS2'!AS10)</f>
        <v>3769</v>
      </c>
      <c r="AT10" s="290">
        <f>SUM(STX!AT10,VEST!AT10,'BS1'!AT10,'BS2'!AT10)</f>
        <v>3736</v>
      </c>
      <c r="AU10" s="290">
        <f>SUM(STX!AU10,VEST!AU10,'BS1'!AU10,'BS2'!AU10)</f>
        <v>3740</v>
      </c>
      <c r="AV10" s="290">
        <f>SUM(STX!AV10,VEST!AV10,'BS1'!AV10,'BS2'!AV10)</f>
        <v>3624</v>
      </c>
      <c r="AW10" s="290">
        <f>SUM(STX!AW10,VEST!AW10,'BS1'!AW10,'BS2'!AW10)</f>
        <v>0</v>
      </c>
      <c r="AX10" s="290">
        <f>SUM(STX!AX10,VEST!AX10,'BS1'!AX10,'BS2'!AX10)</f>
        <v>3711</v>
      </c>
      <c r="AY10" s="290">
        <f>SUM(STX!AY10,VEST!AY10,'BS1'!AY10,'BS2'!AY10)</f>
        <v>3733</v>
      </c>
      <c r="AZ10" s="290">
        <f>SUM(STX!AZ10,VEST!AZ10,'BS1'!AZ10,'BS2'!AZ10)</f>
        <v>3619</v>
      </c>
      <c r="BA10" s="290">
        <f>SUM(STX!BA10,VEST!BA10,'BS1'!BA10,'BS2'!BA10)</f>
        <v>3381</v>
      </c>
      <c r="BB10" s="290">
        <f>SUM(STX!BB10,VEST!BB10,'BS1'!BB10,'BS2'!BB10)</f>
        <v>3404</v>
      </c>
      <c r="BC10" s="290">
        <f>SUM(STX!BC10,VEST!BC10,'BS1'!BC10,'BS2'!BC10)</f>
        <v>3339</v>
      </c>
      <c r="BD10" s="290">
        <f>SUM(STX!BD10,VEST!BD10,'BS1'!BD10,'BS2'!BD10)</f>
        <v>0</v>
      </c>
      <c r="BE10" s="290">
        <f>SUM(STX!BE10,VEST!BE10,'BS1'!BE10,'BS2'!BE10)</f>
        <v>3739</v>
      </c>
      <c r="BF10" s="290">
        <f>SUM(STX!BF10,VEST!BF10,'BS1'!BF10,'BS2'!BF10)</f>
        <v>3793</v>
      </c>
      <c r="BG10" s="290">
        <f>SUM(STX!BG10,VEST!BG10,'BS1'!BG10,'BS2'!BG10)</f>
        <v>3822</v>
      </c>
      <c r="BH10" s="290">
        <f>SUM(STX!BH10,VEST!BH10,'BS1'!BH10,'BS2'!BH10)</f>
        <v>3780</v>
      </c>
      <c r="BI10" s="290">
        <f>SUM(STX!BI10,VEST!BI10,'BS1'!BI10,'BS2'!BI10)</f>
        <v>3758</v>
      </c>
      <c r="BJ10" s="290">
        <f>SUM(STX!BJ10,VEST!BJ10,'BS1'!BJ10,'BS2'!BJ10)</f>
        <v>3733</v>
      </c>
      <c r="BK10" s="290">
        <f>SUM(STX!BK10,VEST!BK10,'BS1'!BK10,'BS2'!BK10)</f>
        <v>3679.652173913044</v>
      </c>
      <c r="BL10" s="290">
        <f>SUM(STX!BL10,VEST!BL10,'BS1'!BL10,'BS2'!BL10)</f>
        <v>0</v>
      </c>
      <c r="BM10" s="290">
        <f>SUM(STX!BM10,VEST!BM10,'BS1'!BM10,'BS2'!BM10)</f>
        <v>3688</v>
      </c>
      <c r="BN10" s="290">
        <f>SUM(STX!BN10,VEST!BN10,'BS1'!BN10,'BS2'!BN10)</f>
        <v>3760</v>
      </c>
      <c r="BO10" s="290">
        <f>SUM(STX!BO10,VEST!BO10,'BS1'!BO10,'BS2'!BO10)</f>
        <v>3863</v>
      </c>
      <c r="BP10" s="290">
        <f>SUM(STX!BP10,VEST!BP10,'BS1'!BP10,'BS2'!BP10)</f>
        <v>3927</v>
      </c>
      <c r="BQ10" s="290">
        <f>SUM(STX!BQ10,VEST!BQ10,'BS1'!BQ10,'BS2'!BQ10)</f>
        <v>3810</v>
      </c>
      <c r="BR10" s="290">
        <f>SUM(STX!BR10,VEST!BR10,'BS1'!BR10,'BS2'!BR10)</f>
        <v>3578</v>
      </c>
      <c r="BS10" s="290">
        <f>SUM(STX!BS10,VEST!BS10,'BS1'!BS10,'BS2'!BS10)</f>
        <v>0</v>
      </c>
      <c r="BT10" s="290">
        <f>SUM(STX!BT10,VEST!BT10,'BS1'!BT10,'BS2'!BT10)</f>
        <v>36</v>
      </c>
      <c r="BU10" s="290">
        <f>SUM(STX!BU10,VEST!BU10,'BS1'!BU10,'BS2'!BU10)</f>
        <v>3763</v>
      </c>
      <c r="BV10" s="290">
        <f>SUM(STX!BV10,VEST!BV10,'BS1'!BV10,'BS2'!BV10)</f>
        <v>3835</v>
      </c>
      <c r="BW10" s="290">
        <f>SUM(STX!BW10,VEST!BW10,'BS1'!BW10,'BS2'!BW10)</f>
        <v>3846</v>
      </c>
      <c r="BX10" s="290">
        <f>SUM(STX!BX10,VEST!BX10,'BS1'!BX10,'BS2'!BX10)</f>
        <v>3857</v>
      </c>
      <c r="BY10" s="290">
        <f>SUM(STX!BY10,VEST!BY10,'BS1'!BY10,'BS2'!BY10)</f>
        <v>3565</v>
      </c>
      <c r="BZ10" s="290">
        <f>SUM(STX!BZ10,VEST!BZ10,'BS1'!BZ10,'BS2'!BZ10)</f>
        <v>0</v>
      </c>
      <c r="CA10" s="290">
        <f>SUM(STX!CA10,VEST!CA10,'BS1'!CA10,'BS2'!CA10)</f>
        <v>3805</v>
      </c>
      <c r="CB10" s="290">
        <f>SUM(STX!CB10,VEST!CB10,'BS1'!CB10,'BS2'!CB10)</f>
        <v>3861</v>
      </c>
      <c r="CC10" s="290">
        <f>SUM(STX!CC10,VEST!CC10,'BS1'!CC10,'BS2'!CC10)</f>
        <v>3866</v>
      </c>
      <c r="CD10" s="290">
        <f>SUM(STX!CD10,VEST!CD10,'BS1'!CD10,'BS2'!CD10)</f>
        <v>3886</v>
      </c>
      <c r="CE10" s="290">
        <f>SUM(STX!CE10,VEST!CE10,'BS1'!CE10,'BS2'!CE10)</f>
        <v>3898</v>
      </c>
      <c r="CF10" s="290">
        <f>SUM(STX!CF10,VEST!CF10,'BS1'!CF10,'BS2'!CF10)</f>
        <v>3871</v>
      </c>
      <c r="CG10" s="290">
        <f>SUM(STX!CG10,VEST!CG10,'BS1'!CG10,'BS2'!CG10)</f>
        <v>0</v>
      </c>
      <c r="CH10" s="290">
        <f>SUM(STX!CH10,VEST!CH10,'BS1'!CH10,'BS2'!CH10)</f>
        <v>3860</v>
      </c>
      <c r="CI10" s="290">
        <f>SUM(STX!CI10,VEST!CI10,'BS1'!CI10,'BS2'!CI10)</f>
        <v>3899</v>
      </c>
      <c r="CJ10" s="290">
        <f>SUM(STX!CJ10,VEST!CJ10,'BS1'!CJ10,'BS2'!CJ10)</f>
        <v>3872</v>
      </c>
      <c r="CK10" s="290">
        <f>SUM(STX!CK10,VEST!CK10,'BS1'!CK10,'BS2'!CK10)</f>
        <v>3852</v>
      </c>
      <c r="CL10" s="290">
        <f>SUM(STX!CL10,VEST!CL10,'BS1'!CL10,'BS2'!CL10)</f>
        <v>3892</v>
      </c>
      <c r="CM10" s="290">
        <f>SUM(STX!CM10,VEST!CM10,'BS1'!CM10,'BS2'!CM10)</f>
        <v>3866</v>
      </c>
      <c r="CN10" s="290">
        <f>SUM(STX!CN10,VEST!CN10,'BS1'!CN10,'BS2'!CN10)</f>
        <v>0</v>
      </c>
      <c r="CO10" s="290">
        <f>SUM(STX!CO10,VEST!CO10,'BS1'!CO10,'BS2'!CO10)</f>
        <v>3858</v>
      </c>
      <c r="CP10" s="290">
        <f>SUM(STX!CP10,VEST!CP10,'BS1'!CP10,'BS2'!CP10)</f>
        <v>3889</v>
      </c>
      <c r="CQ10" s="290">
        <f>SUM(STX!CQ10,VEST!CQ10,'BS1'!CQ10,'BS2'!CQ10)</f>
        <v>3826.6800000000003</v>
      </c>
      <c r="CR10" s="290">
        <f>SUM(STX!CR10,VEST!CR10,'BS1'!CR10,'BS2'!CR10)</f>
        <v>3820</v>
      </c>
      <c r="CS10" s="290">
        <f>SUM(STX!CS10,VEST!CS10,'BS1'!CS10,'BS2'!CS10)</f>
        <v>3825</v>
      </c>
      <c r="CT10" s="290">
        <f>SUM(STX!CT10,VEST!CT10,'BS1'!CT10,'BS2'!CT10)</f>
        <v>3834</v>
      </c>
      <c r="CU10" s="290">
        <f>SUM(STX!CU10,VEST!CU10,'BS1'!CU10,'BS2'!CU10)</f>
        <v>3845</v>
      </c>
      <c r="CV10" s="290">
        <f>SUM(STX!CV10,VEST!CV10,'BS1'!CV10,'BS2'!CV10)</f>
        <v>0</v>
      </c>
      <c r="CW10" s="290">
        <f>SUM(STX!CW10,VEST!CW10,'BS1'!CW10,'BS2'!CW10)</f>
        <v>3761</v>
      </c>
      <c r="CX10" s="290">
        <f>SUM(STX!CX10,VEST!CX10,'BS1'!CX10,'BS2'!CX10)</f>
        <v>3779</v>
      </c>
      <c r="CY10" s="290">
        <f>SUM(STX!CY10,VEST!CY10,'BS1'!CY10,'BS2'!CY10)</f>
        <v>3786</v>
      </c>
      <c r="CZ10" s="290">
        <f>SUM(STX!CZ10,VEST!CZ10,'BS1'!CZ10,'BS2'!CZ10)</f>
        <v>3799</v>
      </c>
      <c r="DA10" s="290">
        <f>SUM(STX!DA10,VEST!DA10,'BS1'!DA10,'BS2'!DA10)</f>
        <v>3831</v>
      </c>
      <c r="DB10" s="290">
        <f>SUM(STX!DB10,VEST!DB10,'BS1'!DB10,'BS2'!DB10)</f>
        <v>1529</v>
      </c>
      <c r="DC10" s="290">
        <f>SUM(STX!DC10,VEST!DC10,'BS1'!DC10,'BS2'!DC10)</f>
        <v>0</v>
      </c>
      <c r="DD10" s="290">
        <f>SUM(STX!DD10,VEST!DD10,'BS1'!DD10,'BS2'!DD10)</f>
        <v>0</v>
      </c>
      <c r="DE10" s="290">
        <f>SUM(STX!DE10,VEST!DE10,'BS1'!DE10,'BS2'!DE10)</f>
        <v>0</v>
      </c>
      <c r="DF10" s="290">
        <f>SUM(STX!DF10,VEST!DF10,'BS1'!DF10,'BS2'!DF10)</f>
        <v>0</v>
      </c>
      <c r="DG10" s="290">
        <f>SUM(STX!DG10,VEST!DG10,'BS1'!DG10,'BS2'!DG10)</f>
        <v>0</v>
      </c>
      <c r="DH10" s="290">
        <f>SUM(STX!DH10,VEST!DH10,'BS1'!DH10,'BS2'!DH10)</f>
        <v>0</v>
      </c>
      <c r="DI10" s="290">
        <f>SUM(STX!DI10,VEST!DI10,'BS1'!DI10,'BS2'!DI10)</f>
        <v>0</v>
      </c>
      <c r="DJ10" s="290">
        <f>SUM(STX!DJ10,VEST!DJ10,'BS1'!DJ10,'BS2'!DJ10)</f>
        <v>0</v>
      </c>
      <c r="DK10" s="290">
        <f>SUM(STX!DK10,VEST!DK10,'BS1'!DK10,'BS2'!DK10)</f>
        <v>3537</v>
      </c>
      <c r="DL10" s="290">
        <f>SUM(STX!DL10,VEST!DL10,'BS1'!DL10,'BS2'!DL10)</f>
        <v>3733</v>
      </c>
      <c r="DM10" s="290">
        <f>SUM(STX!DM10,VEST!DM10,'BS1'!DM10,'BS2'!DM10)</f>
        <v>3798</v>
      </c>
      <c r="DN10" s="290">
        <f>SUM(STX!DN10,VEST!DN10,'BS1'!DN10,'BS2'!DN10)</f>
        <v>3826</v>
      </c>
      <c r="DO10" s="290">
        <f>SUM(STX!DO10,VEST!DO10,'BS1'!DO10,'BS2'!DO10)</f>
        <v>3914</v>
      </c>
      <c r="DP10" s="290">
        <f>SUM(STX!DP10,VEST!DP10,'BS1'!DP10,'BS2'!DP10)</f>
        <v>3902</v>
      </c>
      <c r="DQ10" s="290">
        <f>SUM(STX!DQ10,VEST!DQ10,'BS1'!DQ10,'BS2'!DQ10)</f>
        <v>751</v>
      </c>
      <c r="DR10" s="290">
        <f>SUM(STX!DR10,VEST!DR10,'BS1'!DR10,'BS2'!DR10)</f>
        <v>3857</v>
      </c>
      <c r="DS10" s="290">
        <f>SUM(STX!DS10,VEST!DS10,'BS1'!DS10,'BS2'!DS10)</f>
        <v>3956</v>
      </c>
      <c r="DT10" s="290">
        <f>SUM(STX!DT10,VEST!DT10,'BS1'!DT10,'BS2'!DT10)</f>
        <v>3945</v>
      </c>
      <c r="DU10" s="290">
        <f>SUM(STX!DU10,VEST!DU10,'BS1'!DU10,'BS2'!DU10)</f>
        <v>3940</v>
      </c>
      <c r="DV10" s="290">
        <f>SUM(STX!DV10,VEST!DV10,'BS1'!DV10,'BS2'!DV10)</f>
        <v>3710.85</v>
      </c>
      <c r="DW10" s="290">
        <f>SUM(STX!DW10,VEST!DW10,'BS1'!DW10,'BS2'!DW10)</f>
        <v>3908</v>
      </c>
      <c r="DX10" s="290">
        <f>SUM(STX!DX10,VEST!DX10,'BS1'!DX10,'BS2'!DX10)</f>
        <v>3870</v>
      </c>
      <c r="DY10" s="290">
        <f>SUM(STX!DY10,VEST!DY10,'BS1'!DY10,'BS2'!DY10)</f>
        <v>2281</v>
      </c>
      <c r="DZ10" s="290">
        <f>SUM(STX!DZ10,VEST!DZ10,'BS1'!DZ10,'BS2'!DZ10)</f>
        <v>4063</v>
      </c>
      <c r="EA10" s="290">
        <f>SUM(STX!EA10,VEST!EA10,'BS1'!EA10,'BS2'!EA10)</f>
        <v>4137</v>
      </c>
      <c r="EB10" s="290">
        <f>SUM(STX!EB10,VEST!EB10,'BS1'!EB10,'BS2'!EB10)</f>
        <v>3978</v>
      </c>
      <c r="EC10" s="290">
        <f>SUM(STX!EC10,VEST!EC10,'BS1'!EC10,'BS2'!EC10)</f>
        <v>4199</v>
      </c>
      <c r="ED10" s="290">
        <f>SUM(STX!ED10,VEST!ED10,'BS1'!ED10,'BS2'!ED10)</f>
        <v>4227</v>
      </c>
      <c r="EE10" s="290">
        <f>SUM(STX!EE10,VEST!EE10,'BS1'!EE10,'BS2'!EE10)</f>
        <v>4232</v>
      </c>
      <c r="EF10" s="290">
        <f>SUM(STX!EF10,VEST!EF10,'BS1'!EF10,'BS2'!EF10)</f>
        <v>2223</v>
      </c>
      <c r="EG10" s="290">
        <f>SUM(STX!EG10,VEST!EG10,'BS1'!EG10,'BS2'!EG10)</f>
        <v>4249</v>
      </c>
      <c r="EH10" s="290">
        <f>SUM(STX!EH10,VEST!EH10,'BS1'!EH10,'BS2'!EH10)</f>
        <v>4249</v>
      </c>
      <c r="EI10" s="290">
        <f>SUM(STX!EI10,VEST!EI10,'BS1'!EI10,'BS2'!EI10)</f>
        <v>3142</v>
      </c>
      <c r="EJ10" s="290">
        <f>SUM(STX!EJ10,VEST!EJ10,'BS1'!EJ10,'BS2'!EJ10)</f>
        <v>601</v>
      </c>
      <c r="EK10" s="290">
        <f>SUM(STX!EK10,VEST!EK10,'BS1'!EK10,'BS2'!EK10)</f>
        <v>348</v>
      </c>
      <c r="EL10" s="290">
        <f>SUM(STX!EL10,VEST!EL10,'BS1'!EL10,'BS2'!EL10)</f>
        <v>1756</v>
      </c>
      <c r="EM10" s="290">
        <f>SUM(STX!EM10,VEST!EM10,'BS1'!EM10,'BS2'!EM10)</f>
        <v>1640</v>
      </c>
      <c r="EN10" s="290">
        <f>SUM(STX!EN10,VEST!EN10,'BS1'!EN10,'BS2'!EN10)</f>
        <v>4298</v>
      </c>
      <c r="EO10" s="290">
        <f>SUM(STX!EO10,VEST!EO10,'BS1'!EO10,'BS2'!EO10)</f>
        <v>4323</v>
      </c>
      <c r="EP10" s="290">
        <f>SUM(STX!EP10,VEST!EP10,'BS1'!EP10,'BS2'!EP10)</f>
        <v>4485</v>
      </c>
      <c r="EQ10" s="290">
        <f>SUM(STX!EQ10,VEST!EQ10,'BS1'!EQ10,'BS2'!EQ10)</f>
        <v>4486</v>
      </c>
      <c r="ER10" s="290">
        <f>SUM(STX!ER10,VEST!ER10,'BS1'!ER10,'BS2'!ER10)</f>
        <v>4491</v>
      </c>
      <c r="ES10" s="290">
        <f>SUM(STX!ES10,VEST!ES10,'BS1'!ES10,'BS2'!ES10)</f>
        <v>4475</v>
      </c>
      <c r="ET10" s="290">
        <f>SUM(STX!ET10,VEST!ET10,'BS1'!ET10,'BS2'!ET10)</f>
        <v>2933</v>
      </c>
      <c r="EU10" s="290">
        <f>SUM(STX!EU10,VEST!EU10,'BS1'!EU10,'BS2'!EU10)</f>
        <v>4491</v>
      </c>
      <c r="EV10" s="290">
        <f>SUM(STX!EV10,VEST!EV10,'BS1'!EV10,'BS2'!EV10)</f>
        <v>4498</v>
      </c>
      <c r="EW10" s="290">
        <f>SUM(STX!EW10,VEST!EW10,'BS1'!EW10,'BS2'!EW10)</f>
        <v>4493</v>
      </c>
      <c r="EX10" s="290">
        <f>SUM(STX!EX10,VEST!EX10,'BS1'!EX10,'BS2'!EX10)</f>
        <v>4496</v>
      </c>
      <c r="EY10" s="290">
        <f>SUM(STX!EY10,VEST!EY10,'BS1'!EY10,'BS2'!EY10)</f>
        <v>4500</v>
      </c>
      <c r="EZ10" s="290">
        <f>SUM(STX!EZ10,VEST!EZ10,'BS1'!EZ10,'BS2'!EZ10)</f>
        <v>4478</v>
      </c>
      <c r="FA10" s="290">
        <f>SUM(STX!FA10,VEST!FA10,'BS1'!FA10,'BS2'!FA10)</f>
        <v>2729</v>
      </c>
      <c r="FB10" s="290">
        <f>SUM(STX!FB10,VEST!FB10,'BS1'!FB10,'BS2'!FB10)</f>
        <v>4288.9565217391309</v>
      </c>
      <c r="FC10" s="290">
        <f>SUM(STX!FC10,VEST!FC10,'BS1'!FC10,'BS2'!FC10)</f>
        <v>1133</v>
      </c>
      <c r="FD10" s="290">
        <f>SUM(STX!FD10,VEST!FD10,'BS1'!FD10,'BS2'!FD10)</f>
        <v>4487</v>
      </c>
      <c r="FE10" s="290">
        <f>SUM(STX!FE10,VEST!FE10,'BS1'!FE10,'BS2'!FE10)</f>
        <v>4529</v>
      </c>
      <c r="FF10" s="290">
        <f>SUM(STX!FF10,VEST!FF10,'BS1'!FF10,'BS2'!FF10)</f>
        <v>4550</v>
      </c>
      <c r="FG10" s="290">
        <f>SUM(STX!FG10,VEST!FG10,'BS1'!FG10,'BS2'!FG10)</f>
        <v>4682</v>
      </c>
      <c r="FH10" s="290">
        <f>SUM(STX!FH10,VEST!FH10,'BS1'!FH10,'BS2'!FH10)</f>
        <v>4451</v>
      </c>
      <c r="FI10" s="290">
        <f>SUM(STX!FI10,VEST!FI10,'BS1'!FI10,'BS2'!FI10)</f>
        <v>57</v>
      </c>
      <c r="FJ10" s="290">
        <f>SUM(STX!FJ10,VEST!FJ10,'BS1'!FJ10,'BS2'!FJ10)</f>
        <v>3228</v>
      </c>
      <c r="FK10" s="290">
        <f>SUM(STX!FK10,VEST!FK10,'BS1'!FK10,'BS2'!FK10)</f>
        <v>4528</v>
      </c>
      <c r="FL10" s="290">
        <f>SUM(STX!FL10,VEST!FL10,'BS1'!FL10,'BS2'!FL10)</f>
        <v>4604</v>
      </c>
      <c r="FM10" s="290">
        <f>SUM(STX!FM10,VEST!FM10,'BS1'!FM10,'BS2'!FM10)</f>
        <v>4572</v>
      </c>
      <c r="FN10" s="290">
        <f>SUM(STX!FN10,VEST!FN10,'BS1'!FN10,'BS2'!FN10)</f>
        <v>4628</v>
      </c>
      <c r="FO10" s="290">
        <f>SUM(STX!FO10,VEST!FO10,'BS1'!FO10,'BS2'!FO10)</f>
        <v>4591</v>
      </c>
      <c r="FP10" s="290">
        <f>SUM(STX!FP10,VEST!FP10,'BS1'!FP10,'BS2'!FP10)</f>
        <v>2842</v>
      </c>
      <c r="FQ10" s="290">
        <f>SUM(STX!FQ10,VEST!FQ10,'BS1'!FQ10,'BS2'!FQ10)</f>
        <v>4689</v>
      </c>
      <c r="FR10" s="290">
        <f>SUM(STX!FR10,VEST!FR10,'BS1'!FR10,'BS2'!FR10)</f>
        <v>4719</v>
      </c>
      <c r="FS10" s="290">
        <f>SUM(STX!FS10,VEST!FS10,'BS1'!FS10,'BS2'!FS10)</f>
        <v>4736</v>
      </c>
      <c r="FT10" s="290">
        <f>SUM(STX!FT10,VEST!FT10,'BS1'!FT10,'BS2'!FT10)</f>
        <v>111</v>
      </c>
      <c r="FU10" s="290">
        <f>SUM(STX!FU10,VEST!FU10,'BS1'!FU10,'BS2'!FU10)</f>
        <v>4718</v>
      </c>
      <c r="FV10" s="290">
        <f>SUM(STX!FV10,VEST!FV10,'BS1'!FV10,'BS2'!FV10)</f>
        <v>4730</v>
      </c>
      <c r="FW10" s="290">
        <f>SUM(STX!FW10,VEST!FW10,'BS1'!FW10,'BS2'!FW10)</f>
        <v>3112</v>
      </c>
      <c r="FX10" s="290">
        <f>SUM(STX!FX10,VEST!FX10,'BS1'!FX10,'BS2'!FX10)</f>
        <v>4735</v>
      </c>
      <c r="FY10" s="290">
        <f>SUM(STX!FY10,VEST!FY10,'BS1'!FY10,'BS2'!FY10)</f>
        <v>4781</v>
      </c>
      <c r="FZ10" s="290">
        <f>SUM(STX!FZ10,VEST!FZ10,'BS1'!FZ10,'BS2'!FZ10)</f>
        <v>4778</v>
      </c>
      <c r="GA10" s="290">
        <f>SUM(STX!GA10,VEST!GA10,'BS1'!GA10,'BS2'!GA10)</f>
        <v>4764</v>
      </c>
      <c r="GB10" s="290">
        <f>SUM(STX!GB10,VEST!GB10,'BS1'!GB10,'BS2'!GB10)</f>
        <v>4765</v>
      </c>
      <c r="GC10" s="290">
        <f>SUM(STX!GC10,VEST!GC10,'BS1'!GC10,'BS2'!GC10)</f>
        <v>4702</v>
      </c>
      <c r="GD10" s="290">
        <f>SUM(STX!GD10,VEST!GD10,'BS1'!GD10,'BS2'!GD10)</f>
        <v>794</v>
      </c>
      <c r="GE10" s="290">
        <f>SUM(STX!GE10,VEST!GE10,'BS1'!GE10,'BS2'!GE10)</f>
        <v>4704</v>
      </c>
      <c r="GF10" s="290">
        <f>SUM(STX!GF10,VEST!GF10,'BS1'!GF10,'BS2'!GF10)</f>
        <v>4761</v>
      </c>
      <c r="GG10" s="290">
        <f>SUM(STX!GG10,VEST!GG10,'BS1'!GG10,'BS2'!GG10)</f>
        <v>4648.541666666667</v>
      </c>
      <c r="GH10" s="290">
        <f>SUM(STX!GH10,VEST!GH10,'BS1'!GH10,'BS2'!GH10)</f>
        <v>4626</v>
      </c>
      <c r="GI10" s="290">
        <f>SUM(STX!GI10,VEST!GI10,'BS1'!GI10,'BS2'!GI10)</f>
        <v>4604</v>
      </c>
      <c r="GJ10" s="290">
        <f>SUM(STX!GJ10,VEST!GJ10,'BS1'!GJ10,'BS2'!GJ10)</f>
        <v>4626</v>
      </c>
      <c r="GK10" s="290">
        <f>SUM(STX!GK10,VEST!GK10,'BS1'!GK10,'BS2'!GK10)</f>
        <v>4611</v>
      </c>
      <c r="GL10" s="290">
        <f>SUM(STX!GL10,VEST!GL10,'BS1'!GL10,'BS2'!GL10)</f>
        <v>2632</v>
      </c>
      <c r="GM10" s="290">
        <f>SUM(STX!GM10,VEST!GM10,'BS1'!GM10,'BS2'!GM10)</f>
        <v>4716</v>
      </c>
      <c r="GN10" s="290">
        <f>SUM(STX!GN10,VEST!GN10,'BS1'!GN10,'BS2'!GN10)</f>
        <v>4552</v>
      </c>
      <c r="GO10" s="290">
        <f>SUM(STX!GO10,VEST!GO10,'BS1'!GO10,'BS2'!GO10)</f>
        <v>4549</v>
      </c>
      <c r="GP10" s="290">
        <f>SUM(STX!GP10,VEST!GP10,'BS1'!GP10,'BS2'!GP10)</f>
        <v>4568</v>
      </c>
      <c r="GQ10" s="290">
        <f>SUM(STX!GQ10,VEST!GQ10,'BS1'!GQ10,'BS2'!GQ10)</f>
        <v>4569</v>
      </c>
      <c r="GR10" s="290">
        <f>SUM(STX!GR10,VEST!GR10,'BS1'!GR10,'BS2'!GR10)</f>
        <v>4483</v>
      </c>
      <c r="GS10" s="290">
        <f>SUM(STX!GS10,VEST!GS10,'BS1'!GS10,'BS2'!GS10)</f>
        <v>1414</v>
      </c>
      <c r="GT10" s="290">
        <f>SUM(STX!GT10,VEST!GT10,'BS1'!GT10,'BS2'!GT10)</f>
        <v>4448</v>
      </c>
      <c r="GU10" s="290">
        <f>SUM(STX!GU10,VEST!GU10,'BS1'!GU10,'BS2'!GU10)</f>
        <v>4556</v>
      </c>
      <c r="GV10" s="290">
        <f>SUM(STX!GV10,VEST!GV10,'BS1'!GV10,'BS2'!GV10)</f>
        <v>4614</v>
      </c>
      <c r="GW10" s="290">
        <f>SUM(STX!GW10,VEST!GW10,'BS1'!GW10,'BS2'!GW10)</f>
        <v>4632</v>
      </c>
      <c r="GX10" s="290">
        <f>SUM(STX!GX10,VEST!GX10,'BS1'!GX10,'BS2'!GX10)</f>
        <v>4658</v>
      </c>
      <c r="GY10" s="290">
        <f>SUM(STX!GY10,VEST!GY10,'BS1'!GY10,'BS2'!GY10)</f>
        <v>4627</v>
      </c>
      <c r="GZ10" s="290">
        <f>SUM(STX!GZ10,VEST!GZ10,'BS1'!GZ10,'BS2'!GZ10)</f>
        <v>2147</v>
      </c>
      <c r="HA10" s="290">
        <f>SUM(STX!HA10,VEST!HA10,'BS1'!HA10,'BS2'!HA10)</f>
        <v>4632</v>
      </c>
      <c r="HB10" s="290">
        <f>SUM(STX!HB10,VEST!HB10,'BS1'!HB10,'BS2'!HB10)</f>
        <v>4668</v>
      </c>
      <c r="HC10" s="290">
        <f>SUM(STX!HC10,VEST!HC10,'BS1'!HC10,'BS2'!HC10)</f>
        <v>4675</v>
      </c>
      <c r="HD10" s="290">
        <f>SUM(STX!HD10,VEST!HD10,'BS1'!HD10,'BS2'!HD10)</f>
        <v>4684</v>
      </c>
      <c r="HE10" s="290">
        <f>SUM(STX!HE10,VEST!HE10,'BS1'!HE10,'BS2'!HE10)</f>
        <v>4719</v>
      </c>
      <c r="HF10" s="290">
        <f>SUM(STX!HF10,VEST!HF10,'BS1'!HF10,'BS2'!HF10)</f>
        <v>4682</v>
      </c>
      <c r="HG10" s="290">
        <f>SUM(STX!HG10,VEST!HG10,'BS1'!HG10,'BS2'!HG10)</f>
        <v>551</v>
      </c>
      <c r="HH10" s="290">
        <f>SUM(STX!HH10,VEST!HH10,'BS1'!HH10,'BS2'!HH10)</f>
        <v>4615</v>
      </c>
      <c r="HI10" s="290">
        <f>SUM(STX!HI10,VEST!HI10,'BS1'!HI10,'BS2'!HI10)</f>
        <v>4672</v>
      </c>
      <c r="HJ10" s="290">
        <f>SUM(STX!HJ10,VEST!HJ10,'BS1'!HJ10,'BS2'!HJ10)</f>
        <v>4678</v>
      </c>
      <c r="HK10" s="290">
        <f>SUM(STX!HK10,VEST!HK10,'BS1'!HK10,'BS2'!HK10)</f>
        <v>4696</v>
      </c>
      <c r="HL10" s="290">
        <f>SUM(STX!HL10,VEST!HL10,'BS1'!HL10,'BS2'!HL10)</f>
        <v>4699</v>
      </c>
      <c r="HM10" s="290">
        <f>SUM(STX!HM10,VEST!HM10,'BS1'!HM10,'BS2'!HM10)</f>
        <v>4624.4074074074078</v>
      </c>
      <c r="HN10" s="290">
        <f>SUM(STX!HN10,VEST!HN10,'BS1'!HN10,'BS2'!HN10)</f>
        <v>4500</v>
      </c>
      <c r="HO10" s="290">
        <f>SUM(STX!HO10,VEST!HO10,'BS1'!HO10,'BS2'!HO10)</f>
        <v>87</v>
      </c>
      <c r="HP10" s="290">
        <f>SUM(STX!HP10,VEST!HP10,'BS1'!HP10,'BS2'!HP10)</f>
        <v>4669</v>
      </c>
      <c r="HQ10" s="290">
        <f>SUM(STX!HQ10,VEST!HQ10,'BS1'!HQ10,'BS2'!HQ10)</f>
        <v>4734</v>
      </c>
      <c r="HR10" s="290">
        <f>SUM(STX!HR10,VEST!HR10,'BS1'!HR10,'BS2'!HR10)</f>
        <v>4818</v>
      </c>
      <c r="HS10" s="290">
        <f>SUM(STX!HS10,VEST!HS10,'BS1'!HS10,'BS2'!HS10)</f>
        <v>4674</v>
      </c>
      <c r="HT10" s="290">
        <f>SUM(STX!HT10,VEST!HT10,'BS1'!HT10,'BS2'!HT10)</f>
        <v>4665</v>
      </c>
      <c r="HU10" s="290">
        <f>SUM(STX!HU10,VEST!HU10,'BS1'!HU10,'BS2'!HU10)</f>
        <v>4552</v>
      </c>
      <c r="HV10" s="290">
        <f>SUM(STX!HV10,VEST!HV10,'BS1'!HV10,'BS2'!HV10)</f>
        <v>2</v>
      </c>
      <c r="HW10" s="290">
        <f>SUM(STX!HW10,VEST!HW10,'BS1'!HW10,'BS2'!HW10)</f>
        <v>4575</v>
      </c>
      <c r="HX10" s="290">
        <f>SUM(STX!HX10,VEST!HX10,'BS1'!HX10,'BS2'!HX10)</f>
        <v>4679</v>
      </c>
      <c r="HY10" s="290">
        <f>SUM(STX!HY10,VEST!HY10,'BS1'!HY10,'BS2'!HY10)</f>
        <v>4757</v>
      </c>
      <c r="HZ10" s="290">
        <f>SUM(STX!HZ10,VEST!HZ10,'BS1'!HZ10,'BS2'!HZ10)</f>
        <v>4721</v>
      </c>
      <c r="IA10" s="290">
        <f>SUM(STX!IA10,VEST!IA10,'BS1'!IA10,'BS2'!IA10)</f>
        <v>4796</v>
      </c>
      <c r="IB10" s="290">
        <f>SUM(STX!IB10,VEST!IB10,'BS1'!IB10,'BS2'!IB10)</f>
        <v>4763</v>
      </c>
      <c r="IC10" s="290">
        <f>SUM(STX!IC10,VEST!IC10,'BS1'!IC10,'BS2'!IC10)</f>
        <v>1</v>
      </c>
      <c r="ID10" s="290">
        <f>SUM(STX!ID10,VEST!ID10,'BS1'!ID10,'BS2'!ID10)</f>
        <v>4735</v>
      </c>
      <c r="IE10" s="290">
        <f>SUM(STX!IE10,VEST!IE10,'BS1'!IE10,'BS2'!IE10)</f>
        <v>4784</v>
      </c>
      <c r="IF10" s="290">
        <f>SUM(STX!IF10,VEST!IF10,'BS1'!IF10,'BS2'!IF10)</f>
        <v>4773</v>
      </c>
      <c r="IG10" s="290">
        <f>SUM(STX!IG10,VEST!IG10,'BS1'!IG10,'BS2'!IG10)</f>
        <v>4761</v>
      </c>
      <c r="IH10" s="290">
        <f>SUM(STX!IH10,VEST!IH10,'BS1'!IH10,'BS2'!IH10)</f>
        <v>4782</v>
      </c>
      <c r="II10" s="290">
        <f>SUM(STX!II10,VEST!II10,'BS1'!II10,'BS2'!II10)</f>
        <v>4669</v>
      </c>
      <c r="IJ10" s="290">
        <f>SUM(STX!IJ10,VEST!IJ10,'BS1'!IJ10,'BS2'!IJ10)</f>
        <v>168</v>
      </c>
      <c r="IK10" s="290">
        <f>SUM(STX!IK10,VEST!IK10,'BS1'!IK10,'BS2'!IK10)</f>
        <v>4741</v>
      </c>
      <c r="IL10" s="290">
        <f>SUM(STX!IL10,VEST!IL10,'BS1'!IL10,'BS2'!IL10)</f>
        <v>4723</v>
      </c>
      <c r="IM10" s="290">
        <f>SUM(STX!IM10,VEST!IM10,'BS1'!IM10,'BS2'!IM10)</f>
        <v>4791</v>
      </c>
      <c r="IN10" s="290">
        <f>SUM(STX!IN10,VEST!IN10,'BS1'!IN10,'BS2'!IN10)</f>
        <v>4793</v>
      </c>
      <c r="IO10" s="290">
        <f>SUM(STX!IO10,VEST!IO10,'BS1'!IO10,'BS2'!IO10)</f>
        <v>4725</v>
      </c>
      <c r="IP10" s="290">
        <f>SUM(STX!IP10,VEST!IP10,'BS1'!IP10,'BS2'!IP10)</f>
        <v>4330</v>
      </c>
      <c r="IQ10" s="290">
        <f>SUM(STX!IQ10,VEST!IQ10,'BS1'!IQ10,'BS2'!IQ10)</f>
        <v>233</v>
      </c>
      <c r="IR10" s="290">
        <f>SUM(STX!IR10,VEST!IR10,'BS1'!IR10,'BS2'!IR10)</f>
        <v>4741</v>
      </c>
      <c r="IS10" s="290">
        <f>SUM(STX!IS10,VEST!IS10,'BS1'!IS10,'BS2'!IS10)</f>
        <v>4701.9615384615381</v>
      </c>
      <c r="IT10" s="290">
        <f>SUM(STX!IT10,VEST!IT10,'BS1'!IT10,'BS2'!IT10)</f>
        <v>4024</v>
      </c>
      <c r="IU10" s="290">
        <f>SUM(STX!IU10,VEST!IU10,'BS1'!IU10,'BS2'!IU10)</f>
        <v>3636</v>
      </c>
      <c r="IV10" s="290">
        <f>SUM(STX!IV10,VEST!IV10,'BS1'!IV10,'BS2'!IV10)</f>
        <v>3395</v>
      </c>
      <c r="IW10" s="290">
        <f>SUM(STX!IW10,VEST!IW10,'BS1'!IW10,'BS2'!IW10)</f>
        <v>2562</v>
      </c>
      <c r="IX10" s="293">
        <f>AVERAGE(AH10,BK10,CQ10,DV10,FB10,GG10,HM10,IS4)</f>
        <v>3544.7509712157816</v>
      </c>
    </row>
    <row r="11" spans="1:260">
      <c r="B11" s="286" t="s">
        <v>68</v>
      </c>
      <c r="C11" s="289">
        <v>0</v>
      </c>
      <c r="D11" s="289">
        <v>545.94000000000005</v>
      </c>
      <c r="E11" s="289">
        <v>557.93399999999997</v>
      </c>
      <c r="F11" s="289">
        <v>0.48</v>
      </c>
      <c r="G11" s="289">
        <v>547.18097999999998</v>
      </c>
      <c r="H11" s="289">
        <v>601.79999999999995</v>
      </c>
      <c r="I11" s="289">
        <v>0</v>
      </c>
      <c r="J11" s="289">
        <v>581.46</v>
      </c>
      <c r="K11" s="289">
        <v>599.65998000000002</v>
      </c>
      <c r="L11" s="289">
        <v>572.15297999999996</v>
      </c>
      <c r="M11" s="289">
        <v>0</v>
      </c>
      <c r="N11" s="289">
        <v>581.22102000000007</v>
      </c>
      <c r="O11" s="289">
        <v>602.02998000000002</v>
      </c>
      <c r="P11" s="289">
        <v>617.46</v>
      </c>
      <c r="Q11" s="289">
        <v>618.40499999999997</v>
      </c>
      <c r="R11" s="289">
        <v>628.67297999999994</v>
      </c>
      <c r="S11" s="289">
        <v>624.66</v>
      </c>
      <c r="T11" s="289">
        <v>0</v>
      </c>
      <c r="U11" s="289">
        <v>632.94000000000005</v>
      </c>
      <c r="V11" s="289">
        <v>639.05201999999997</v>
      </c>
      <c r="W11" s="289">
        <v>663.80201999999997</v>
      </c>
      <c r="X11" s="289">
        <v>663.97500000000002</v>
      </c>
      <c r="Y11" s="289">
        <v>681.33798000000002</v>
      </c>
      <c r="Z11" s="289">
        <v>669.31799999999998</v>
      </c>
      <c r="AA11" s="289">
        <v>0</v>
      </c>
      <c r="AB11" s="289">
        <v>674.19401999999991</v>
      </c>
      <c r="AC11" s="289">
        <v>682.21997999999996</v>
      </c>
      <c r="AD11" s="289">
        <v>666.96</v>
      </c>
      <c r="AE11" s="289">
        <v>665.78099999999995</v>
      </c>
      <c r="AF11" s="289">
        <v>665.76702</v>
      </c>
      <c r="AG11" s="289">
        <v>652.86</v>
      </c>
      <c r="AH11" s="290">
        <f>SUM(STX!AH11,VEST!AH11,'BS1'!AH11,'BS2'!AH11)</f>
        <v>53140.817639999994</v>
      </c>
      <c r="AI11" s="290">
        <f>SUM(STX!AI11,VEST!AI11,'BS1'!AI11,'BS2'!AI11)</f>
        <v>0</v>
      </c>
      <c r="AJ11" s="290">
        <f>SUM(STX!AJ11,VEST!AJ11,'BS1'!AJ11,'BS2'!AJ11)</f>
        <v>2137.1820600000001</v>
      </c>
      <c r="AK11" s="290">
        <f>SUM(STX!AK11,VEST!AK11,'BS1'!AK11,'BS2'!AK11)</f>
        <v>626.07000000000005</v>
      </c>
      <c r="AL11" s="290">
        <f>SUM(STX!AL11,VEST!AL11,'BS1'!AL11,'BS2'!AL11)</f>
        <v>2237.6350200000002</v>
      </c>
      <c r="AM11" s="290">
        <f>SUM(STX!AM11,VEST!AM11,'BS1'!AM11,'BS2'!AM11)</f>
        <v>2096.5339800000002</v>
      </c>
      <c r="AN11" s="290">
        <f>SUM(STX!AN11,VEST!AN11,'BS1'!AN11,'BS2'!AN11)</f>
        <v>2185.2530400000001</v>
      </c>
      <c r="AO11" s="290">
        <f>SUM(STX!AO11,VEST!AO11,'BS1'!AO11,'BS2'!AO11)</f>
        <v>1514.9620199999999</v>
      </c>
      <c r="AP11" s="290">
        <f>SUM(STX!AP11,VEST!AP11,'BS1'!AP11,'BS2'!AP11)</f>
        <v>0</v>
      </c>
      <c r="AQ11" s="290">
        <f>SUM(STX!AQ11,VEST!AQ11,'BS1'!AQ11,'BS2'!AQ11)</f>
        <v>2128.38798</v>
      </c>
      <c r="AR11" s="290">
        <f>SUM(STX!AR11,VEST!AR11,'BS1'!AR11,'BS2'!AR11)</f>
        <v>2187.0040199999999</v>
      </c>
      <c r="AS11" s="290">
        <f>SUM(STX!AS11,VEST!AS11,'BS1'!AS11,'BS2'!AS11)</f>
        <v>2228.8019999999997</v>
      </c>
      <c r="AT11" s="290">
        <f>SUM(STX!AT11,VEST!AT11,'BS1'!AT11,'BS2'!AT11)</f>
        <v>2217.73596</v>
      </c>
      <c r="AU11" s="290">
        <f>SUM(STX!AU11,VEST!AU11,'BS1'!AU11,'BS2'!AU11)</f>
        <v>2219.8309799999997</v>
      </c>
      <c r="AV11" s="290">
        <f>SUM(STX!AV11,VEST!AV11,'BS1'!AV11,'BS2'!AV11)</f>
        <v>2107.70694</v>
      </c>
      <c r="AW11" s="290">
        <f>SUM(STX!AW11,VEST!AW11,'BS1'!AW11,'BS2'!AW11)</f>
        <v>0</v>
      </c>
      <c r="AX11" s="290">
        <f>SUM(STX!AX11,VEST!AX11,'BS1'!AX11,'BS2'!AX11)</f>
        <v>2202.9210000000003</v>
      </c>
      <c r="AY11" s="290">
        <f>SUM(STX!AY11,VEST!AY11,'BS1'!AY11,'BS2'!AY11)</f>
        <v>2214.9670199999996</v>
      </c>
      <c r="AZ11" s="290">
        <f>SUM(STX!AZ11,VEST!AZ11,'BS1'!AZ11,'BS2'!AZ11)</f>
        <v>2098.2160199999998</v>
      </c>
      <c r="BA11" s="290">
        <f>SUM(STX!BA11,VEST!BA11,'BS1'!BA11,'BS2'!BA11)</f>
        <v>2020.6629600000001</v>
      </c>
      <c r="BB11" s="290">
        <f>SUM(STX!BB11,VEST!BB11,'BS1'!BB11,'BS2'!BB11)</f>
        <v>2021.3839800000001</v>
      </c>
      <c r="BC11" s="290">
        <f>SUM(STX!BC11,VEST!BC11,'BS1'!BC11,'BS2'!BC11)</f>
        <v>1987.51404</v>
      </c>
      <c r="BD11" s="290">
        <f>SUM(STX!BD11,VEST!BD11,'BS1'!BD11,'BS2'!BD11)</f>
        <v>0</v>
      </c>
      <c r="BE11" s="290">
        <f>SUM(STX!BE11,VEST!BE11,'BS1'!BE11,'BS2'!BE11)</f>
        <v>2202.3000000000002</v>
      </c>
      <c r="BF11" s="290">
        <f>SUM(STX!BF11,VEST!BF11,'BS1'!BF11,'BS2'!BF11)</f>
        <v>2219.91</v>
      </c>
      <c r="BG11" s="290">
        <f>SUM(STX!BG11,VEST!BG11,'BS1'!BG11,'BS2'!BG11)</f>
        <v>2165.9059800000005</v>
      </c>
      <c r="BH11" s="290">
        <f>SUM(STX!BH11,VEST!BH11,'BS1'!BH11,'BS2'!BH11)</f>
        <v>2136.4560000000001</v>
      </c>
      <c r="BI11" s="290">
        <f>SUM(STX!BI11,VEST!BI11,'BS1'!BI11,'BS2'!BI11)</f>
        <v>2003.04096</v>
      </c>
      <c r="BJ11" s="290">
        <f>SUM(STX!BJ11,VEST!BJ11,'BS1'!BJ11,'BS2'!BJ11)</f>
        <v>1947.4610400000001</v>
      </c>
      <c r="BK11" s="290">
        <f>SUM(STX!BK11,VEST!BK11,'BS1'!BK11,'BS2'!BK11)</f>
        <v>49107.843000000001</v>
      </c>
      <c r="BL11" s="290">
        <f>SUM(STX!BL11,VEST!BL11,'BS1'!BL11,'BS2'!BL11)</f>
        <v>0</v>
      </c>
      <c r="BM11" s="290">
        <f>SUM(STX!BM11,VEST!BM11,'BS1'!BM11,'BS2'!BM11)</f>
        <v>2176.2139799999995</v>
      </c>
      <c r="BN11" s="290">
        <f>SUM(STX!BN11,VEST!BN11,'BS1'!BN11,'BS2'!BN11)</f>
        <v>2216.6579999999999</v>
      </c>
      <c r="BO11" s="290">
        <f>SUM(STX!BO11,VEST!BO11,'BS1'!BO11,'BS2'!BO11)</f>
        <v>2253.5299799999998</v>
      </c>
      <c r="BP11" s="290">
        <f>SUM(STX!BP11,VEST!BP11,'BS1'!BP11,'BS2'!BP11)</f>
        <v>2146.2240000000002</v>
      </c>
      <c r="BQ11" s="290">
        <f>SUM(STX!BQ11,VEST!BQ11,'BS1'!BQ11,'BS2'!BQ11)</f>
        <v>2216.5300200000001</v>
      </c>
      <c r="BR11" s="290">
        <f>SUM(STX!BR11,VEST!BR11,'BS1'!BR11,'BS2'!BR11)</f>
        <v>2013.9790200000002</v>
      </c>
      <c r="BS11" s="290">
        <f>SUM(STX!BS11,VEST!BS11,'BS1'!BS11,'BS2'!BS11)</f>
        <v>0</v>
      </c>
      <c r="BT11" s="290">
        <f>SUM(STX!BT11,VEST!BT11,'BS1'!BT11,'BS2'!BT11)</f>
        <v>0</v>
      </c>
      <c r="BU11" s="290">
        <f>SUM(STX!BU11,VEST!BU11,'BS1'!BU11,'BS2'!BU11)</f>
        <v>2203.8850200000002</v>
      </c>
      <c r="BV11" s="290">
        <f>SUM(STX!BV11,VEST!BV11,'BS1'!BV11,'BS2'!BV11)</f>
        <v>2266.4720400000001</v>
      </c>
      <c r="BW11" s="290">
        <f>SUM(STX!BW11,VEST!BW11,'BS1'!BW11,'BS2'!BW11)</f>
        <v>2277.7489800000003</v>
      </c>
      <c r="BX11" s="290">
        <f>SUM(STX!BX11,VEST!BX11,'BS1'!BX11,'BS2'!BX11)</f>
        <v>2268.5909999999999</v>
      </c>
      <c r="BY11" s="290">
        <f>SUM(STX!BY11,VEST!BY11,'BS1'!BY11,'BS2'!BY11)</f>
        <v>2083.79502</v>
      </c>
      <c r="BZ11" s="290">
        <f>SUM(STX!BZ11,VEST!BZ11,'BS1'!BZ11,'BS2'!BZ11)</f>
        <v>0</v>
      </c>
      <c r="CA11" s="290">
        <f>SUM(STX!CA11,VEST!CA11,'BS1'!CA11,'BS2'!CA11)</f>
        <v>2269.5849600000001</v>
      </c>
      <c r="CB11" s="290">
        <f>SUM(STX!CB11,VEST!CB11,'BS1'!CB11,'BS2'!CB11)</f>
        <v>2292.1570200000001</v>
      </c>
      <c r="CC11" s="290">
        <f>SUM(STX!CC11,VEST!CC11,'BS1'!CC11,'BS2'!CC11)</f>
        <v>2302.0189799999998</v>
      </c>
      <c r="CD11" s="290">
        <f>SUM(STX!CD11,VEST!CD11,'BS1'!CD11,'BS2'!CD11)</f>
        <v>2298.76404</v>
      </c>
      <c r="CE11" s="290">
        <f>SUM(STX!CE11,VEST!CE11,'BS1'!CE11,'BS2'!CE11)</f>
        <v>2310.5099399999999</v>
      </c>
      <c r="CF11" s="290">
        <f>SUM(STX!CF11,VEST!CF11,'BS1'!CF11,'BS2'!CF11)</f>
        <v>2262.2050199999999</v>
      </c>
      <c r="CG11" s="290">
        <f>SUM(STX!CG11,VEST!CG11,'BS1'!CG11,'BS2'!CG11)</f>
        <v>0</v>
      </c>
      <c r="CH11" s="290">
        <f>SUM(STX!CH11,VEST!CH11,'BS1'!CH11,'BS2'!CH11)</f>
        <v>2265.4399800000001</v>
      </c>
      <c r="CI11" s="290">
        <f>SUM(STX!CI11,VEST!CI11,'BS1'!CI11,'BS2'!CI11)</f>
        <v>2307.01404</v>
      </c>
      <c r="CJ11" s="290">
        <f>SUM(STX!CJ11,VEST!CJ11,'BS1'!CJ11,'BS2'!CJ11)</f>
        <v>2300.8710000000001</v>
      </c>
      <c r="CK11" s="290">
        <f>SUM(STX!CK11,VEST!CK11,'BS1'!CK11,'BS2'!CK11)</f>
        <v>2288.0860199999997</v>
      </c>
      <c r="CL11" s="290">
        <f>SUM(STX!CL11,VEST!CL11,'BS1'!CL11,'BS2'!CL11)</f>
        <v>2319.0608999999999</v>
      </c>
      <c r="CM11" s="290">
        <f>SUM(STX!CM11,VEST!CM11,'BS1'!CM11,'BS2'!CM11)</f>
        <v>2291.5209600000003</v>
      </c>
      <c r="CN11" s="290">
        <f>SUM(STX!CN11,VEST!CN11,'BS1'!CN11,'BS2'!CN11)</f>
        <v>0</v>
      </c>
      <c r="CO11" s="290">
        <f>SUM(STX!CO11,VEST!CO11,'BS1'!CO11,'BS2'!CO11)</f>
        <v>2289.9019800000001</v>
      </c>
      <c r="CP11" s="290">
        <f>SUM(STX!CP11,VEST!CP11,'BS1'!CP11,'BS2'!CP11)</f>
        <v>2305.9900200000002</v>
      </c>
      <c r="CQ11" s="290">
        <f>SUM(STX!CQ11,VEST!CQ11,'BS1'!CQ11,'BS2'!CQ11)</f>
        <v>56226.75192000001</v>
      </c>
      <c r="CR11" s="290">
        <f>SUM(STX!CR11,VEST!CR11,'BS1'!CR11,'BS2'!CR11)</f>
        <v>2278.4530200000004</v>
      </c>
      <c r="CS11" s="290">
        <f>SUM(STX!CS11,VEST!CS11,'BS1'!CS11,'BS2'!CS11)</f>
        <v>2284.2640200000001</v>
      </c>
      <c r="CT11" s="290">
        <f>SUM(STX!CT11,VEST!CT11,'BS1'!CT11,'BS2'!CT11)</f>
        <v>2292.0730199999998</v>
      </c>
      <c r="CU11" s="290">
        <f>SUM(STX!CU11,VEST!CU11,'BS1'!CU11,'BS2'!CU11)</f>
        <v>2100.9769799999999</v>
      </c>
      <c r="CV11" s="290">
        <f>SUM(STX!CV11,VEST!CV11,'BS1'!CV11,'BS2'!CV11)</f>
        <v>0</v>
      </c>
      <c r="CW11" s="290">
        <f>SUM(STX!CW11,VEST!CW11,'BS1'!CW11,'BS2'!CW11)</f>
        <v>2383.86294</v>
      </c>
      <c r="CX11" s="290">
        <f>SUM(STX!CX11,VEST!CX11,'BS1'!CX11,'BS2'!CX11)</f>
        <v>2391.2059799999997</v>
      </c>
      <c r="CY11" s="290">
        <f>SUM(STX!CY11,VEST!CY11,'BS1'!CY11,'BS2'!CY11)</f>
        <v>2364.67002</v>
      </c>
      <c r="CZ11" s="290">
        <f>SUM(STX!CZ11,VEST!CZ11,'BS1'!CZ11,'BS2'!CZ11)</f>
        <v>2289.3959399999999</v>
      </c>
      <c r="DA11" s="290">
        <f>SUM(STX!DA11,VEST!DA11,'BS1'!DA11,'BS2'!DA11)</f>
        <v>1837.9349999999999</v>
      </c>
      <c r="DB11" s="290">
        <f>SUM(STX!DB11,VEST!DB11,'BS1'!DB11,'BS2'!DB11)</f>
        <v>734.13000000000011</v>
      </c>
      <c r="DC11" s="290">
        <f>SUM(STX!DC11,VEST!DC11,'BS1'!DC11,'BS2'!DC11)</f>
        <v>0</v>
      </c>
      <c r="DD11" s="290">
        <f>SUM(STX!DD11,VEST!DD11,'BS1'!DD11,'BS2'!DD11)</f>
        <v>0</v>
      </c>
      <c r="DE11" s="290">
        <f>SUM(STX!DE11,VEST!DE11,'BS1'!DE11,'BS2'!DE11)</f>
        <v>0</v>
      </c>
      <c r="DF11" s="290">
        <f>SUM(STX!DF11,VEST!DF11,'BS1'!DF11,'BS2'!DF11)</f>
        <v>0</v>
      </c>
      <c r="DG11" s="290">
        <f>SUM(STX!DG11,VEST!DG11,'BS1'!DG11,'BS2'!DG11)</f>
        <v>0</v>
      </c>
      <c r="DH11" s="290">
        <f>SUM(STX!DH11,VEST!DH11,'BS1'!DH11,'BS2'!DH11)</f>
        <v>0</v>
      </c>
      <c r="DI11" s="290">
        <f>SUM(STX!DI11,VEST!DI11,'BS1'!DI11,'BS2'!DI11)</f>
        <v>0</v>
      </c>
      <c r="DJ11" s="290">
        <f>SUM(STX!DJ11,VEST!DJ11,'BS1'!DJ11,'BS2'!DJ11)</f>
        <v>0</v>
      </c>
      <c r="DK11" s="290">
        <f>SUM(STX!DK11,VEST!DK11,'BS1'!DK11,'BS2'!DK11)</f>
        <v>2043.55098</v>
      </c>
      <c r="DL11" s="290">
        <f>SUM(STX!DL11,VEST!DL11,'BS1'!DL11,'BS2'!DL11)</f>
        <v>2230.6660200000001</v>
      </c>
      <c r="DM11" s="290">
        <f>SUM(STX!DM11,VEST!DM11,'BS1'!DM11,'BS2'!DM11)</f>
        <v>2266.509</v>
      </c>
      <c r="DN11" s="290">
        <f>SUM(STX!DN11,VEST!DN11,'BS1'!DN11,'BS2'!DN11)</f>
        <v>2285.8770000000004</v>
      </c>
      <c r="DO11" s="290">
        <f>SUM(STX!DO11,VEST!DO11,'BS1'!DO11,'BS2'!DO11)</f>
        <v>2351.3720400000002</v>
      </c>
      <c r="DP11" s="290">
        <f>SUM(STX!DP11,VEST!DP11,'BS1'!DP11,'BS2'!DP11)</f>
        <v>2341.0880400000001</v>
      </c>
      <c r="DQ11" s="290">
        <f>SUM(STX!DQ11,VEST!DQ11,'BS1'!DQ11,'BS2'!DQ11)</f>
        <v>357.34608000000009</v>
      </c>
      <c r="DR11" s="290">
        <f>SUM(STX!DR11,VEST!DR11,'BS1'!DR11,'BS2'!DR11)</f>
        <v>2330.8519799999999</v>
      </c>
      <c r="DS11" s="290">
        <f>SUM(STX!DS11,VEST!DS11,'BS1'!DS11,'BS2'!DS11)</f>
        <v>2417.9689799999996</v>
      </c>
      <c r="DT11" s="290">
        <f>SUM(STX!DT11,VEST!DT11,'BS1'!DT11,'BS2'!DT11)</f>
        <v>2510.9250000000002</v>
      </c>
      <c r="DU11" s="290">
        <f>SUM(STX!DU11,VEST!DU11,'BS1'!DU11,'BS2'!DU11)</f>
        <v>2492.3130000000001</v>
      </c>
      <c r="DV11" s="290">
        <f>SUM(STX!DV11,VEST!DV11,'BS1'!DV11,'BS2'!DV11)</f>
        <v>44585.435040000004</v>
      </c>
      <c r="DW11" s="290">
        <f>SUM(STX!DW11,VEST!DW11,'BS1'!DW11,'BS2'!DW11)</f>
        <v>2251.75704</v>
      </c>
      <c r="DX11" s="290">
        <f>SUM(STX!DX11,VEST!DX11,'BS1'!DX11,'BS2'!DX11)</f>
        <v>2257.61004</v>
      </c>
      <c r="DY11" s="290">
        <f>SUM(STX!DY11,VEST!DY11,'BS1'!DY11,'BS2'!DY11)</f>
        <v>1093.875</v>
      </c>
      <c r="DZ11" s="290">
        <f>SUM(STX!DZ11,VEST!DZ11,'BS1'!DZ11,'BS2'!DZ11)</f>
        <v>2521.2619199999999</v>
      </c>
      <c r="EA11" s="290">
        <f>SUM(STX!EA11,VEST!EA11,'BS1'!EA11,'BS2'!EA11)</f>
        <v>2295.35592</v>
      </c>
      <c r="EB11" s="290">
        <f>SUM(STX!EB11,VEST!EB11,'BS1'!EB11,'BS2'!EB11)</f>
        <v>2346.4789799999999</v>
      </c>
      <c r="EC11" s="290">
        <f>SUM(STX!EC11,VEST!EC11,'BS1'!EC11,'BS2'!EC11)</f>
        <v>2608.09998</v>
      </c>
      <c r="ED11" s="290">
        <f>SUM(STX!ED11,VEST!ED11,'BS1'!ED11,'BS2'!ED11)</f>
        <v>2649.8599800000002</v>
      </c>
      <c r="EE11" s="290">
        <f>SUM(STX!EE11,VEST!EE11,'BS1'!EE11,'BS2'!EE11)</f>
        <v>2567.61</v>
      </c>
      <c r="EF11" s="290">
        <f>SUM(STX!EF11,VEST!EF11,'BS1'!EF11,'BS2'!EF11)</f>
        <v>1066.7469000000001</v>
      </c>
      <c r="EG11" s="290">
        <f>SUM(STX!EG11,VEST!EG11,'BS1'!EG11,'BS2'!EG11)</f>
        <v>2656.9270200000001</v>
      </c>
      <c r="EH11" s="290">
        <f>SUM(STX!EH11,VEST!EH11,'BS1'!EH11,'BS2'!EH11)</f>
        <v>2640.9720000000002</v>
      </c>
      <c r="EI11" s="290">
        <f>SUM(STX!EI11,VEST!EI11,'BS1'!EI11,'BS2'!EI11)</f>
        <v>1743.3970199999999</v>
      </c>
      <c r="EJ11" s="290">
        <f>SUM(STX!EJ11,VEST!EJ11,'BS1'!EJ11,'BS2'!EJ11)</f>
        <v>106.05204000000001</v>
      </c>
      <c r="EK11" s="290">
        <f>SUM(STX!EK11,VEST!EK11,'BS1'!EK11,'BS2'!EK11)</f>
        <v>57.574020000000004</v>
      </c>
      <c r="EL11" s="290">
        <f>SUM(STX!EL11,VEST!EL11,'BS1'!EL11,'BS2'!EL11)</f>
        <v>939.04902000000004</v>
      </c>
      <c r="EM11" s="290">
        <f>SUM(STX!EM11,VEST!EM11,'BS1'!EM11,'BS2'!EM11)</f>
        <v>785.44589999999994</v>
      </c>
      <c r="EN11" s="290">
        <f>SUM(STX!EN11,VEST!EN11,'BS1'!EN11,'BS2'!EN11)</f>
        <v>2657.6119199999998</v>
      </c>
      <c r="EO11" s="290">
        <f>SUM(STX!EO11,VEST!EO11,'BS1'!EO11,'BS2'!EO11)</f>
        <v>2709.2779799999998</v>
      </c>
      <c r="EP11" s="290">
        <f>SUM(STX!EP11,VEST!EP11,'BS1'!EP11,'BS2'!EP11)</f>
        <v>2820.3220200000001</v>
      </c>
      <c r="EQ11" s="290">
        <f>SUM(STX!EQ11,VEST!EQ11,'BS1'!EQ11,'BS2'!EQ11)</f>
        <v>2831.8919999999998</v>
      </c>
      <c r="ER11" s="290">
        <f>SUM(STX!ER11,VEST!ER11,'BS1'!ER11,'BS2'!ER11)</f>
        <v>2843.7330000000002</v>
      </c>
      <c r="ES11" s="290">
        <f>SUM(STX!ES11,VEST!ES11,'BS1'!ES11,'BS2'!ES11)</f>
        <v>2747.1089999999999</v>
      </c>
      <c r="ET11" s="290">
        <f>SUM(STX!ET11,VEST!ET11,'BS1'!ET11,'BS2'!ET11)</f>
        <v>1405.8720600000001</v>
      </c>
      <c r="EU11" s="290">
        <f>SUM(STX!EU11,VEST!EU11,'BS1'!EU11,'BS2'!EU11)</f>
        <v>2825.3980200000001</v>
      </c>
      <c r="EV11" s="290">
        <f>SUM(STX!EV11,VEST!EV11,'BS1'!EV11,'BS2'!EV11)</f>
        <v>2825.1540599999998</v>
      </c>
      <c r="EW11" s="290">
        <f>SUM(STX!EW11,VEST!EW11,'BS1'!EW11,'BS2'!EW11)</f>
        <v>2825.2930200000001</v>
      </c>
      <c r="EX11" s="290">
        <f>SUM(STX!EX11,VEST!EX11,'BS1'!EX11,'BS2'!EX11)</f>
        <v>2829.4140000000002</v>
      </c>
      <c r="EY11" s="290">
        <f>SUM(STX!EY11,VEST!EY11,'BS1'!EY11,'BS2'!EY11)</f>
        <v>2832.3379800000002</v>
      </c>
      <c r="EZ11" s="290">
        <f>SUM(STX!EZ11,VEST!EZ11,'BS1'!EZ11,'BS2'!EZ11)</f>
        <v>2729.4699599999999</v>
      </c>
      <c r="FA11" s="290">
        <f>SUM(STX!FA11,VEST!FA11,'BS1'!FA11,'BS2'!FA11)</f>
        <v>1307.68896</v>
      </c>
      <c r="FB11" s="290">
        <f>SUM(STX!FB11,VEST!FB11,'BS1'!FB11,'BS2'!FB11)</f>
        <v>66778.646759999989</v>
      </c>
      <c r="FC11" s="290">
        <f>SUM(STX!FC11,VEST!FC11,'BS1'!FC11,'BS2'!FC11)</f>
        <v>706.30601999999999</v>
      </c>
      <c r="FD11" s="290">
        <f>SUM(STX!FD11,VEST!FD11,'BS1'!FD11,'BS2'!FD11)</f>
        <v>2719.0490399999999</v>
      </c>
      <c r="FE11" s="290">
        <f>SUM(STX!FE11,VEST!FE11,'BS1'!FE11,'BS2'!FE11)</f>
        <v>2757.4589999999998</v>
      </c>
      <c r="FF11" s="290">
        <f>SUM(STX!FF11,VEST!FF11,'BS1'!FF11,'BS2'!FF11)</f>
        <v>2783.4859799999999</v>
      </c>
      <c r="FG11" s="290">
        <f>SUM(STX!FG11,VEST!FG11,'BS1'!FG11,'BS2'!FG11)</f>
        <v>2591.1869999999999</v>
      </c>
      <c r="FH11" s="290">
        <f>SUM(STX!FH11,VEST!FH11,'BS1'!FH11,'BS2'!FH11)</f>
        <v>2624.97408</v>
      </c>
      <c r="FI11" s="290">
        <f>SUM(STX!FI11,VEST!FI11,'BS1'!FI11,'BS2'!FI11)</f>
        <v>27.36</v>
      </c>
      <c r="FJ11" s="290">
        <f>SUM(STX!FJ11,VEST!FJ11,'BS1'!FJ11,'BS2'!FJ11)</f>
        <v>1906.6959000000002</v>
      </c>
      <c r="FK11" s="290">
        <f>SUM(STX!FK11,VEST!FK11,'BS1'!FK11,'BS2'!FK11)</f>
        <v>2753.8700399999998</v>
      </c>
      <c r="FL11" s="290">
        <f>SUM(STX!FL11,VEST!FL11,'BS1'!FL11,'BS2'!FL11)</f>
        <v>2793.183</v>
      </c>
      <c r="FM11" s="290">
        <f>SUM(STX!FM11,VEST!FM11,'BS1'!FM11,'BS2'!FM11)</f>
        <v>2793.1119600000002</v>
      </c>
      <c r="FN11" s="290">
        <f>SUM(STX!FN11,VEST!FN11,'BS1'!FN11,'BS2'!FN11)</f>
        <v>2821.3880400000003</v>
      </c>
      <c r="FO11" s="290">
        <f>SUM(STX!FO11,VEST!FO11,'BS1'!FO11,'BS2'!FO11)</f>
        <v>2761.7929800000002</v>
      </c>
      <c r="FP11" s="290">
        <f>SUM(STX!FP11,VEST!FP11,'BS1'!FP11,'BS2'!FP11)</f>
        <v>1363.4148599999999</v>
      </c>
      <c r="FQ11" s="290">
        <f>SUM(STX!FQ11,VEST!FQ11,'BS1'!FQ11,'BS2'!FQ11)</f>
        <v>2845.6690200000003</v>
      </c>
      <c r="FR11" s="290">
        <f>SUM(STX!FR11,VEST!FR11,'BS1'!FR11,'BS2'!FR11)</f>
        <v>2885.3940000000002</v>
      </c>
      <c r="FS11" s="290">
        <f>SUM(STX!FS11,VEST!FS11,'BS1'!FS11,'BS2'!FS11)</f>
        <v>2884.0359600000002</v>
      </c>
      <c r="FT11" s="290">
        <f>SUM(STX!FT11,VEST!FT11,'BS1'!FT11,'BS2'!FT11)</f>
        <v>0</v>
      </c>
      <c r="FU11" s="290">
        <f>SUM(STX!FU11,VEST!FU11,'BS1'!FU11,'BS2'!FU11)</f>
        <v>2853.73596</v>
      </c>
      <c r="FV11" s="290">
        <f>SUM(STX!FV11,VEST!FV11,'BS1'!FV11,'BS2'!FV11)</f>
        <v>2848.5679799999998</v>
      </c>
      <c r="FW11" s="290">
        <f>SUM(STX!FW11,VEST!FW11,'BS1'!FW11,'BS2'!FW11)</f>
        <v>1492.0630200000001</v>
      </c>
      <c r="FX11" s="290">
        <f>SUM(STX!FX11,VEST!FX11,'BS1'!FX11,'BS2'!FX11)</f>
        <v>2873.2079399999998</v>
      </c>
      <c r="FY11" s="290">
        <f>SUM(STX!FY11,VEST!FY11,'BS1'!FY11,'BS2'!FY11)</f>
        <v>2907.7910400000001</v>
      </c>
      <c r="FZ11" s="290">
        <f>SUM(STX!FZ11,VEST!FZ11,'BS1'!FZ11,'BS2'!FZ11)</f>
        <v>2909.0149799999999</v>
      </c>
      <c r="GA11" s="290">
        <f>SUM(STX!GA11,VEST!GA11,'BS1'!GA11,'BS2'!GA11)</f>
        <v>2897.0899800000002</v>
      </c>
      <c r="GB11" s="290">
        <f>SUM(STX!GB11,VEST!GB11,'BS1'!GB11,'BS2'!GB11)</f>
        <v>2888.3519999999999</v>
      </c>
      <c r="GC11" s="290">
        <f>SUM(STX!GC11,VEST!GC11,'BS1'!GC11,'BS2'!GC11)</f>
        <v>2697.7889999999998</v>
      </c>
      <c r="GD11" s="290">
        <f>SUM(STX!GD11,VEST!GD11,'BS1'!GD11,'BS2'!GD11)</f>
        <v>378.94505999999996</v>
      </c>
      <c r="GE11" s="290">
        <f>SUM(STX!GE11,VEST!GE11,'BS1'!GE11,'BS2'!GE11)</f>
        <v>2857.5859799999998</v>
      </c>
      <c r="GF11" s="290">
        <f>SUM(STX!GF11,VEST!GF11,'BS1'!GF11,'BS2'!GF11)</f>
        <v>2895.7270200000003</v>
      </c>
      <c r="GG11" s="290">
        <f>SUM(STX!GG11,VEST!GG11,'BS1'!GG11,'BS2'!GG11)</f>
        <v>70518.246840000007</v>
      </c>
      <c r="GH11" s="290">
        <f>SUM(STX!GH11,VEST!GH11,'BS1'!GH11,'BS2'!GH11)</f>
        <v>2816.3060400000004</v>
      </c>
      <c r="GI11" s="290">
        <f>SUM(STX!GI11,VEST!GI11,'BS1'!GI11,'BS2'!GI11)</f>
        <v>2810.8850400000001</v>
      </c>
      <c r="GJ11" s="290">
        <f>SUM(STX!GJ11,VEST!GJ11,'BS1'!GJ11,'BS2'!GJ11)</f>
        <v>2814.8429999999998</v>
      </c>
      <c r="GK11" s="290">
        <f>SUM(STX!GK11,VEST!GK11,'BS1'!GK11,'BS2'!GK11)</f>
        <v>2788.3779599999998</v>
      </c>
      <c r="GL11" s="290">
        <f>SUM(STX!GL11,VEST!GL11,'BS1'!GL11,'BS2'!GL11)</f>
        <v>1262.3489399999999</v>
      </c>
      <c r="GM11" s="290">
        <f>SUM(STX!GM11,VEST!GM11,'BS1'!GM11,'BS2'!GM11)</f>
        <v>2578.2180600000002</v>
      </c>
      <c r="GN11" s="290">
        <f>SUM(STX!GN11,VEST!GN11,'BS1'!GN11,'BS2'!GN11)</f>
        <v>2766.2738999999997</v>
      </c>
      <c r="GO11" s="290">
        <f>SUM(STX!GO11,VEST!GO11,'BS1'!GO11,'BS2'!GO11)</f>
        <v>2776.5818999999997</v>
      </c>
      <c r="GP11" s="290">
        <f>SUM(STX!GP11,VEST!GP11,'BS1'!GP11,'BS2'!GP11)</f>
        <v>2786.1679800000002</v>
      </c>
      <c r="GQ11" s="290">
        <f>SUM(STX!GQ11,VEST!GQ11,'BS1'!GQ11,'BS2'!GQ11)</f>
        <v>2785.5519600000002</v>
      </c>
      <c r="GR11" s="290">
        <f>SUM(STX!GR11,VEST!GR11,'BS1'!GR11,'BS2'!GR11)</f>
        <v>2679.9169199999997</v>
      </c>
      <c r="GS11" s="290">
        <f>SUM(STX!GS11,VEST!GS11,'BS1'!GS11,'BS2'!GS11)</f>
        <v>677.02181999999993</v>
      </c>
      <c r="GT11" s="290">
        <f>SUM(STX!GT11,VEST!GT11,'BS1'!GT11,'BS2'!GT11)</f>
        <v>2709.8839800000001</v>
      </c>
      <c r="GU11" s="290">
        <f>SUM(STX!GU11,VEST!GU11,'BS1'!GU11,'BS2'!GU11)</f>
        <v>2778.8100000000004</v>
      </c>
      <c r="GV11" s="290">
        <f>SUM(STX!GV11,VEST!GV11,'BS1'!GV11,'BS2'!GV11)</f>
        <v>2798.799</v>
      </c>
      <c r="GW11" s="290">
        <f>SUM(STX!GW11,VEST!GW11,'BS1'!GW11,'BS2'!GW11)</f>
        <v>2818.9069800000002</v>
      </c>
      <c r="GX11" s="290">
        <f>SUM(STX!GX11,VEST!GX11,'BS1'!GX11,'BS2'!GX11)</f>
        <v>2836.2729599999998</v>
      </c>
      <c r="GY11" s="290">
        <f>SUM(STX!GY11,VEST!GY11,'BS1'!GY11,'BS2'!GY11)</f>
        <v>2788.71</v>
      </c>
      <c r="GZ11" s="290">
        <f>SUM(STX!GZ11,VEST!GZ11,'BS1'!GZ11,'BS2'!GZ11)</f>
        <v>1029.558</v>
      </c>
      <c r="HA11" s="290">
        <f>SUM(STX!HA11,VEST!HA11,'BS1'!HA11,'BS2'!HA11)</f>
        <v>2788.4499000000001</v>
      </c>
      <c r="HB11" s="290">
        <f>SUM(STX!HB11,VEST!HB11,'BS1'!HB11,'BS2'!HB11)</f>
        <v>2814.1789799999997</v>
      </c>
      <c r="HC11" s="290">
        <f>SUM(STX!HC11,VEST!HC11,'BS1'!HC11,'BS2'!HC11)</f>
        <v>2804.5649999999996</v>
      </c>
      <c r="HD11" s="290">
        <f>SUM(STX!HD11,VEST!HD11,'BS1'!HD11,'BS2'!HD11)</f>
        <v>2808.2230199999999</v>
      </c>
      <c r="HE11" s="290">
        <f>SUM(STX!HE11,VEST!HE11,'BS1'!HE11,'BS2'!HE11)</f>
        <v>2832.4369800000004</v>
      </c>
      <c r="HF11" s="290">
        <f>SUM(STX!HF11,VEST!HF11,'BS1'!HF11,'BS2'!HF11)</f>
        <v>2749.75398</v>
      </c>
      <c r="HG11" s="290">
        <f>SUM(STX!HG11,VEST!HG11,'BS1'!HG11,'BS2'!HG11)</f>
        <v>263.90604000000002</v>
      </c>
      <c r="HH11" s="290">
        <f>SUM(STX!HH11,VEST!HH11,'BS1'!HH11,'BS2'!HH11)</f>
        <v>2714.69202</v>
      </c>
      <c r="HI11" s="290">
        <f>SUM(STX!HI11,VEST!HI11,'BS1'!HI11,'BS2'!HI11)</f>
        <v>2779.7939999999999</v>
      </c>
      <c r="HJ11" s="290">
        <f>SUM(STX!HJ11,VEST!HJ11,'BS1'!HJ11,'BS2'!HJ11)</f>
        <v>2783.5060199999998</v>
      </c>
      <c r="HK11" s="290">
        <f>SUM(STX!HK11,VEST!HK11,'BS1'!HK11,'BS2'!HK11)</f>
        <v>2803.7229600000001</v>
      </c>
      <c r="HL11" s="290">
        <f>SUM(STX!HL11,VEST!HL11,'BS1'!HL11,'BS2'!HL11)</f>
        <v>2792.7638999999999</v>
      </c>
      <c r="HM11" s="290">
        <f>SUM(STX!HM11,VEST!HM11,'BS1'!HM11,'BS2'!HM11)</f>
        <v>78239.42723999999</v>
      </c>
      <c r="HN11" s="290">
        <f>SUM(STX!HN11,VEST!HN11,'BS1'!HN11,'BS2'!HN11)</f>
        <v>2638.33104</v>
      </c>
      <c r="HO11" s="290">
        <f>SUM(STX!HO11,VEST!HO11,'BS1'!HO11,'BS2'!HO11)</f>
        <v>41.760000000000005</v>
      </c>
      <c r="HP11" s="290">
        <f>SUM(STX!HP11,VEST!HP11,'BS1'!HP11,'BS2'!HP11)</f>
        <v>2778.9539999999997</v>
      </c>
      <c r="HQ11" s="290">
        <f>SUM(STX!HQ11,VEST!HQ11,'BS1'!HQ11,'BS2'!HQ11)</f>
        <v>2795.1179999999999</v>
      </c>
      <c r="HR11" s="290">
        <f>SUM(STX!HR11,VEST!HR11,'BS1'!HR11,'BS2'!HR11)</f>
        <v>2608.4139599999999</v>
      </c>
      <c r="HS11" s="290">
        <f>SUM(STX!HS11,VEST!HS11,'BS1'!HS11,'BS2'!HS11)</f>
        <v>2762.7870000000003</v>
      </c>
      <c r="HT11" s="290">
        <f>SUM(STX!HT11,VEST!HT11,'BS1'!HT11,'BS2'!HT11)</f>
        <v>2767.7499600000001</v>
      </c>
      <c r="HU11" s="290">
        <f>SUM(STX!HU11,VEST!HU11,'BS1'!HU11,'BS2'!HU11)</f>
        <v>2664.48198</v>
      </c>
      <c r="HV11" s="290">
        <f>SUM(STX!HV11,VEST!HV11,'BS1'!HV11,'BS2'!HV11)</f>
        <v>0.24</v>
      </c>
      <c r="HW11" s="290">
        <f>SUM(STX!HW11,VEST!HW11,'BS1'!HW11,'BS2'!HW11)</f>
        <v>2724.6930000000002</v>
      </c>
      <c r="HX11" s="290">
        <f>SUM(STX!HX11,VEST!HX11,'BS1'!HX11,'BS2'!HX11)</f>
        <v>2759.7199799999999</v>
      </c>
      <c r="HY11" s="290">
        <f>SUM(STX!HY11,VEST!HY11,'BS1'!HY11,'BS2'!HY11)</f>
        <v>2837.9820599999998</v>
      </c>
      <c r="HZ11" s="290">
        <f>SUM(STX!HZ11,VEST!HZ11,'BS1'!HZ11,'BS2'!HZ11)</f>
        <v>2806.30404</v>
      </c>
      <c r="IA11" s="290">
        <f>SUM(STX!IA11,VEST!IA11,'BS1'!IA11,'BS2'!IA11)</f>
        <v>2858.5369799999999</v>
      </c>
      <c r="IB11" s="290">
        <f>SUM(STX!IB11,VEST!IB11,'BS1'!IB11,'BS2'!IB11)</f>
        <v>2821.53</v>
      </c>
      <c r="IC11" s="290">
        <f>SUM(STX!IC11,VEST!IC11,'BS1'!IC11,'BS2'!IC11)</f>
        <v>0.48</v>
      </c>
      <c r="ID11" s="290">
        <f>SUM(STX!ID11,VEST!ID11,'BS1'!ID11,'BS2'!ID11)</f>
        <v>2815.0868999999998</v>
      </c>
      <c r="IE11" s="290">
        <f>SUM(STX!IE11,VEST!IE11,'BS1'!IE11,'BS2'!IE11)</f>
        <v>2851.1849999999995</v>
      </c>
      <c r="IF11" s="290">
        <f>SUM(STX!IF11,VEST!IF11,'BS1'!IF11,'BS2'!IF11)</f>
        <v>2849.7059399999998</v>
      </c>
      <c r="IG11" s="290">
        <f>SUM(STX!IG11,VEST!IG11,'BS1'!IG11,'BS2'!IG11)</f>
        <v>2831.1729599999999</v>
      </c>
      <c r="IH11" s="290">
        <f>SUM(STX!IH11,VEST!IH11,'BS1'!IH11,'BS2'!IH11)</f>
        <v>2803.58088</v>
      </c>
      <c r="II11" s="290">
        <f>SUM(STX!II11,VEST!II11,'BS1'!II11,'BS2'!II11)</f>
        <v>2727.5949599999999</v>
      </c>
      <c r="IJ11" s="290">
        <f>SUM(STX!IJ11,VEST!IJ11,'BS1'!IJ11,'BS2'!IJ11)</f>
        <v>80.446979999999996</v>
      </c>
      <c r="IK11" s="290">
        <f>SUM(STX!IK11,VEST!IK11,'BS1'!IK11,'BS2'!IK11)</f>
        <v>2744.6843399999998</v>
      </c>
      <c r="IL11" s="290">
        <f>SUM(STX!IL11,VEST!IL11,'BS1'!IL11,'BS2'!IL11)</f>
        <v>2762.84004</v>
      </c>
      <c r="IM11" s="290">
        <f>SUM(STX!IM11,VEST!IM11,'BS1'!IM11,'BS2'!IM11)</f>
        <v>2817.25902</v>
      </c>
      <c r="IN11" s="290">
        <f>SUM(STX!IN11,VEST!IN11,'BS1'!IN11,'BS2'!IN11)</f>
        <v>2813.8919400000004</v>
      </c>
      <c r="IO11" s="290">
        <f>SUM(STX!IO11,VEST!IO11,'BS1'!IO11,'BS2'!IO11)</f>
        <v>2713.2350999999999</v>
      </c>
      <c r="IP11" s="290">
        <f>SUM(STX!IP11,VEST!IP11,'BS1'!IP11,'BS2'!IP11)</f>
        <v>2501.22498</v>
      </c>
      <c r="IQ11" s="290">
        <f>SUM(STX!IQ11,VEST!IQ11,'BS1'!IQ11,'BS2'!IQ11)</f>
        <v>111.84</v>
      </c>
      <c r="IR11" s="290">
        <f>SUM(STX!IR11,VEST!IR11,'BS1'!IR11,'BS2'!IR11)</f>
        <v>2745.9960000000001</v>
      </c>
      <c r="IS11" s="290">
        <f>SUM(STX!IS11,VEST!IS11,'BS1'!IS11,'BS2'!IS11)</f>
        <v>72036.827040000004</v>
      </c>
      <c r="IT11" s="290">
        <f>SUM(STX!IT11,VEST!IT11,'BS1'!IT11,'BS2'!IT11)</f>
        <v>54783.280000000006</v>
      </c>
      <c r="IU11" s="290">
        <f>SUM(STX!IU11,VEST!IU11,'BS1'!IU11,'BS2'!IU11)</f>
        <v>35390.620000000003</v>
      </c>
      <c r="IV11" s="290">
        <f>SUM(STX!IV11,VEST!IV11,'BS1'!IV11,'BS2'!IV11)</f>
        <v>29179.68</v>
      </c>
      <c r="IW11" s="290">
        <f>SUM(STX!IW11,VEST!IW11,'BS1'!IW11,'BS2'!IW11)</f>
        <v>26804</v>
      </c>
      <c r="IX11" s="355">
        <f>SUM(AH11,BK11,CQ11,DV11,FB11,GG11,HM11,IS11)</f>
        <v>490633.99548000004</v>
      </c>
    </row>
    <row r="12" spans="1:260">
      <c r="B12" s="286" t="s">
        <v>54</v>
      </c>
      <c r="C12" s="289" t="e">
        <f t="shared" ref="C12:BJ12" si="1">C9/C8</f>
        <v>#DIV/0!</v>
      </c>
      <c r="D12" s="289">
        <f t="shared" si="1"/>
        <v>13.719550182663568</v>
      </c>
      <c r="E12" s="289">
        <f t="shared" si="1"/>
        <v>13.499270453758225</v>
      </c>
      <c r="F12" s="289" t="e">
        <f t="shared" si="1"/>
        <v>#DIV/0!</v>
      </c>
      <c r="G12" s="289">
        <f t="shared" si="1"/>
        <v>13.092483253234745</v>
      </c>
      <c r="H12" s="289">
        <f t="shared" si="1"/>
        <v>13.071801763328279</v>
      </c>
      <c r="I12" s="289" t="e">
        <f t="shared" si="1"/>
        <v>#DIV/0!</v>
      </c>
      <c r="J12" s="289">
        <f t="shared" si="1"/>
        <v>13.722606575725775</v>
      </c>
      <c r="K12" s="289">
        <f t="shared" si="1"/>
        <v>13.517409905569469</v>
      </c>
      <c r="L12" s="289">
        <f t="shared" si="1"/>
        <v>13.657965770699718</v>
      </c>
      <c r="M12" s="289" t="e">
        <f t="shared" si="1"/>
        <v>#DIV/0!</v>
      </c>
      <c r="N12" s="289">
        <f t="shared" si="1"/>
        <v>13.349008064516129</v>
      </c>
      <c r="O12" s="289">
        <f t="shared" si="1"/>
        <v>12.303276126830653</v>
      </c>
      <c r="P12" s="289">
        <f t="shared" si="1"/>
        <v>11.524601742662478</v>
      </c>
      <c r="Q12" s="289">
        <f t="shared" si="1"/>
        <v>11.110774464879796</v>
      </c>
      <c r="R12" s="289">
        <f t="shared" si="1"/>
        <v>10.97421300178028</v>
      </c>
      <c r="S12" s="289">
        <f t="shared" si="1"/>
        <v>10.861458976078694</v>
      </c>
      <c r="T12" s="289" t="e">
        <f t="shared" si="1"/>
        <v>#DIV/0!</v>
      </c>
      <c r="U12" s="289">
        <f t="shared" si="1"/>
        <v>10.944644849386385</v>
      </c>
      <c r="V12" s="289">
        <f t="shared" si="1"/>
        <v>11.374153280270139</v>
      </c>
      <c r="W12" s="289">
        <f t="shared" si="1"/>
        <v>11.268502346837945</v>
      </c>
      <c r="X12" s="289">
        <f t="shared" si="1"/>
        <v>11.047549567000916</v>
      </c>
      <c r="Y12" s="289">
        <f t="shared" si="1"/>
        <v>10.306828820633564</v>
      </c>
      <c r="Z12" s="289">
        <f t="shared" si="1"/>
        <v>10.207072093989199</v>
      </c>
      <c r="AA12" s="289" t="e">
        <f t="shared" si="1"/>
        <v>#DIV/0!</v>
      </c>
      <c r="AB12" s="289">
        <f t="shared" si="1"/>
        <v>9.2658544886458749</v>
      </c>
      <c r="AC12" s="289">
        <f t="shared" si="1"/>
        <v>9.0419982568807349</v>
      </c>
      <c r="AD12" s="289">
        <f t="shared" si="1"/>
        <v>9.1744611630369697</v>
      </c>
      <c r="AE12" s="289">
        <f t="shared" si="1"/>
        <v>8.8177031627280975</v>
      </c>
      <c r="AF12" s="289">
        <f t="shared" si="1"/>
        <v>8.2366434114396014</v>
      </c>
      <c r="AG12" s="289">
        <f t="shared" si="1"/>
        <v>7.6786861865070879</v>
      </c>
      <c r="AH12" s="289">
        <f t="shared" si="1"/>
        <v>9.9847433195079418</v>
      </c>
      <c r="AI12" s="289" t="e">
        <f t="shared" si="1"/>
        <v>#DIV/0!</v>
      </c>
      <c r="AJ12" s="289">
        <f t="shared" si="1"/>
        <v>7.6673249390739242</v>
      </c>
      <c r="AK12" s="289">
        <f t="shared" si="1"/>
        <v>14.154619367698867</v>
      </c>
      <c r="AL12" s="289">
        <f t="shared" si="1"/>
        <v>7.7593719897819984</v>
      </c>
      <c r="AM12" s="289">
        <f t="shared" si="1"/>
        <v>7.7294928602771806</v>
      </c>
      <c r="AN12" s="289">
        <f t="shared" si="1"/>
        <v>7.663181716128161</v>
      </c>
      <c r="AO12" s="289">
        <f t="shared" si="1"/>
        <v>6.7068348921227674</v>
      </c>
      <c r="AP12" s="289" t="e">
        <f t="shared" si="1"/>
        <v>#DIV/0!</v>
      </c>
      <c r="AQ12" s="289">
        <f t="shared" si="1"/>
        <v>8.3703595680562533</v>
      </c>
      <c r="AR12" s="289">
        <f t="shared" si="1"/>
        <v>8.6722733881480014</v>
      </c>
      <c r="AS12" s="289">
        <f t="shared" si="1"/>
        <v>8.7811964406982792</v>
      </c>
      <c r="AT12" s="289">
        <f t="shared" si="1"/>
        <v>8.7925479918994238</v>
      </c>
      <c r="AU12" s="289">
        <f t="shared" si="1"/>
        <v>8.8329941668193275</v>
      </c>
      <c r="AV12" s="289">
        <f t="shared" si="1"/>
        <v>8.8275700726742645</v>
      </c>
      <c r="AW12" s="289" t="e">
        <f t="shared" si="1"/>
        <v>#DIV/0!</v>
      </c>
      <c r="AX12" s="289">
        <f t="shared" si="1"/>
        <v>8.9253506014434674</v>
      </c>
      <c r="AY12" s="289">
        <f t="shared" si="1"/>
        <v>9.0168292584423266</v>
      </c>
      <c r="AZ12" s="289">
        <f t="shared" si="1"/>
        <v>9.0893792803955868</v>
      </c>
      <c r="BA12" s="289">
        <f t="shared" si="1"/>
        <v>8.9619663946988819</v>
      </c>
      <c r="BB12" s="289">
        <f t="shared" si="1"/>
        <v>9.0614830621809261</v>
      </c>
      <c r="BC12" s="289">
        <f t="shared" si="1"/>
        <v>8.7470290964435211</v>
      </c>
      <c r="BD12" s="289" t="e">
        <f t="shared" si="1"/>
        <v>#DIV/0!</v>
      </c>
      <c r="BE12" s="289">
        <f t="shared" si="1"/>
        <v>8.7757444951419821</v>
      </c>
      <c r="BF12" s="289">
        <f t="shared" si="1"/>
        <v>8.7883019850660791</v>
      </c>
      <c r="BG12" s="289">
        <f t="shared" si="1"/>
        <v>8.5872482692983141</v>
      </c>
      <c r="BH12" s="289">
        <f t="shared" si="1"/>
        <v>8.528701993987637</v>
      </c>
      <c r="BI12" s="289">
        <f t="shared" si="1"/>
        <v>8.6293026433846354</v>
      </c>
      <c r="BJ12" s="289">
        <f t="shared" si="1"/>
        <v>8.4524237297941518</v>
      </c>
      <c r="BK12" s="289">
        <f>BK9/BK8</f>
        <v>8.5197598363244147</v>
      </c>
      <c r="BL12" s="289" t="e">
        <f>BL9/BL8</f>
        <v>#DIV/0!</v>
      </c>
      <c r="BM12" s="289">
        <f>BM9/BM8</f>
        <v>8.1332434833361358</v>
      </c>
      <c r="BN12" s="289">
        <f t="shared" ref="BN12:CP12" si="2">BN9/BN8</f>
        <v>8.077982732783541</v>
      </c>
      <c r="BO12" s="289">
        <f t="shared" si="2"/>
        <v>8.3814902357327945</v>
      </c>
      <c r="BP12" s="289">
        <f t="shared" si="2"/>
        <v>8.3974208933858225</v>
      </c>
      <c r="BQ12" s="289">
        <f t="shared" si="2"/>
        <v>8.4284026394520328</v>
      </c>
      <c r="BR12" s="289">
        <f t="shared" si="2"/>
        <v>8.2989483747609913</v>
      </c>
      <c r="BS12" s="289" t="e">
        <f t="shared" si="2"/>
        <v>#DIV/0!</v>
      </c>
      <c r="BT12" s="289" t="e">
        <f t="shared" si="2"/>
        <v>#DIV/0!</v>
      </c>
      <c r="BU12" s="289">
        <f t="shared" si="2"/>
        <v>8.2570699900014279</v>
      </c>
      <c r="BV12" s="289">
        <f t="shared" si="2"/>
        <v>8.8637974831537072</v>
      </c>
      <c r="BW12" s="289">
        <f t="shared" si="2"/>
        <v>8.8919932684733372</v>
      </c>
      <c r="BX12" s="289">
        <f t="shared" si="2"/>
        <v>8.4929743469389738</v>
      </c>
      <c r="BY12" s="289">
        <f t="shared" si="2"/>
        <v>8.243152760887833</v>
      </c>
      <c r="BZ12" s="289" t="e">
        <f t="shared" si="2"/>
        <v>#DIV/0!</v>
      </c>
      <c r="CA12" s="289">
        <f t="shared" si="2"/>
        <v>8.2925812535982235</v>
      </c>
      <c r="CB12" s="289">
        <f t="shared" si="2"/>
        <v>8.7093949905818864</v>
      </c>
      <c r="CC12" s="289">
        <f t="shared" si="2"/>
        <v>8.4395429665804844</v>
      </c>
      <c r="CD12" s="289">
        <f t="shared" si="2"/>
        <v>8.4665680117700592</v>
      </c>
      <c r="CE12" s="289">
        <f t="shared" si="2"/>
        <v>8.4245398254916815</v>
      </c>
      <c r="CF12" s="289">
        <f t="shared" si="2"/>
        <v>8.5328654984137078</v>
      </c>
      <c r="CG12" s="289" t="e">
        <f t="shared" si="2"/>
        <v>#DIV/0!</v>
      </c>
      <c r="CH12" s="289">
        <f t="shared" si="2"/>
        <v>8.5940240370366592</v>
      </c>
      <c r="CI12" s="289">
        <f t="shared" si="2"/>
        <v>8.4953690720646211</v>
      </c>
      <c r="CJ12" s="289">
        <f t="shared" si="2"/>
        <v>8.7471567116998816</v>
      </c>
      <c r="CK12" s="289">
        <f t="shared" si="2"/>
        <v>8.6510329589866952</v>
      </c>
      <c r="CL12" s="289">
        <f t="shared" si="2"/>
        <v>8.9320638076027326</v>
      </c>
      <c r="CM12" s="289">
        <f t="shared" si="2"/>
        <v>9.0647911748437124</v>
      </c>
      <c r="CN12" s="289" t="e">
        <f t="shared" si="2"/>
        <v>#DIV/0!</v>
      </c>
      <c r="CO12" s="289">
        <f t="shared" si="2"/>
        <v>8.8713798464170956</v>
      </c>
      <c r="CP12" s="289">
        <f t="shared" si="2"/>
        <v>8.9821618975340201</v>
      </c>
      <c r="CQ12" s="289">
        <f>CQ9/CQ8</f>
        <v>8.542621446651637</v>
      </c>
      <c r="CR12" s="289">
        <f>CR9/CR8</f>
        <v>9.019399414887852</v>
      </c>
      <c r="CS12" s="289">
        <f t="shared" ref="CS12:FA12" si="3">CS9/CS8</f>
        <v>9.1255589431577526</v>
      </c>
      <c r="CT12" s="289">
        <f t="shared" si="3"/>
        <v>9.1665146316218671</v>
      </c>
      <c r="CU12" s="289">
        <f t="shared" si="3"/>
        <v>9.1634586927263175</v>
      </c>
      <c r="CV12" s="289" t="e">
        <f t="shared" si="3"/>
        <v>#DIV/0!</v>
      </c>
      <c r="CW12" s="289">
        <f t="shared" si="3"/>
        <v>8.9316424223308601</v>
      </c>
      <c r="CX12" s="289">
        <f t="shared" si="3"/>
        <v>9.046046265099017</v>
      </c>
      <c r="CY12" s="289">
        <f t="shared" si="3"/>
        <v>8.9848946444845161</v>
      </c>
      <c r="CZ12" s="289">
        <f t="shared" si="3"/>
        <v>9.2387225789605374</v>
      </c>
      <c r="DA12" s="289">
        <f t="shared" si="3"/>
        <v>9.799046164072216</v>
      </c>
      <c r="DB12" s="289" t="e">
        <f t="shared" si="3"/>
        <v>#DIV/0!</v>
      </c>
      <c r="DC12" s="289" t="e">
        <f t="shared" si="3"/>
        <v>#DIV/0!</v>
      </c>
      <c r="DD12" s="289" t="e">
        <f t="shared" si="3"/>
        <v>#DIV/0!</v>
      </c>
      <c r="DE12" s="289" t="e">
        <f t="shared" si="3"/>
        <v>#DIV/0!</v>
      </c>
      <c r="DF12" s="289" t="e">
        <f t="shared" si="3"/>
        <v>#DIV/0!</v>
      </c>
      <c r="DG12" s="289" t="e">
        <f t="shared" si="3"/>
        <v>#DIV/0!</v>
      </c>
      <c r="DH12" s="289" t="e">
        <f t="shared" si="3"/>
        <v>#DIV/0!</v>
      </c>
      <c r="DI12" s="289" t="e">
        <f t="shared" si="3"/>
        <v>#DIV/0!</v>
      </c>
      <c r="DJ12" s="289" t="e">
        <f t="shared" si="3"/>
        <v>#DIV/0!</v>
      </c>
      <c r="DK12" s="289">
        <f t="shared" si="3"/>
        <v>8.6723028850965864</v>
      </c>
      <c r="DL12" s="289">
        <f t="shared" si="3"/>
        <v>8.4204192923879795</v>
      </c>
      <c r="DM12" s="289">
        <f t="shared" si="3"/>
        <v>8.4506122497984677</v>
      </c>
      <c r="DN12" s="289">
        <f t="shared" si="3"/>
        <v>8.555752548640724</v>
      </c>
      <c r="DO12" s="289">
        <f t="shared" si="3"/>
        <v>8.2602270316605786</v>
      </c>
      <c r="DP12" s="289">
        <f t="shared" si="3"/>
        <v>8.022448372821243</v>
      </c>
      <c r="DQ12" s="289" t="e">
        <f t="shared" si="3"/>
        <v>#DIV/0!</v>
      </c>
      <c r="DR12" s="289">
        <f t="shared" si="3"/>
        <v>8.0304505715142636</v>
      </c>
      <c r="DS12" s="289">
        <f t="shared" si="3"/>
        <v>8.1031896725745902</v>
      </c>
      <c r="DT12" s="289">
        <f t="shared" si="3"/>
        <v>8.0982045787995922</v>
      </c>
      <c r="DU12" s="289">
        <f t="shared" si="3"/>
        <v>8.1000674952112348</v>
      </c>
      <c r="DV12" s="289">
        <f t="shared" si="3"/>
        <v>8.6018838824678507</v>
      </c>
      <c r="DW12" s="289">
        <f t="shared" si="3"/>
        <v>8.581119131165579</v>
      </c>
      <c r="DX12" s="289">
        <f t="shared" si="3"/>
        <v>8.8310561447622486</v>
      </c>
      <c r="DY12" s="289">
        <f t="shared" si="3"/>
        <v>6.9868425347954446</v>
      </c>
      <c r="DZ12" s="289">
        <f t="shared" si="3"/>
        <v>9.0008512832985463</v>
      </c>
      <c r="EA12" s="289">
        <f t="shared" si="3"/>
        <v>9.6309438827368528</v>
      </c>
      <c r="EB12" s="289">
        <f t="shared" si="3"/>
        <v>9.5011585178231002</v>
      </c>
      <c r="EC12" s="289">
        <f t="shared" si="3"/>
        <v>9.2578486731672349</v>
      </c>
      <c r="ED12" s="289">
        <f t="shared" si="3"/>
        <v>9.4079179752969466</v>
      </c>
      <c r="EE12" s="289">
        <f t="shared" si="3"/>
        <v>9.4342976412307404</v>
      </c>
      <c r="EF12" s="289">
        <f t="shared" si="3"/>
        <v>7.3728570292588431</v>
      </c>
      <c r="EG12" s="289">
        <f t="shared" si="3"/>
        <v>9.7811183490892333</v>
      </c>
      <c r="EH12" s="289">
        <f t="shared" si="3"/>
        <v>9.7869978395740365</v>
      </c>
      <c r="EI12" s="289">
        <f t="shared" si="3"/>
        <v>7.5997831881374243</v>
      </c>
      <c r="EJ12" s="289">
        <f t="shared" si="3"/>
        <v>5.8978360508062329</v>
      </c>
      <c r="EK12" s="289">
        <f t="shared" si="3"/>
        <v>5.6749447674418603</v>
      </c>
      <c r="EL12" s="289">
        <f t="shared" si="3"/>
        <v>11.391897142722431</v>
      </c>
      <c r="EM12" s="289">
        <f t="shared" si="3"/>
        <v>6.9867742297121342</v>
      </c>
      <c r="EN12" s="289">
        <f t="shared" si="3"/>
        <v>10.156470357007217</v>
      </c>
      <c r="EO12" s="289">
        <f t="shared" si="3"/>
        <v>10.51733220202323</v>
      </c>
      <c r="EP12" s="289">
        <f t="shared" si="3"/>
        <v>10.922950894091842</v>
      </c>
      <c r="EQ12" s="289">
        <f t="shared" si="3"/>
        <v>10.887019027877187</v>
      </c>
      <c r="ER12" s="289">
        <f t="shared" si="3"/>
        <v>11.176606515516378</v>
      </c>
      <c r="ES12" s="289">
        <f t="shared" si="3"/>
        <v>11.219628137403005</v>
      </c>
      <c r="ET12" s="289">
        <f t="shared" si="3"/>
        <v>10.158669426895871</v>
      </c>
      <c r="EU12" s="289">
        <f t="shared" si="3"/>
        <v>11.494099321285926</v>
      </c>
      <c r="EV12" s="289">
        <f t="shared" si="3"/>
        <v>11.66554860386977</v>
      </c>
      <c r="EW12" s="289">
        <f t="shared" si="3"/>
        <v>12.340778121532816</v>
      </c>
      <c r="EX12" s="289">
        <f t="shared" si="3"/>
        <v>12.002089723548234</v>
      </c>
      <c r="EY12" s="289">
        <f t="shared" si="3"/>
        <v>12.176855477117561</v>
      </c>
      <c r="EZ12" s="289">
        <f t="shared" si="3"/>
        <v>12.219869330417783</v>
      </c>
      <c r="FA12" s="289">
        <f t="shared" si="3"/>
        <v>11.533843686454576</v>
      </c>
      <c r="FB12" s="289">
        <f>FB9/FB8</f>
        <v>10.161739478851246</v>
      </c>
      <c r="FC12" s="290"/>
      <c r="FD12" s="290"/>
      <c r="FE12" s="290"/>
      <c r="FF12" s="290"/>
      <c r="FG12" s="290"/>
      <c r="FH12" s="290"/>
      <c r="FI12" s="290"/>
      <c r="FJ12" s="290"/>
      <c r="FK12" s="290"/>
      <c r="FL12" s="290"/>
      <c r="FM12" s="290"/>
      <c r="FN12" s="290"/>
      <c r="FO12" s="290"/>
      <c r="FP12" s="290"/>
      <c r="FQ12" s="290"/>
      <c r="FR12" s="290"/>
      <c r="FS12" s="290"/>
      <c r="FT12" s="290"/>
      <c r="FU12" s="290"/>
      <c r="FV12" s="290"/>
      <c r="FW12" s="290"/>
      <c r="FX12" s="290"/>
      <c r="FY12" s="288"/>
      <c r="FZ12" s="288"/>
      <c r="GA12" s="288"/>
      <c r="GB12" s="288"/>
      <c r="GC12" s="288"/>
      <c r="GD12" s="288"/>
      <c r="GE12" s="288"/>
      <c r="GF12" s="288"/>
      <c r="GG12" s="289">
        <f>GG9/GG8</f>
        <v>11.808467300812584</v>
      </c>
      <c r="GH12" s="289">
        <f>GH9/GH8</f>
        <v>11.169448989616182</v>
      </c>
      <c r="GI12" s="289">
        <f t="shared" ref="GI12:IT12" si="4">GI9/GI8</f>
        <v>11.106669620562114</v>
      </c>
      <c r="GJ12" s="289">
        <f t="shared" si="4"/>
        <v>10.610867257818459</v>
      </c>
      <c r="GK12" s="289">
        <f t="shared" si="4"/>
        <v>11.194061330540597</v>
      </c>
      <c r="GL12" s="289">
        <f t="shared" si="4"/>
        <v>14.387406466512703</v>
      </c>
      <c r="GM12" s="289">
        <f t="shared" si="4"/>
        <v>11.41033911524373</v>
      </c>
      <c r="GN12" s="289">
        <f t="shared" si="4"/>
        <v>11.36691770261058</v>
      </c>
      <c r="GO12" s="289">
        <f t="shared" si="4"/>
        <v>11.690609979969853</v>
      </c>
      <c r="GP12" s="289">
        <f t="shared" si="4"/>
        <v>11.456713766411497</v>
      </c>
      <c r="GQ12" s="289">
        <f t="shared" si="4"/>
        <v>11.398180851532228</v>
      </c>
      <c r="GR12" s="289">
        <f t="shared" si="4"/>
        <v>11.31699900287216</v>
      </c>
      <c r="GS12" s="289">
        <f t="shared" si="4"/>
        <v>11.109628517609455</v>
      </c>
      <c r="GT12" s="289">
        <f t="shared" si="4"/>
        <v>11.60119717019211</v>
      </c>
      <c r="GU12" s="289">
        <f t="shared" si="4"/>
        <v>11.234515428656405</v>
      </c>
      <c r="GV12" s="289">
        <f t="shared" si="4"/>
        <v>11.377634488861977</v>
      </c>
      <c r="GW12" s="289">
        <f t="shared" si="4"/>
        <v>11.882596408626771</v>
      </c>
      <c r="GX12" s="289">
        <f t="shared" si="4"/>
        <v>11.776641045003094</v>
      </c>
      <c r="GY12" s="289">
        <f t="shared" si="4"/>
        <v>11.651763427530012</v>
      </c>
      <c r="GZ12" s="289">
        <f t="shared" si="4"/>
        <v>13.946874610518364</v>
      </c>
      <c r="HA12" s="289">
        <f t="shared" si="4"/>
        <v>11.498373373208885</v>
      </c>
      <c r="HB12" s="289">
        <f t="shared" si="4"/>
        <v>11.504486333960386</v>
      </c>
      <c r="HC12" s="289">
        <f t="shared" si="4"/>
        <v>11.637067867922804</v>
      </c>
      <c r="HD12" s="289">
        <f t="shared" si="4"/>
        <v>11.641405975969437</v>
      </c>
      <c r="HE12" s="289">
        <f t="shared" si="4"/>
        <v>12.201901940700807</v>
      </c>
      <c r="HF12" s="289">
        <f t="shared" si="4"/>
        <v>11.999283246606941</v>
      </c>
      <c r="HG12" s="289"/>
      <c r="HH12" s="289">
        <f t="shared" si="4"/>
        <v>12.608763267761107</v>
      </c>
      <c r="HI12" s="289">
        <f t="shared" si="4"/>
        <v>12.2907129380364</v>
      </c>
      <c r="HJ12" s="289">
        <f t="shared" si="4"/>
        <v>13.216390579789763</v>
      </c>
      <c r="HK12" s="289">
        <f t="shared" si="4"/>
        <v>13.891921039084959</v>
      </c>
      <c r="HL12" s="289">
        <f t="shared" si="4"/>
        <v>14.011030146447526</v>
      </c>
      <c r="HM12" s="289">
        <f t="shared" si="4"/>
        <v>11.802975507250476</v>
      </c>
      <c r="HN12" s="289">
        <f t="shared" si="4"/>
        <v>13.673192676312313</v>
      </c>
      <c r="HO12" s="289">
        <f t="shared" si="4"/>
        <v>8.2070000000000007</v>
      </c>
      <c r="HP12" s="289">
        <f t="shared" si="4"/>
        <v>13.729016093028084</v>
      </c>
      <c r="HQ12" s="289">
        <f t="shared" si="4"/>
        <v>13.59273328735213</v>
      </c>
      <c r="HR12" s="289">
        <f t="shared" si="4"/>
        <v>13.624422968481035</v>
      </c>
      <c r="HS12" s="289">
        <f t="shared" si="4"/>
        <v>14.046827296638265</v>
      </c>
      <c r="HT12" s="289">
        <f t="shared" si="4"/>
        <v>14.245084072390664</v>
      </c>
      <c r="HU12" s="289">
        <f t="shared" si="4"/>
        <v>14.254082974981257</v>
      </c>
      <c r="HV12" s="289" t="e">
        <f t="shared" si="4"/>
        <v>#DIV/0!</v>
      </c>
      <c r="HW12" s="289">
        <f t="shared" si="4"/>
        <v>14.501645827705344</v>
      </c>
      <c r="HX12" s="289">
        <f t="shared" si="4"/>
        <v>15.036794356875747</v>
      </c>
      <c r="HY12" s="289">
        <f t="shared" si="4"/>
        <v>14.632748373649063</v>
      </c>
      <c r="HZ12" s="289">
        <f t="shared" si="4"/>
        <v>14.793696022845134</v>
      </c>
      <c r="IA12" s="289">
        <f t="shared" si="4"/>
        <v>15.134913392087109</v>
      </c>
      <c r="IB12" s="289">
        <f t="shared" si="4"/>
        <v>15.22026815761593</v>
      </c>
      <c r="IC12" s="289" t="e">
        <f t="shared" si="4"/>
        <v>#DIV/0!</v>
      </c>
      <c r="ID12" s="289">
        <f t="shared" si="4"/>
        <v>15.131117305293882</v>
      </c>
      <c r="IE12" s="289">
        <f t="shared" si="4"/>
        <v>14.983836559576529</v>
      </c>
      <c r="IF12" s="289">
        <f t="shared" si="4"/>
        <v>14.620351371039076</v>
      </c>
      <c r="IG12" s="289">
        <f t="shared" si="4"/>
        <v>14.644407803372932</v>
      </c>
      <c r="IH12" s="289">
        <f t="shared" si="4"/>
        <v>14.467079313122435</v>
      </c>
      <c r="II12" s="289">
        <f t="shared" si="4"/>
        <v>14.633616253266089</v>
      </c>
      <c r="IJ12" s="289">
        <f t="shared" si="4"/>
        <v>15.232660047281321</v>
      </c>
      <c r="IK12" s="289">
        <f t="shared" si="4"/>
        <v>14.834304757189155</v>
      </c>
      <c r="IL12" s="289">
        <f t="shared" si="4"/>
        <v>14.75594226951579</v>
      </c>
      <c r="IM12" s="289">
        <f t="shared" si="4"/>
        <v>14.759580977183134</v>
      </c>
      <c r="IN12" s="289">
        <f t="shared" si="4"/>
        <v>14.402912177337551</v>
      </c>
      <c r="IO12" s="289">
        <f t="shared" si="4"/>
        <v>14.627420356728392</v>
      </c>
      <c r="IP12" s="289">
        <f t="shared" si="4"/>
        <v>14.714144666164161</v>
      </c>
      <c r="IQ12" s="289">
        <f t="shared" si="4"/>
        <v>14.234648336252187</v>
      </c>
      <c r="IR12" s="289">
        <f t="shared" si="4"/>
        <v>14.881154988880452</v>
      </c>
      <c r="IS12" s="289">
        <f t="shared" si="4"/>
        <v>14.537617900235903</v>
      </c>
      <c r="IT12" s="289">
        <f t="shared" si="4"/>
        <v>11.938989376973874</v>
      </c>
      <c r="IU12" s="289">
        <f t="shared" ref="IU12:IW12" si="5">IU9/IU8</f>
        <v>12.23569564310888</v>
      </c>
      <c r="IV12" s="289">
        <f t="shared" si="5"/>
        <v>12.538185522689078</v>
      </c>
      <c r="IW12" s="289">
        <f t="shared" si="5"/>
        <v>11.155765776882051</v>
      </c>
      <c r="IX12" s="289">
        <f>IX9/IX8</f>
        <v>10.461321520144372</v>
      </c>
    </row>
    <row r="13" spans="1:260" s="260" customFormat="1">
      <c r="B13" s="295" t="s">
        <v>43</v>
      </c>
      <c r="C13" s="296">
        <v>0</v>
      </c>
      <c r="D13" s="296">
        <v>94.132439999999988</v>
      </c>
      <c r="E13" s="296">
        <v>89.568629999999999</v>
      </c>
      <c r="F13" s="296">
        <v>0</v>
      </c>
      <c r="G13" s="296">
        <v>77.021739999999994</v>
      </c>
      <c r="H13" s="296">
        <v>86.373329999999982</v>
      </c>
      <c r="I13" s="296">
        <v>0</v>
      </c>
      <c r="J13" s="296">
        <v>91.337620000000001</v>
      </c>
      <c r="K13" s="296">
        <v>99.345039999999997</v>
      </c>
      <c r="L13" s="296">
        <v>93.984749999999991</v>
      </c>
      <c r="M13" s="296">
        <v>0</v>
      </c>
      <c r="N13" s="296">
        <v>93.796480000000017</v>
      </c>
      <c r="O13" s="296">
        <v>98.488719999999972</v>
      </c>
      <c r="P13" s="296">
        <v>103.60810999999998</v>
      </c>
      <c r="Q13" s="296">
        <v>106.77113</v>
      </c>
      <c r="R13" s="296">
        <v>115.65633000000003</v>
      </c>
      <c r="S13" s="296">
        <v>121.63140000000001</v>
      </c>
      <c r="T13" s="296">
        <v>0</v>
      </c>
      <c r="U13" s="296">
        <v>112.27431</v>
      </c>
      <c r="V13" s="296">
        <v>111.34119</v>
      </c>
      <c r="W13" s="296">
        <v>100.79104000000001</v>
      </c>
      <c r="X13" s="296">
        <v>101.80993999999998</v>
      </c>
      <c r="Y13" s="296">
        <v>99.487390000000019</v>
      </c>
      <c r="Z13" s="296">
        <v>87.343440000000001</v>
      </c>
      <c r="AA13" s="296">
        <v>0</v>
      </c>
      <c r="AB13" s="296">
        <v>83.682410000000004</v>
      </c>
      <c r="AC13" s="296">
        <v>105.97321000000001</v>
      </c>
      <c r="AD13" s="296">
        <v>103.23053000000002</v>
      </c>
      <c r="AE13" s="296">
        <v>114.98365000000003</v>
      </c>
      <c r="AF13" s="296">
        <v>117.2329</v>
      </c>
      <c r="AG13" s="296">
        <v>118.75386</v>
      </c>
      <c r="AH13" s="290">
        <f>SUM(STX!AH13,VEST!AH13,'BS1'!AH13,'BS2'!AH13)</f>
        <v>10291.368511500001</v>
      </c>
      <c r="AI13" s="290">
        <f>SUM(STX!AI13,VEST!AI13,'BS1'!AI13,'BS2'!AI13)</f>
        <v>0</v>
      </c>
      <c r="AJ13" s="290">
        <f>SUM(STX!AJ13,VEST!AJ13,'BS1'!AJ13,'BS2'!AJ13)</f>
        <v>443.99549999999999</v>
      </c>
      <c r="AK13" s="290">
        <f>SUM(STX!AK13,VEST!AK13,'BS1'!AK13,'BS2'!AK13)</f>
        <v>96.144469999999998</v>
      </c>
      <c r="AL13" s="290">
        <f>SUM(STX!AL13,VEST!AL13,'BS1'!AL13,'BS2'!AL13)</f>
        <v>465.49275500000005</v>
      </c>
      <c r="AM13" s="290">
        <f>SUM(STX!AM13,VEST!AM13,'BS1'!AM13,'BS2'!AM13)</f>
        <v>407.56437000000005</v>
      </c>
      <c r="AN13" s="290">
        <f>SUM(STX!AN13,VEST!AN13,'BS1'!AN13,'BS2'!AN13)</f>
        <v>447.80585249999996</v>
      </c>
      <c r="AO13" s="290">
        <f>SUM(STX!AO13,VEST!AO13,'BS1'!AO13,'BS2'!AO13)</f>
        <v>333.50179500000002</v>
      </c>
      <c r="AP13" s="290">
        <f>SUM(STX!AP13,VEST!AP13,'BS1'!AP13,'BS2'!AP13)</f>
        <v>0</v>
      </c>
      <c r="AQ13" s="290">
        <f>SUM(STX!AQ13,VEST!AQ13,'BS1'!AQ13,'BS2'!AQ13)</f>
        <v>395.6982774999999</v>
      </c>
      <c r="AR13" s="290">
        <f>SUM(STX!AR13,VEST!AR13,'BS1'!AR13,'BS2'!AR13)</f>
        <v>407.06323750000001</v>
      </c>
      <c r="AS13" s="290">
        <f>SUM(STX!AS13,VEST!AS13,'BS1'!AS13,'BS2'!AS13)</f>
        <v>410.32935500000008</v>
      </c>
      <c r="AT13" s="290">
        <f>SUM(STX!AT13,VEST!AT13,'BS1'!AT13,'BS2'!AT13)</f>
        <v>402.5919275</v>
      </c>
      <c r="AU13" s="290">
        <f>SUM(STX!AU13,VEST!AU13,'BS1'!AU13,'BS2'!AU13)</f>
        <v>420.90443249999998</v>
      </c>
      <c r="AV13" s="290">
        <f>SUM(STX!AV13,VEST!AV13,'BS1'!AV13,'BS2'!AV13)</f>
        <v>387.0947625</v>
      </c>
      <c r="AW13" s="290">
        <f>SUM(STX!AW13,VEST!AW13,'BS1'!AW13,'BS2'!AW13)</f>
        <v>0</v>
      </c>
      <c r="AX13" s="290">
        <f>SUM(STX!AX13,VEST!AX13,'BS1'!AX13,'BS2'!AX13)</f>
        <v>432.02539249999995</v>
      </c>
      <c r="AY13" s="290">
        <f>SUM(STX!AY13,VEST!AY13,'BS1'!AY13,'BS2'!AY13)</f>
        <v>424.12028500000002</v>
      </c>
      <c r="AZ13" s="290">
        <f>SUM(STX!AZ13,VEST!AZ13,'BS1'!AZ13,'BS2'!AZ13)</f>
        <v>391.83223100000004</v>
      </c>
      <c r="BA13" s="290">
        <f>SUM(STX!BA13,VEST!BA13,'BS1'!BA13,'BS2'!BA13)</f>
        <v>400.49104290000002</v>
      </c>
      <c r="BB13" s="290">
        <f>SUM(STX!BB13,VEST!BB13,'BS1'!BB13,'BS2'!BB13)</f>
        <v>379.47710540000003</v>
      </c>
      <c r="BC13" s="290">
        <f>SUM(STX!BC13,VEST!BC13,'BS1'!BC13,'BS2'!BC13)</f>
        <v>381.78825290000003</v>
      </c>
      <c r="BD13" s="290">
        <f>SUM(STX!BD13,VEST!BD13,'BS1'!BD13,'BS2'!BD13)</f>
        <v>0</v>
      </c>
      <c r="BE13" s="290">
        <f>SUM(STX!BE13,VEST!BE13,'BS1'!BE13,'BS2'!BE13)</f>
        <v>402.85128499999996</v>
      </c>
      <c r="BF13" s="290">
        <f>SUM(STX!BF13,VEST!BF13,'BS1'!BF13,'BS2'!BF13)</f>
        <v>402.75778000000003</v>
      </c>
      <c r="BG13" s="290">
        <f>SUM(STX!BG13,VEST!BG13,'BS1'!BG13,'BS2'!BG13)</f>
        <v>366.26463999999999</v>
      </c>
      <c r="BH13" s="290">
        <f>SUM(STX!BH13,VEST!BH13,'BS1'!BH13,'BS2'!BH13)</f>
        <v>358.28364599999998</v>
      </c>
      <c r="BI13" s="290">
        <f>SUM(STX!BI13,VEST!BI13,'BS1'!BI13,'BS2'!BI13)</f>
        <v>351.90746499999995</v>
      </c>
      <c r="BJ13" s="290">
        <f>SUM(STX!BJ13,VEST!BJ13,'BS1'!BJ13,'BS2'!BJ13)</f>
        <v>342.04542000000004</v>
      </c>
      <c r="BK13" s="290">
        <f>SUM(STX!BK13,VEST!BK13,'BS1'!BK13,'BS2'!BK13)</f>
        <v>9252.0312806999991</v>
      </c>
      <c r="BL13" s="290">
        <f>SUM(STX!BL13,VEST!BL13,'BS1'!BL13,'BS2'!BL13)</f>
        <v>0</v>
      </c>
      <c r="BM13" s="290">
        <f>SUM(STX!BM13,VEST!BM13,'BS1'!BM13,'BS2'!BM13)</f>
        <v>402.55909799999995</v>
      </c>
      <c r="BN13" s="290">
        <f>SUM(STX!BN13,VEST!BN13,'BS1'!BN13,'BS2'!BN13)</f>
        <v>417.20631000000003</v>
      </c>
      <c r="BO13" s="290">
        <f>SUM(STX!BO13,VEST!BO13,'BS1'!BO13,'BS2'!BO13)</f>
        <v>383.04201999999998</v>
      </c>
      <c r="BP13" s="290">
        <f>SUM(STX!BP13,VEST!BP13,'BS1'!BP13,'BS2'!BP13)</f>
        <v>365.10080499999998</v>
      </c>
      <c r="BQ13" s="290">
        <f>SUM(STX!BQ13,VEST!BQ13,'BS1'!BQ13,'BS2'!BQ13)</f>
        <v>417.22627799999998</v>
      </c>
      <c r="BR13" s="290">
        <f>SUM(STX!BR13,VEST!BR13,'BS1'!BR13,'BS2'!BR13)</f>
        <v>376.72896400000002</v>
      </c>
      <c r="BS13" s="290">
        <f>SUM(STX!BS13,VEST!BS13,'BS1'!BS13,'BS2'!BS13)</f>
        <v>0</v>
      </c>
      <c r="BT13" s="290">
        <f>SUM(STX!BT13,VEST!BT13,'BS1'!BT13,'BS2'!BT13)</f>
        <v>0</v>
      </c>
      <c r="BU13" s="290">
        <f>SUM(STX!BU13,VEST!BU13,'BS1'!BU13,'BS2'!BU13)</f>
        <v>396.99766249999999</v>
      </c>
      <c r="BV13" s="290">
        <f>SUM(STX!BV13,VEST!BV13,'BS1'!BV13,'BS2'!BV13)</f>
        <v>400.80309900000003</v>
      </c>
      <c r="BW13" s="290">
        <f>SUM(STX!BW13,VEST!BW13,'BS1'!BW13,'BS2'!BW13)</f>
        <v>423.25084565999998</v>
      </c>
      <c r="BX13" s="290">
        <f>SUM(STX!BX13,VEST!BX13,'BS1'!BX13,'BS2'!BX13)</f>
        <v>429.0034316</v>
      </c>
      <c r="BY13" s="290">
        <f>SUM(STX!BY13,VEST!BY13,'BS1'!BY13,'BS2'!BY13)</f>
        <v>392.67397422000005</v>
      </c>
      <c r="BZ13" s="290">
        <f>SUM(STX!BZ13,VEST!BZ13,'BS1'!BZ13,'BS2'!BZ13)</f>
        <v>0</v>
      </c>
      <c r="CA13" s="290">
        <f>SUM(STX!CA13,VEST!CA13,'BS1'!CA13,'BS2'!CA13)</f>
        <v>432.31217473999999</v>
      </c>
      <c r="CB13" s="290">
        <f>SUM(STX!CB13,VEST!CB13,'BS1'!CB13,'BS2'!CB13)</f>
        <v>387.15749149999994</v>
      </c>
      <c r="CC13" s="290">
        <f>SUM(STX!CC13,VEST!CC13,'BS1'!CC13,'BS2'!CC13)</f>
        <v>395.70414989999995</v>
      </c>
      <c r="CD13" s="290">
        <f>SUM(STX!CD13,VEST!CD13,'BS1'!CD13,'BS2'!CD13)</f>
        <v>380.67421180000002</v>
      </c>
      <c r="CE13" s="290">
        <f>SUM(STX!CE13,VEST!CE13,'BS1'!CE13,'BS2'!CE13)</f>
        <v>391.67542590000005</v>
      </c>
      <c r="CF13" s="290">
        <f>SUM(STX!CF13,VEST!CF13,'BS1'!CF13,'BS2'!CF13)</f>
        <v>362.57226450000002</v>
      </c>
      <c r="CG13" s="290">
        <f>SUM(STX!CG13,VEST!CG13,'BS1'!CG13,'BS2'!CG13)</f>
        <v>0</v>
      </c>
      <c r="CH13" s="290">
        <f>SUM(STX!CH13,VEST!CH13,'BS1'!CH13,'BS2'!CH13)</f>
        <v>358.86592429999996</v>
      </c>
      <c r="CI13" s="290">
        <f>SUM(STX!CI13,VEST!CI13,'BS1'!CI13,'BS2'!CI13)</f>
        <v>384.27636959999995</v>
      </c>
      <c r="CJ13" s="290">
        <f>SUM(STX!CJ13,VEST!CJ13,'BS1'!CJ13,'BS2'!CJ13)</f>
        <v>395.43338549999999</v>
      </c>
      <c r="CK13" s="290">
        <f>SUM(STX!CK13,VEST!CK13,'BS1'!CK13,'BS2'!CK13)</f>
        <v>400.5777147</v>
      </c>
      <c r="CL13" s="290">
        <f>SUM(STX!CL13,VEST!CL13,'BS1'!CL13,'BS2'!CL13)</f>
        <v>404.68237799999997</v>
      </c>
      <c r="CM13" s="290">
        <f>SUM(STX!CM13,VEST!CM13,'BS1'!CM13,'BS2'!CM13)</f>
        <v>378.59132899999997</v>
      </c>
      <c r="CN13" s="290">
        <f>SUM(STX!CN13,VEST!CN13,'BS1'!CN13,'BS2'!CN13)</f>
        <v>0</v>
      </c>
      <c r="CO13" s="290">
        <f>SUM(STX!CO13,VEST!CO13,'BS1'!CO13,'BS2'!CO13)</f>
        <v>368.08179000000001</v>
      </c>
      <c r="CP13" s="290">
        <f>SUM(STX!CP13,VEST!CP13,'BS1'!CP13,'BS2'!CP13)</f>
        <v>355.39646514285715</v>
      </c>
      <c r="CQ13" s="290">
        <f>SUM(STX!CQ13,VEST!CQ13,'BS1'!CQ13,'BS2'!CQ13)</f>
        <v>9800.5935625628572</v>
      </c>
      <c r="CR13" s="290">
        <f>SUM(STX!CR13,VEST!CR13,'BS1'!CR13,'BS2'!CR13)</f>
        <v>345.06491199999999</v>
      </c>
      <c r="CS13" s="290">
        <f>SUM(STX!CS13,VEST!CS13,'BS1'!CS13,'BS2'!CS13)</f>
        <v>339.777289</v>
      </c>
      <c r="CT13" s="290">
        <f>SUM(STX!CT13,VEST!CT13,'BS1'!CT13,'BS2'!CT13)</f>
        <v>364.29897099999999</v>
      </c>
      <c r="CU13" s="290">
        <f>SUM(STX!CU13,VEST!CU13,'BS1'!CU13,'BS2'!CU13)</f>
        <v>325.34502699999996</v>
      </c>
      <c r="CV13" s="290">
        <f>SUM(STX!CV13,VEST!CV13,'BS1'!CV13,'BS2'!CV13)</f>
        <v>0</v>
      </c>
      <c r="CW13" s="290">
        <f>SUM(STX!CW13,VEST!CW13,'BS1'!CW13,'BS2'!CW13)</f>
        <v>361.5514720000001</v>
      </c>
      <c r="CX13" s="290">
        <f>SUM(STX!CX13,VEST!CX13,'BS1'!CX13,'BS2'!CX13)</f>
        <v>377.27800329999997</v>
      </c>
      <c r="CY13" s="290">
        <f>SUM(STX!CY13,VEST!CY13,'BS1'!CY13,'BS2'!CY13)</f>
        <v>397.50453199999998</v>
      </c>
      <c r="CZ13" s="290">
        <f>SUM(STX!CZ13,VEST!CZ13,'BS1'!CZ13,'BS2'!CZ13)</f>
        <v>356.3283429999999</v>
      </c>
      <c r="DA13" s="290">
        <f>SUM(STX!DA13,VEST!DA13,'BS1'!DA13,'BS2'!DA13)</f>
        <v>185.79561799999999</v>
      </c>
      <c r="DB13" s="290">
        <f>SUM(STX!DB13,VEST!DB13,'BS1'!DB13,'BS2'!DB13)</f>
        <v>0</v>
      </c>
      <c r="DC13" s="290">
        <f>SUM(STX!DC13,VEST!DC13,'BS1'!DC13,'BS2'!DC13)</f>
        <v>0</v>
      </c>
      <c r="DD13" s="290">
        <f>SUM(STX!DD13,VEST!DD13,'BS1'!DD13,'BS2'!DD13)</f>
        <v>0</v>
      </c>
      <c r="DE13" s="290">
        <f>SUM(STX!DE13,VEST!DE13,'BS1'!DE13,'BS2'!DE13)</f>
        <v>0</v>
      </c>
      <c r="DF13" s="290">
        <f>SUM(STX!DF13,VEST!DF13,'BS1'!DF13,'BS2'!DF13)</f>
        <v>0</v>
      </c>
      <c r="DG13" s="290">
        <f>SUM(STX!DG13,VEST!DG13,'BS1'!DG13,'BS2'!DG13)</f>
        <v>0</v>
      </c>
      <c r="DH13" s="290">
        <f>SUM(STX!DH13,VEST!DH13,'BS1'!DH13,'BS2'!DH13)</f>
        <v>0</v>
      </c>
      <c r="DI13" s="290">
        <f>SUM(STX!DI13,VEST!DI13,'BS1'!DI13,'BS2'!DI13)</f>
        <v>0</v>
      </c>
      <c r="DJ13" s="290">
        <f>SUM(STX!DJ13,VEST!DJ13,'BS1'!DJ13,'BS2'!DJ13)</f>
        <v>0</v>
      </c>
      <c r="DK13" s="290">
        <f>SUM(STX!DK13,VEST!DK13,'BS1'!DK13,'BS2'!DK13)</f>
        <v>283.08177499999999</v>
      </c>
      <c r="DL13" s="290">
        <f>SUM(STX!DL13,VEST!DL13,'BS1'!DL13,'BS2'!DL13)</f>
        <v>380.03200450000008</v>
      </c>
      <c r="DM13" s="290">
        <f>SUM(STX!DM13,VEST!DM13,'BS1'!DM13,'BS2'!DM13)</f>
        <v>420.20592299999998</v>
      </c>
      <c r="DN13" s="290">
        <f>SUM(STX!DN13,VEST!DN13,'BS1'!DN13,'BS2'!DN13)</f>
        <v>436.08744999999999</v>
      </c>
      <c r="DO13" s="290">
        <f>SUM(STX!DO13,VEST!DO13,'BS1'!DO13,'BS2'!DO13)</f>
        <v>449.66194049999996</v>
      </c>
      <c r="DP13" s="290">
        <f>SUM(STX!DP13,VEST!DP13,'BS1'!DP13,'BS2'!DP13)</f>
        <v>441.88887600000004</v>
      </c>
      <c r="DQ13" s="290">
        <f>SUM(STX!DQ13,VEST!DQ13,'BS1'!DQ13,'BS2'!DQ13)</f>
        <v>0</v>
      </c>
      <c r="DR13" s="290">
        <f>SUM(STX!DR13,VEST!DR13,'BS1'!DR13,'BS2'!DR13)</f>
        <v>439.43670120000002</v>
      </c>
      <c r="DS13" s="290">
        <f>SUM(STX!DS13,VEST!DS13,'BS1'!DS13,'BS2'!DS13)</f>
        <v>440.17617229999996</v>
      </c>
      <c r="DT13" s="290">
        <f>SUM(STX!DT13,VEST!DT13,'BS1'!DT13,'BS2'!DT13)</f>
        <v>498.56293679999999</v>
      </c>
      <c r="DU13" s="290">
        <f>SUM(STX!DU13,VEST!DU13,'BS1'!DU13,'BS2'!DU13)</f>
        <v>489.62530839999999</v>
      </c>
      <c r="DV13" s="290">
        <f>SUM(STX!DV13,VEST!DV13,'BS1'!DV13,'BS2'!DV13)</f>
        <v>7331.7032550000004</v>
      </c>
      <c r="DW13" s="290">
        <f>SUM(STX!DW13,VEST!DW13,'BS1'!DW13,'BS2'!DW13)</f>
        <v>406.99971929999998</v>
      </c>
      <c r="DX13" s="290">
        <f>SUM(STX!DX13,VEST!DX13,'BS1'!DX13,'BS2'!DX13)</f>
        <v>402.29740559999993</v>
      </c>
      <c r="DY13" s="290">
        <f>SUM(STX!DY13,VEST!DY13,'BS1'!DY13,'BS2'!DY13)</f>
        <v>133.91066499999999</v>
      </c>
      <c r="DZ13" s="290">
        <f>SUM(STX!DZ13,VEST!DZ13,'BS1'!DZ13,'BS2'!DZ13)</f>
        <v>425.7456431999999</v>
      </c>
      <c r="EA13" s="290">
        <f>SUM(STX!EA13,VEST!EA13,'BS1'!EA13,'BS2'!EA13)</f>
        <v>375.61773280000006</v>
      </c>
      <c r="EB13" s="290">
        <f>SUM(STX!EB13,VEST!EB13,'BS1'!EB13,'BS2'!EB13)</f>
        <v>406.83358629999998</v>
      </c>
      <c r="EC13" s="290">
        <f>SUM(STX!EC13,VEST!EC13,'BS1'!EC13,'BS2'!EC13)</f>
        <v>401.65156399999995</v>
      </c>
      <c r="ED13" s="290">
        <f>SUM(STX!ED13,VEST!ED13,'BS1'!ED13,'BS2'!ED13)</f>
        <v>428.60631000000012</v>
      </c>
      <c r="EE13" s="290">
        <f>SUM(STX!EE13,VEST!EE13,'BS1'!EE13,'BS2'!EE13)</f>
        <v>438.19069399999989</v>
      </c>
      <c r="EF13" s="290">
        <f>SUM(STX!EF13,VEST!EF13,'BS1'!EF13,'BS2'!EF13)</f>
        <v>158.064008</v>
      </c>
      <c r="EG13" s="290">
        <f>SUM(STX!EG13,VEST!EG13,'BS1'!EG13,'BS2'!EG13)</f>
        <v>438.50864899999999</v>
      </c>
      <c r="EH13" s="290">
        <f>SUM(STX!EH13,VEST!EH13,'BS1'!EH13,'BS2'!EH13)</f>
        <v>436.41825372499989</v>
      </c>
      <c r="EI13" s="290">
        <f>SUM(STX!EI13,VEST!EI13,'BS1'!EI13,'BS2'!EI13)</f>
        <v>249.820131</v>
      </c>
      <c r="EJ13" s="290">
        <f>SUM(STX!EJ13,VEST!EJ13,'BS1'!EJ13,'BS2'!EJ13)</f>
        <v>29.688593999999998</v>
      </c>
      <c r="EK13" s="290">
        <f>SUM(STX!EK13,VEST!EK13,'BS1'!EK13,'BS2'!EK13)</f>
        <v>25.829487999999998</v>
      </c>
      <c r="EL13" s="290">
        <f>SUM(STX!EL13,VEST!EL13,'BS1'!EL13,'BS2'!EL13)</f>
        <v>193.65086199999999</v>
      </c>
      <c r="EM13" s="290">
        <f>SUM(STX!EM13,VEST!EM13,'BS1'!EM13,'BS2'!EM13)</f>
        <v>85.494456000000014</v>
      </c>
      <c r="EN13" s="290">
        <f>SUM(STX!EN13,VEST!EN13,'BS1'!EN13,'BS2'!EN13)</f>
        <v>427.54694699999993</v>
      </c>
      <c r="EO13" s="290">
        <f>SUM(STX!EO13,VEST!EO13,'BS1'!EO13,'BS2'!EO13)</f>
        <v>441.10414100000003</v>
      </c>
      <c r="EP13" s="290">
        <f>SUM(STX!EP13,VEST!EP13,'BS1'!EP13,'BS2'!EP13)</f>
        <v>447.44601900000004</v>
      </c>
      <c r="EQ13" s="290">
        <f>SUM(STX!EQ13,VEST!EQ13,'BS1'!EQ13,'BS2'!EQ13)</f>
        <v>469.46807940000002</v>
      </c>
      <c r="ER13" s="290">
        <f>SUM(STX!ER13,VEST!ER13,'BS1'!ER13,'BS2'!ER13)</f>
        <v>494.28543500000001</v>
      </c>
      <c r="ES13" s="290">
        <f>SUM(STX!ES13,VEST!ES13,'BS1'!ES13,'BS2'!ES13)</f>
        <v>485.81281399999995</v>
      </c>
      <c r="ET13" s="290">
        <f>SUM(STX!ET13,VEST!ET13,'BS1'!ET13,'BS2'!ET13)</f>
        <v>165.47206262800006</v>
      </c>
      <c r="EU13" s="290">
        <f>SUM(STX!EU13,VEST!EU13,'BS1'!EU13,'BS2'!EU13)</f>
        <v>515.69857300000001</v>
      </c>
      <c r="EV13" s="290">
        <f>SUM(STX!EV13,VEST!EV13,'BS1'!EV13,'BS2'!EV13)</f>
        <v>511.25871500000005</v>
      </c>
      <c r="EW13" s="290">
        <f>SUM(STX!EW13,VEST!EW13,'BS1'!EW13,'BS2'!EW13)</f>
        <v>476.69325000000003</v>
      </c>
      <c r="EX13" s="290">
        <f>SUM(STX!EX13,VEST!EX13,'BS1'!EX13,'BS2'!EX13)</f>
        <v>462.21487899999994</v>
      </c>
      <c r="EY13" s="290">
        <f>SUM(STX!EY13,VEST!EY13,'BS1'!EY13,'BS2'!EY13)</f>
        <v>449.54764000000006</v>
      </c>
      <c r="EZ13" s="290">
        <f>SUM(STX!EZ13,VEST!EZ13,'BS1'!EZ13,'BS2'!EZ13)</f>
        <v>433.78152499999999</v>
      </c>
      <c r="FA13" s="290">
        <f>SUM(STX!FA13,VEST!FA13,'BS1'!FA13,'BS2'!FA13)</f>
        <v>127.894262</v>
      </c>
      <c r="FB13" s="290">
        <f>SUM(STX!FB13,VEST!FB13,'BS1'!FB13,'BS2'!FB13)</f>
        <v>10945.552103952999</v>
      </c>
      <c r="FC13" s="290">
        <f>SUM(STX!FC13,VEST!FC13,'BS1'!FC13,'BS2'!FC13)</f>
        <v>131.25297899999998</v>
      </c>
      <c r="FD13" s="290">
        <f>SUM(STX!FD13,VEST!FD13,'BS1'!FD13,'BS2'!FD13)</f>
        <v>444.32018600000004</v>
      </c>
      <c r="FE13" s="290">
        <f>SUM(STX!FE13,VEST!FE13,'BS1'!FE13,'BS2'!FE13)</f>
        <v>456.335463</v>
      </c>
      <c r="FF13" s="290">
        <f>SUM(STX!FF13,VEST!FF13,'BS1'!FF13,'BS2'!FF13)</f>
        <v>481.16197</v>
      </c>
      <c r="FG13" s="290">
        <f>SUM(STX!FG13,VEST!FG13,'BS1'!FG13,'BS2'!FG13)</f>
        <v>434.29096299999998</v>
      </c>
      <c r="FH13" s="290">
        <f>SUM(STX!FH13,VEST!FH13,'BS1'!FH13,'BS2'!FH13)</f>
        <v>457.85454299999992</v>
      </c>
      <c r="FI13" s="290">
        <f>SUM(STX!FI13,VEST!FI13,'BS1'!FI13,'BS2'!FI13)</f>
        <v>0</v>
      </c>
      <c r="FJ13" s="290">
        <f>SUM(STX!FJ13,VEST!FJ13,'BS1'!FJ13,'BS2'!FJ13)</f>
        <v>339.26073999999994</v>
      </c>
      <c r="FK13" s="290">
        <f>SUM(STX!FK13,VEST!FK13,'BS1'!FK13,'BS2'!FK13)</f>
        <v>479.09018900000001</v>
      </c>
      <c r="FL13" s="290">
        <f>SUM(STX!FL13,VEST!FL13,'BS1'!FL13,'BS2'!FL13)</f>
        <v>480.51692220000007</v>
      </c>
      <c r="FM13" s="290">
        <f>SUM(STX!FM13,VEST!FM13,'BS1'!FM13,'BS2'!FM13)</f>
        <v>470.96605979999998</v>
      </c>
      <c r="FN13" s="290">
        <f>SUM(STX!FN13,VEST!FN13,'BS1'!FN13,'BS2'!FN13)</f>
        <v>501.59859199999994</v>
      </c>
      <c r="FO13" s="290">
        <f>SUM(STX!FO13,VEST!FO13,'BS1'!FO13,'BS2'!FO13)</f>
        <v>508.02100700000005</v>
      </c>
      <c r="FP13" s="290">
        <f>SUM(STX!FP13,VEST!FP13,'BS1'!FP13,'BS2'!FP13)</f>
        <v>200.98403200000001</v>
      </c>
      <c r="FQ13" s="290">
        <f>SUM(STX!FQ13,VEST!FQ13,'BS1'!FQ13,'BS2'!FQ13)</f>
        <v>515.08097100000009</v>
      </c>
      <c r="FR13" s="290">
        <f>SUM(STX!FR13,VEST!FR13,'BS1'!FR13,'BS2'!FR13)</f>
        <v>526.37817500000006</v>
      </c>
      <c r="FS13" s="290">
        <f>SUM(STX!FS13,VEST!FS13,'BS1'!FS13,'BS2'!FS13)</f>
        <v>545.19294000000014</v>
      </c>
      <c r="FT13" s="290">
        <f>SUM(STX!FT13,VEST!FT13,'BS1'!FT13,'BS2'!FT13)</f>
        <v>3.487765</v>
      </c>
      <c r="FU13" s="290">
        <f>SUM(STX!FU13,VEST!FU13,'BS1'!FU13,'BS2'!FU13)</f>
        <v>539.51103599999988</v>
      </c>
      <c r="FV13" s="290">
        <f>SUM(STX!FV13,VEST!FV13,'BS1'!FV13,'BS2'!FV13)</f>
        <v>505.75909300000001</v>
      </c>
      <c r="FW13" s="290">
        <f>SUM(STX!FW13,VEST!FW13,'BS1'!FW13,'BS2'!FW13)</f>
        <v>215.50812100000002</v>
      </c>
      <c r="FX13" s="290">
        <f>SUM(STX!FX13,VEST!FX13,'BS1'!FX13,'BS2'!FX13)</f>
        <v>490.95385899999997</v>
      </c>
      <c r="FY13" s="290">
        <f>SUM(STX!FY13,VEST!FY13,'BS1'!FY13,'BS2'!FY13)</f>
        <v>495.615903</v>
      </c>
      <c r="FZ13" s="290">
        <f>SUM(STX!FZ13,VEST!FZ13,'BS1'!FZ13,'BS2'!FZ13)</f>
        <v>502.14853800000003</v>
      </c>
      <c r="GA13" s="290">
        <f>SUM(STX!GA13,VEST!GA13,'BS1'!GA13,'BS2'!GA13)</f>
        <v>517.15509199999997</v>
      </c>
      <c r="GB13" s="290">
        <f>SUM(STX!GB13,VEST!GB13,'BS1'!GB13,'BS2'!GB13)</f>
        <v>502.82937700000002</v>
      </c>
      <c r="GC13" s="290">
        <f>SUM(STX!GC13,VEST!GC13,'BS1'!GC13,'BS2'!GC13)</f>
        <v>419.11435400000005</v>
      </c>
      <c r="GD13" s="290">
        <f>SUM(STX!GD13,VEST!GD13,'BS1'!GD13,'BS2'!GD13)</f>
        <v>10.439045</v>
      </c>
      <c r="GE13" s="290">
        <f>SUM(STX!GE13,VEST!GE13,'BS1'!GE13,'BS2'!GE13)</f>
        <v>536.949883</v>
      </c>
      <c r="GF13" s="290">
        <f>SUM(STX!GF13,VEST!GF13,'BS1'!GF13,'BS2'!GF13)</f>
        <v>541.15199700000005</v>
      </c>
      <c r="GG13" s="290">
        <f>SUM(STX!GG13,VEST!GG13,'BS1'!GG13,'BS2'!GG13)</f>
        <v>12252.929795000002</v>
      </c>
      <c r="GH13" s="290">
        <f>SUM(STX!GH13,VEST!GH13,'BS1'!GH13,'BS2'!GH13)</f>
        <v>524.52370300000007</v>
      </c>
      <c r="GI13" s="290">
        <f>SUM(STX!GI13,VEST!GI13,'BS1'!GI13,'BS2'!GI13)</f>
        <v>549.39498600000002</v>
      </c>
      <c r="GJ13" s="290">
        <f>SUM(STX!GJ13,VEST!GJ13,'BS1'!GJ13,'BS2'!GJ13)</f>
        <v>536.01953400000002</v>
      </c>
      <c r="GK13" s="290">
        <f>SUM(STX!GK13,VEST!GK13,'BS1'!GK13,'BS2'!GK13)</f>
        <v>529.7750480000002</v>
      </c>
      <c r="GL13" s="290">
        <f>SUM(STX!GL13,VEST!GL13,'BS1'!GL13,'BS2'!GL13)</f>
        <v>191.15398099999999</v>
      </c>
      <c r="GM13" s="290">
        <f>SUM(STX!GM13,VEST!GM13,'BS1'!GM13,'BS2'!GM13)</f>
        <v>467.85969800000004</v>
      </c>
      <c r="GN13" s="290">
        <f>SUM(STX!GN13,VEST!GN13,'BS1'!GN13,'BS2'!GN13)</f>
        <v>517.4970350000001</v>
      </c>
      <c r="GO13" s="290">
        <f>SUM(STX!GO13,VEST!GO13,'BS1'!GO13,'BS2'!GO13)</f>
        <v>510.97909200000004</v>
      </c>
      <c r="GP13" s="290">
        <f>SUM(STX!GP13,VEST!GP13,'BS1'!GP13,'BS2'!GP13)</f>
        <v>485.88682599999993</v>
      </c>
      <c r="GQ13" s="290">
        <f>SUM(STX!GQ13,VEST!GQ13,'BS1'!GQ13,'BS2'!GQ13)</f>
        <v>467.89761500000003</v>
      </c>
      <c r="GR13" s="290">
        <f>SUM(STX!GR13,VEST!GR13,'BS1'!GR13,'BS2'!GR13)</f>
        <v>477.30634800000007</v>
      </c>
      <c r="GS13" s="290">
        <f>SUM(STX!GS13,VEST!GS13,'BS1'!GS13,'BS2'!GS13)</f>
        <v>90.451720999999992</v>
      </c>
      <c r="GT13" s="290">
        <f>SUM(STX!GT13,VEST!GT13,'BS1'!GT13,'BS2'!GT13)</f>
        <v>490.53818599999994</v>
      </c>
      <c r="GU13" s="290">
        <f>SUM(STX!GU13,VEST!GU13,'BS1'!GU13,'BS2'!GU13)</f>
        <v>517.37599499999999</v>
      </c>
      <c r="GV13" s="290">
        <f>SUM(STX!GV13,VEST!GV13,'BS1'!GV13,'BS2'!GV13)</f>
        <v>433.60730200000006</v>
      </c>
      <c r="GW13" s="290">
        <f>SUM(STX!GW13,VEST!GW13,'BS1'!GW13,'BS2'!GW13)</f>
        <v>463.14453400000002</v>
      </c>
      <c r="GX13" s="290">
        <f>SUM(STX!GX13,VEST!GX13,'BS1'!GX13,'BS2'!GX13)</f>
        <v>512.3121339999999</v>
      </c>
      <c r="GY13" s="290">
        <f>SUM(STX!GY13,VEST!GY13,'BS1'!GY13,'BS2'!GY13)</f>
        <v>512.40873800000008</v>
      </c>
      <c r="GZ13" s="290">
        <f>SUM(STX!GZ13,VEST!GZ13,'BS1'!GZ13,'BS2'!GZ13)</f>
        <v>121.31876600000001</v>
      </c>
      <c r="HA13" s="290">
        <f>SUM(STX!HA13,VEST!HA13,'BS1'!HA13,'BS2'!HA13)</f>
        <v>480.04160279999996</v>
      </c>
      <c r="HB13" s="290">
        <f>SUM(STX!HB13,VEST!HB13,'BS1'!HB13,'BS2'!HB13)</f>
        <v>525.02861056000006</v>
      </c>
      <c r="HC13" s="290">
        <f>SUM(STX!HC13,VEST!HC13,'BS1'!HC13,'BS2'!HC13)</f>
        <v>537.20941140599996</v>
      </c>
      <c r="HD13" s="290">
        <f>SUM(STX!HD13,VEST!HD13,'BS1'!HD13,'BS2'!HD13)</f>
        <v>556.88570884399996</v>
      </c>
      <c r="HE13" s="290">
        <f>SUM(STX!HE13,VEST!HE13,'BS1'!HE13,'BS2'!HE13)</f>
        <v>494.55282500000004</v>
      </c>
      <c r="HF13" s="290">
        <f>SUM(STX!HF13,VEST!HF13,'BS1'!HF13,'BS2'!HF13)</f>
        <v>505.77620489999993</v>
      </c>
      <c r="HG13" s="290">
        <f>SUM(STX!HG13,VEST!HG13,'BS1'!HG13,'BS2'!HG13)</f>
        <v>24.7296625</v>
      </c>
      <c r="HH13" s="290">
        <f>SUM(STX!HH13,VEST!HH13,'BS1'!HH13,'BS2'!HH13)</f>
        <v>485.50438358000002</v>
      </c>
      <c r="HI13" s="290">
        <f>SUM(STX!HI13,VEST!HI13,'BS1'!HI13,'BS2'!HI13)</f>
        <v>495.74670489999994</v>
      </c>
      <c r="HJ13" s="290">
        <f>SUM(STX!HJ13,VEST!HJ13,'BS1'!HJ13,'BS2'!HJ13)</f>
        <v>502.55932029999997</v>
      </c>
      <c r="HK13" s="290">
        <f>SUM(STX!HK13,VEST!HK13,'BS1'!HK13,'BS2'!HK13)</f>
        <v>513.39464169999997</v>
      </c>
      <c r="HL13" s="290">
        <f>SUM(STX!HL13,VEST!HL13,'BS1'!HL13,'BS2'!HL13)</f>
        <v>514.27301739999996</v>
      </c>
      <c r="HM13" s="290">
        <f>SUM(STX!HM13,VEST!HM13,'BS1'!HM13,'BS2'!HM13)</f>
        <v>14035.153335890001</v>
      </c>
      <c r="HN13" s="290">
        <f>SUM(STX!HN13,VEST!HN13,'BS1'!HN13,'BS2'!HN13)</f>
        <v>477.9538242000001</v>
      </c>
      <c r="HO13" s="290">
        <f>SUM(STX!HO13,VEST!HO13,'BS1'!HO13,'BS2'!HO13)</f>
        <v>7.3943999999999992</v>
      </c>
      <c r="HP13" s="290">
        <f>SUM(STX!HP13,VEST!HP13,'BS1'!HP13,'BS2'!HP13)</f>
        <v>519.15308600000003</v>
      </c>
      <c r="HQ13" s="290">
        <f>SUM(STX!HQ13,VEST!HQ13,'BS1'!HQ13,'BS2'!HQ13)</f>
        <v>498.01017037999998</v>
      </c>
      <c r="HR13" s="290">
        <f>SUM(STX!HR13,VEST!HR13,'BS1'!HR13,'BS2'!HR13)</f>
        <v>435.58821549999993</v>
      </c>
      <c r="HS13" s="290">
        <f>SUM(STX!HS13,VEST!HS13,'BS1'!HS13,'BS2'!HS13)</f>
        <v>476.91876619999994</v>
      </c>
      <c r="HT13" s="290">
        <f>SUM(STX!HT13,VEST!HT13,'BS1'!HT13,'BS2'!HT13)</f>
        <v>466.43860102000008</v>
      </c>
      <c r="HU13" s="290">
        <f>SUM(STX!HU13,VEST!HU13,'BS1'!HU13,'BS2'!HU13)</f>
        <v>478.347127</v>
      </c>
      <c r="HV13" s="290">
        <f>SUM(STX!HV13,VEST!HV13,'BS1'!HV13,'BS2'!HV13)</f>
        <v>0</v>
      </c>
      <c r="HW13" s="290">
        <f>SUM(STX!HW13,VEST!HW13,'BS1'!HW13,'BS2'!HW13)</f>
        <v>459.07067899999998</v>
      </c>
      <c r="HX13" s="290">
        <f>SUM(STX!HX13,VEST!HX13,'BS1'!HX13,'BS2'!HX13)</f>
        <v>472.17232300000001</v>
      </c>
      <c r="HY13" s="290">
        <f>SUM(STX!HY13,VEST!HY13,'BS1'!HY13,'BS2'!HY13)</f>
        <v>492.78827700000005</v>
      </c>
      <c r="HZ13" s="290">
        <f>SUM(STX!HZ13,VEST!HZ13,'BS1'!HZ13,'BS2'!HZ13)</f>
        <v>458.65949950000009</v>
      </c>
      <c r="IA13" s="290">
        <f>SUM(STX!IA13,VEST!IA13,'BS1'!IA13,'BS2'!IA13)</f>
        <v>474.75856670000002</v>
      </c>
      <c r="IB13" s="290">
        <f>SUM(STX!IB13,VEST!IB13,'BS1'!IB13,'BS2'!IB13)</f>
        <v>473.47340190000006</v>
      </c>
      <c r="IC13" s="290">
        <f>SUM(STX!IC13,VEST!IC13,'BS1'!IC13,'BS2'!IC13)</f>
        <v>0</v>
      </c>
      <c r="ID13" s="290">
        <f>SUM(STX!ID13,VEST!ID13,'BS1'!ID13,'BS2'!ID13)</f>
        <v>487.59259550000002</v>
      </c>
      <c r="IE13" s="290">
        <f>SUM(STX!IE13,VEST!IE13,'BS1'!IE13,'BS2'!IE13)</f>
        <v>496.5689711</v>
      </c>
      <c r="IF13" s="290">
        <f>SUM(STX!IF13,VEST!IF13,'BS1'!IF13,'BS2'!IF13)</f>
        <v>499.11783050000003</v>
      </c>
      <c r="IG13" s="290">
        <f>SUM(STX!IG13,VEST!IG13,'BS1'!IG13,'BS2'!IG13)</f>
        <v>518.60245359999999</v>
      </c>
      <c r="IH13" s="290">
        <f>SUM(STX!IH13,VEST!IH13,'BS1'!IH13,'BS2'!IH13)</f>
        <v>548.24487249999993</v>
      </c>
      <c r="II13" s="290">
        <f>SUM(STX!II13,VEST!II13,'BS1'!II13,'BS2'!II13)</f>
        <v>555.22732199999996</v>
      </c>
      <c r="IJ13" s="290">
        <f>SUM(STX!IJ13,VEST!IJ13,'BS1'!IJ13,'BS2'!IJ13)</f>
        <v>13.4407</v>
      </c>
      <c r="IK13" s="290">
        <f>SUM(STX!IK13,VEST!IK13,'BS1'!IK13,'BS2'!IK13)</f>
        <v>529.2344494670001</v>
      </c>
      <c r="IL13" s="290">
        <f>SUM(STX!IL13,VEST!IL13,'BS1'!IL13,'BS2'!IL13)</f>
        <v>541.60279291799998</v>
      </c>
      <c r="IM13" s="290">
        <f>SUM(STX!IM13,VEST!IM13,'BS1'!IM13,'BS2'!IM13)</f>
        <v>561.70437521300005</v>
      </c>
      <c r="IN13" s="290">
        <f>SUM(STX!IN13,VEST!IN13,'BS1'!IN13,'BS2'!IN13)</f>
        <v>531.88315660000012</v>
      </c>
      <c r="IO13" s="290">
        <f>SUM(STX!IO13,VEST!IO13,'BS1'!IO13,'BS2'!IO13)</f>
        <v>521.78397122989998</v>
      </c>
      <c r="IP13" s="290">
        <f>SUM(STX!IP13,VEST!IP13,'BS1'!IP13,'BS2'!IP13)</f>
        <v>492.95748025</v>
      </c>
      <c r="IQ13" s="290">
        <f>SUM(STX!IQ13,VEST!IQ13,'BS1'!IQ13,'BS2'!IQ13)</f>
        <v>18.08032</v>
      </c>
      <c r="IR13" s="290">
        <f>SUM(STX!IR13,VEST!IR13,'BS1'!IR13,'BS2'!IR13)</f>
        <v>495.04293310000003</v>
      </c>
      <c r="IS13" s="290">
        <f>SUM(STX!IS13,VEST!IS13,'BS1'!IS13,'BS2'!IS13)</f>
        <v>13001.8111613779</v>
      </c>
      <c r="IT13" s="290">
        <f>SUM(STX!IT13,VEST!IT13,'BS1'!IT13,'BS2'!IT13)</f>
        <v>11265.90345</v>
      </c>
      <c r="IU13" s="290">
        <f>SUM(STX!IU13,VEST!IU13,'BS1'!IU13,'BS2'!IU13)</f>
        <v>7866.9938600000005</v>
      </c>
      <c r="IV13" s="290">
        <f>SUM(STX!IV13,VEST!IV13,'BS1'!IV13,'BS2'!IV13)</f>
        <v>5790.1629899999998</v>
      </c>
      <c r="IW13" s="290">
        <f>SUM(STX!IW13,VEST!IW13,'BS1'!IW13,'BS2'!IW13)</f>
        <v>7551.0339999999997</v>
      </c>
      <c r="IX13" s="297">
        <f>SUM(AH13,BK13,CQ13,DV13,FB13,GG13,HM13,IS13)</f>
        <v>86911.143005983758</v>
      </c>
    </row>
    <row r="14" spans="1:260" s="260" customFormat="1">
      <c r="B14" s="295" t="s">
        <v>50</v>
      </c>
      <c r="C14" s="298">
        <f t="shared" ref="C14:AG14" si="6">IF(C2="ON",C9,0)</f>
        <v>0</v>
      </c>
      <c r="D14" s="298">
        <f t="shared" si="6"/>
        <v>206.54782800000001</v>
      </c>
      <c r="E14" s="298">
        <f t="shared" si="6"/>
        <v>194.86196899999999</v>
      </c>
      <c r="F14" s="298">
        <f t="shared" si="6"/>
        <v>0</v>
      </c>
      <c r="G14" s="298">
        <f t="shared" si="6"/>
        <v>177.07583599999992</v>
      </c>
      <c r="H14" s="298">
        <f t="shared" si="6"/>
        <v>189.77641799999998</v>
      </c>
      <c r="I14" s="298">
        <f t="shared" si="6"/>
        <v>0</v>
      </c>
      <c r="J14" s="298">
        <f t="shared" si="6"/>
        <v>196.16466099999997</v>
      </c>
      <c r="K14" s="298">
        <f t="shared" si="6"/>
        <v>210.42551999999992</v>
      </c>
      <c r="L14" s="298">
        <f t="shared" si="6"/>
        <v>189.53159099999999</v>
      </c>
      <c r="M14" s="298">
        <f t="shared" si="6"/>
        <v>0</v>
      </c>
      <c r="N14" s="298">
        <f t="shared" si="6"/>
        <v>173.80408499999999</v>
      </c>
      <c r="O14" s="298">
        <f t="shared" si="6"/>
        <v>173.05788199999998</v>
      </c>
      <c r="P14" s="298">
        <f t="shared" si="6"/>
        <v>175.91152100000005</v>
      </c>
      <c r="Q14" s="298">
        <f t="shared" si="6"/>
        <v>177.00574800000001</v>
      </c>
      <c r="R14" s="298">
        <f t="shared" si="6"/>
        <v>191.09397100000001</v>
      </c>
      <c r="S14" s="298">
        <f t="shared" si="6"/>
        <v>194.333224</v>
      </c>
      <c r="T14" s="298">
        <f t="shared" si="6"/>
        <v>0</v>
      </c>
      <c r="U14" s="298">
        <f t="shared" si="6"/>
        <v>176.58089999999996</v>
      </c>
      <c r="V14" s="298">
        <f t="shared" si="6"/>
        <v>188.62895799999998</v>
      </c>
      <c r="W14" s="298">
        <f t="shared" si="6"/>
        <v>182.45958999999999</v>
      </c>
      <c r="X14" s="298">
        <f t="shared" si="6"/>
        <v>193.90659000000005</v>
      </c>
      <c r="Y14" s="298">
        <f t="shared" si="6"/>
        <v>192.61401700000002</v>
      </c>
      <c r="Z14" s="298">
        <f t="shared" si="6"/>
        <v>172.01978599999998</v>
      </c>
      <c r="AA14" s="298">
        <f t="shared" si="6"/>
        <v>0</v>
      </c>
      <c r="AB14" s="298">
        <f t="shared" si="6"/>
        <v>166.07191</v>
      </c>
      <c r="AC14" s="298">
        <f t="shared" si="6"/>
        <v>197.11556200000001</v>
      </c>
      <c r="AD14" s="298">
        <f t="shared" si="6"/>
        <v>199.26012199999997</v>
      </c>
      <c r="AE14" s="298">
        <f t="shared" si="6"/>
        <v>222.76163499999996</v>
      </c>
      <c r="AF14" s="298">
        <f t="shared" si="6"/>
        <v>217.58740899999998</v>
      </c>
      <c r="AG14" s="298">
        <f t="shared" si="6"/>
        <v>215.57143600000001</v>
      </c>
      <c r="AH14" s="293">
        <f>AH9/AH5</f>
        <v>864.52540581200014</v>
      </c>
      <c r="AI14" s="293" t="e">
        <f t="shared" ref="AI14:CT14" si="7">AI9/AI5</f>
        <v>#DIV/0!</v>
      </c>
      <c r="AJ14" s="293" t="e">
        <f t="shared" si="7"/>
        <v>#DIV/0!</v>
      </c>
      <c r="AK14" s="293" t="e">
        <f t="shared" si="7"/>
        <v>#DIV/0!</v>
      </c>
      <c r="AL14" s="293" t="e">
        <f t="shared" si="7"/>
        <v>#DIV/0!</v>
      </c>
      <c r="AM14" s="293" t="e">
        <f t="shared" si="7"/>
        <v>#DIV/0!</v>
      </c>
      <c r="AN14" s="293" t="e">
        <f t="shared" si="7"/>
        <v>#DIV/0!</v>
      </c>
      <c r="AO14" s="293" t="e">
        <f t="shared" si="7"/>
        <v>#DIV/0!</v>
      </c>
      <c r="AP14" s="293" t="e">
        <f t="shared" si="7"/>
        <v>#DIV/0!</v>
      </c>
      <c r="AQ14" s="293" t="e">
        <f t="shared" si="7"/>
        <v>#DIV/0!</v>
      </c>
      <c r="AR14" s="293" t="e">
        <f t="shared" si="7"/>
        <v>#DIV/0!</v>
      </c>
      <c r="AS14" s="293" t="e">
        <f t="shared" si="7"/>
        <v>#DIV/0!</v>
      </c>
      <c r="AT14" s="293" t="e">
        <f t="shared" si="7"/>
        <v>#DIV/0!</v>
      </c>
      <c r="AU14" s="293" t="e">
        <f t="shared" si="7"/>
        <v>#DIV/0!</v>
      </c>
      <c r="AV14" s="293" t="e">
        <f t="shared" si="7"/>
        <v>#DIV/0!</v>
      </c>
      <c r="AW14" s="293" t="e">
        <f t="shared" si="7"/>
        <v>#DIV/0!</v>
      </c>
      <c r="AX14" s="293" t="e">
        <f t="shared" si="7"/>
        <v>#DIV/0!</v>
      </c>
      <c r="AY14" s="293" t="e">
        <f t="shared" si="7"/>
        <v>#DIV/0!</v>
      </c>
      <c r="AZ14" s="293" t="e">
        <f t="shared" si="7"/>
        <v>#DIV/0!</v>
      </c>
      <c r="BA14" s="293" t="e">
        <f t="shared" si="7"/>
        <v>#DIV/0!</v>
      </c>
      <c r="BB14" s="293" t="e">
        <f t="shared" si="7"/>
        <v>#DIV/0!</v>
      </c>
      <c r="BC14" s="293" t="e">
        <f t="shared" si="7"/>
        <v>#DIV/0!</v>
      </c>
      <c r="BD14" s="293" t="e">
        <f t="shared" si="7"/>
        <v>#DIV/0!</v>
      </c>
      <c r="BE14" s="293" t="e">
        <f t="shared" si="7"/>
        <v>#DIV/0!</v>
      </c>
      <c r="BF14" s="293" t="e">
        <f t="shared" si="7"/>
        <v>#DIV/0!</v>
      </c>
      <c r="BG14" s="293" t="e">
        <f t="shared" si="7"/>
        <v>#DIV/0!</v>
      </c>
      <c r="BH14" s="293" t="e">
        <f t="shared" si="7"/>
        <v>#DIV/0!</v>
      </c>
      <c r="BI14" s="293" t="e">
        <f t="shared" si="7"/>
        <v>#DIV/0!</v>
      </c>
      <c r="BJ14" s="293" t="e">
        <f t="shared" si="7"/>
        <v>#DIV/0!</v>
      </c>
      <c r="BK14" s="293">
        <f t="shared" si="7"/>
        <v>835.19724269565222</v>
      </c>
      <c r="BL14" s="293" t="e">
        <f t="shared" si="7"/>
        <v>#DIV/0!</v>
      </c>
      <c r="BM14" s="293" t="e">
        <f t="shared" si="7"/>
        <v>#DIV/0!</v>
      </c>
      <c r="BN14" s="293" t="e">
        <f t="shared" si="7"/>
        <v>#DIV/0!</v>
      </c>
      <c r="BO14" s="293" t="e">
        <f t="shared" si="7"/>
        <v>#DIV/0!</v>
      </c>
      <c r="BP14" s="293" t="e">
        <f t="shared" si="7"/>
        <v>#DIV/0!</v>
      </c>
      <c r="BQ14" s="293" t="e">
        <f t="shared" si="7"/>
        <v>#DIV/0!</v>
      </c>
      <c r="BR14" s="293" t="e">
        <f t="shared" si="7"/>
        <v>#DIV/0!</v>
      </c>
      <c r="BS14" s="293" t="e">
        <f t="shared" si="7"/>
        <v>#DIV/0!</v>
      </c>
      <c r="BT14" s="293" t="e">
        <f t="shared" si="7"/>
        <v>#DIV/0!</v>
      </c>
      <c r="BU14" s="293" t="e">
        <f t="shared" si="7"/>
        <v>#DIV/0!</v>
      </c>
      <c r="BV14" s="293" t="e">
        <f t="shared" si="7"/>
        <v>#DIV/0!</v>
      </c>
      <c r="BW14" s="293" t="e">
        <f t="shared" si="7"/>
        <v>#DIV/0!</v>
      </c>
      <c r="BX14" s="293" t="e">
        <f t="shared" si="7"/>
        <v>#DIV/0!</v>
      </c>
      <c r="BY14" s="293" t="e">
        <f t="shared" si="7"/>
        <v>#DIV/0!</v>
      </c>
      <c r="BZ14" s="293" t="e">
        <f t="shared" si="7"/>
        <v>#DIV/0!</v>
      </c>
      <c r="CA14" s="293" t="e">
        <f t="shared" si="7"/>
        <v>#DIV/0!</v>
      </c>
      <c r="CB14" s="293" t="e">
        <f t="shared" si="7"/>
        <v>#DIV/0!</v>
      </c>
      <c r="CC14" s="293" t="e">
        <f t="shared" si="7"/>
        <v>#DIV/0!</v>
      </c>
      <c r="CD14" s="293" t="e">
        <f t="shared" si="7"/>
        <v>#DIV/0!</v>
      </c>
      <c r="CE14" s="293" t="e">
        <f t="shared" si="7"/>
        <v>#DIV/0!</v>
      </c>
      <c r="CF14" s="293" t="e">
        <f t="shared" si="7"/>
        <v>#DIV/0!</v>
      </c>
      <c r="CG14" s="293" t="e">
        <f t="shared" si="7"/>
        <v>#DIV/0!</v>
      </c>
      <c r="CH14" s="293" t="e">
        <f t="shared" si="7"/>
        <v>#DIV/0!</v>
      </c>
      <c r="CI14" s="293" t="e">
        <f t="shared" si="7"/>
        <v>#DIV/0!</v>
      </c>
      <c r="CJ14" s="293" t="e">
        <f t="shared" si="7"/>
        <v>#DIV/0!</v>
      </c>
      <c r="CK14" s="293" t="e">
        <f t="shared" si="7"/>
        <v>#DIV/0!</v>
      </c>
      <c r="CL14" s="293" t="e">
        <f t="shared" si="7"/>
        <v>#DIV/0!</v>
      </c>
      <c r="CM14" s="293" t="e">
        <f t="shared" si="7"/>
        <v>#DIV/0!</v>
      </c>
      <c r="CN14" s="293" t="e">
        <f t="shared" si="7"/>
        <v>#DIV/0!</v>
      </c>
      <c r="CO14" s="293" t="e">
        <f t="shared" si="7"/>
        <v>#DIV/0!</v>
      </c>
      <c r="CP14" s="293" t="e">
        <f t="shared" si="7"/>
        <v>#DIV/0!</v>
      </c>
      <c r="CQ14" s="293">
        <f t="shared" si="7"/>
        <v>855.33236428000021</v>
      </c>
      <c r="CR14" s="293" t="e">
        <f t="shared" si="7"/>
        <v>#DIV/0!</v>
      </c>
      <c r="CS14" s="293" t="e">
        <f t="shared" si="7"/>
        <v>#DIV/0!</v>
      </c>
      <c r="CT14" s="293" t="e">
        <f t="shared" si="7"/>
        <v>#DIV/0!</v>
      </c>
      <c r="CU14" s="293" t="e">
        <f t="shared" ref="CU14:FF14" si="8">CU9/CU5</f>
        <v>#DIV/0!</v>
      </c>
      <c r="CV14" s="293" t="e">
        <f t="shared" si="8"/>
        <v>#DIV/0!</v>
      </c>
      <c r="CW14" s="293" t="e">
        <f t="shared" si="8"/>
        <v>#DIV/0!</v>
      </c>
      <c r="CX14" s="293" t="e">
        <f t="shared" si="8"/>
        <v>#DIV/0!</v>
      </c>
      <c r="CY14" s="293" t="e">
        <f t="shared" si="8"/>
        <v>#DIV/0!</v>
      </c>
      <c r="CZ14" s="293" t="e">
        <f t="shared" si="8"/>
        <v>#DIV/0!</v>
      </c>
      <c r="DA14" s="293" t="e">
        <f t="shared" si="8"/>
        <v>#DIV/0!</v>
      </c>
      <c r="DB14" s="293" t="e">
        <f t="shared" si="8"/>
        <v>#DIV/0!</v>
      </c>
      <c r="DC14" s="293" t="e">
        <f t="shared" si="8"/>
        <v>#DIV/0!</v>
      </c>
      <c r="DD14" s="293" t="e">
        <f t="shared" si="8"/>
        <v>#DIV/0!</v>
      </c>
      <c r="DE14" s="293" t="e">
        <f t="shared" si="8"/>
        <v>#DIV/0!</v>
      </c>
      <c r="DF14" s="293" t="e">
        <f t="shared" si="8"/>
        <v>#DIV/0!</v>
      </c>
      <c r="DG14" s="293" t="e">
        <f t="shared" si="8"/>
        <v>#DIV/0!</v>
      </c>
      <c r="DH14" s="293" t="e">
        <f t="shared" si="8"/>
        <v>#DIV/0!</v>
      </c>
      <c r="DI14" s="293" t="e">
        <f t="shared" si="8"/>
        <v>#DIV/0!</v>
      </c>
      <c r="DJ14" s="293" t="e">
        <f t="shared" si="8"/>
        <v>#DIV/0!</v>
      </c>
      <c r="DK14" s="293" t="e">
        <f t="shared" si="8"/>
        <v>#DIV/0!</v>
      </c>
      <c r="DL14" s="293" t="e">
        <f t="shared" si="8"/>
        <v>#DIV/0!</v>
      </c>
      <c r="DM14" s="293" t="e">
        <f t="shared" si="8"/>
        <v>#DIV/0!</v>
      </c>
      <c r="DN14" s="293" t="e">
        <f t="shared" si="8"/>
        <v>#DIV/0!</v>
      </c>
      <c r="DO14" s="293" t="e">
        <f t="shared" si="8"/>
        <v>#DIV/0!</v>
      </c>
      <c r="DP14" s="293" t="e">
        <f t="shared" si="8"/>
        <v>#DIV/0!</v>
      </c>
      <c r="DQ14" s="293" t="e">
        <f t="shared" si="8"/>
        <v>#DIV/0!</v>
      </c>
      <c r="DR14" s="293" t="e">
        <f t="shared" si="8"/>
        <v>#DIV/0!</v>
      </c>
      <c r="DS14" s="293" t="e">
        <f t="shared" si="8"/>
        <v>#DIV/0!</v>
      </c>
      <c r="DT14" s="293" t="e">
        <f t="shared" si="8"/>
        <v>#DIV/0!</v>
      </c>
      <c r="DU14" s="293" t="e">
        <f t="shared" si="8"/>
        <v>#DIV/0!</v>
      </c>
      <c r="DV14" s="293">
        <f t="shared" si="8"/>
        <v>852.94173116999991</v>
      </c>
      <c r="DW14" s="293" t="e">
        <f t="shared" si="8"/>
        <v>#DIV/0!</v>
      </c>
      <c r="DX14" s="293" t="e">
        <f t="shared" si="8"/>
        <v>#DIV/0!</v>
      </c>
      <c r="DY14" s="293" t="e">
        <f t="shared" si="8"/>
        <v>#DIV/0!</v>
      </c>
      <c r="DZ14" s="293" t="e">
        <f t="shared" si="8"/>
        <v>#DIV/0!</v>
      </c>
      <c r="EA14" s="293" t="e">
        <f t="shared" si="8"/>
        <v>#DIV/0!</v>
      </c>
      <c r="EB14" s="293" t="e">
        <f t="shared" si="8"/>
        <v>#DIV/0!</v>
      </c>
      <c r="EC14" s="293" t="e">
        <f t="shared" si="8"/>
        <v>#DIV/0!</v>
      </c>
      <c r="ED14" s="293" t="e">
        <f t="shared" si="8"/>
        <v>#DIV/0!</v>
      </c>
      <c r="EE14" s="293" t="e">
        <f t="shared" si="8"/>
        <v>#DIV/0!</v>
      </c>
      <c r="EF14" s="293" t="e">
        <f t="shared" si="8"/>
        <v>#DIV/0!</v>
      </c>
      <c r="EG14" s="293" t="e">
        <f t="shared" si="8"/>
        <v>#DIV/0!</v>
      </c>
      <c r="EH14" s="293" t="e">
        <f t="shared" si="8"/>
        <v>#DIV/0!</v>
      </c>
      <c r="EI14" s="293" t="e">
        <f t="shared" si="8"/>
        <v>#DIV/0!</v>
      </c>
      <c r="EJ14" s="293" t="e">
        <f t="shared" si="8"/>
        <v>#DIV/0!</v>
      </c>
      <c r="EK14" s="293" t="e">
        <f t="shared" si="8"/>
        <v>#DIV/0!</v>
      </c>
      <c r="EL14" s="293" t="e">
        <f t="shared" si="8"/>
        <v>#DIV/0!</v>
      </c>
      <c r="EM14" s="293" t="e">
        <f t="shared" si="8"/>
        <v>#DIV/0!</v>
      </c>
      <c r="EN14" s="293" t="e">
        <f t="shared" si="8"/>
        <v>#DIV/0!</v>
      </c>
      <c r="EO14" s="293" t="e">
        <f t="shared" si="8"/>
        <v>#DIV/0!</v>
      </c>
      <c r="EP14" s="293" t="e">
        <f t="shared" si="8"/>
        <v>#DIV/0!</v>
      </c>
      <c r="EQ14" s="293" t="e">
        <f t="shared" si="8"/>
        <v>#DIV/0!</v>
      </c>
      <c r="ER14" s="293" t="e">
        <f t="shared" si="8"/>
        <v>#DIV/0!</v>
      </c>
      <c r="ES14" s="293" t="e">
        <f t="shared" si="8"/>
        <v>#DIV/0!</v>
      </c>
      <c r="ET14" s="293" t="e">
        <f t="shared" si="8"/>
        <v>#DIV/0!</v>
      </c>
      <c r="EU14" s="293" t="e">
        <f t="shared" si="8"/>
        <v>#DIV/0!</v>
      </c>
      <c r="EV14" s="293" t="e">
        <f t="shared" si="8"/>
        <v>#DIV/0!</v>
      </c>
      <c r="EW14" s="293" t="e">
        <f t="shared" si="8"/>
        <v>#DIV/0!</v>
      </c>
      <c r="EX14" s="293" t="e">
        <f t="shared" si="8"/>
        <v>#DIV/0!</v>
      </c>
      <c r="EY14" s="293" t="e">
        <f t="shared" si="8"/>
        <v>#DIV/0!</v>
      </c>
      <c r="EZ14" s="293" t="e">
        <f t="shared" si="8"/>
        <v>#DIV/0!</v>
      </c>
      <c r="FA14" s="293" t="e">
        <f t="shared" si="8"/>
        <v>#DIV/0!</v>
      </c>
      <c r="FB14" s="293">
        <f t="shared" si="8"/>
        <v>862.7874074225806</v>
      </c>
      <c r="FC14" s="293" t="e">
        <f t="shared" si="8"/>
        <v>#DIV/0!</v>
      </c>
      <c r="FD14" s="293" t="e">
        <f t="shared" si="8"/>
        <v>#DIV/0!</v>
      </c>
      <c r="FE14" s="293" t="e">
        <f t="shared" si="8"/>
        <v>#DIV/0!</v>
      </c>
      <c r="FF14" s="293" t="e">
        <f t="shared" si="8"/>
        <v>#DIV/0!</v>
      </c>
      <c r="FG14" s="293" t="e">
        <f t="shared" ref="FG14:HR14" si="9">FG9/FG5</f>
        <v>#DIV/0!</v>
      </c>
      <c r="FH14" s="293" t="e">
        <f t="shared" si="9"/>
        <v>#DIV/0!</v>
      </c>
      <c r="FI14" s="293" t="e">
        <f t="shared" si="9"/>
        <v>#DIV/0!</v>
      </c>
      <c r="FJ14" s="293" t="e">
        <f t="shared" si="9"/>
        <v>#DIV/0!</v>
      </c>
      <c r="FK14" s="293" t="e">
        <f t="shared" si="9"/>
        <v>#DIV/0!</v>
      </c>
      <c r="FL14" s="293" t="e">
        <f t="shared" si="9"/>
        <v>#DIV/0!</v>
      </c>
      <c r="FM14" s="293" t="e">
        <f t="shared" si="9"/>
        <v>#DIV/0!</v>
      </c>
      <c r="FN14" s="293" t="e">
        <f t="shared" si="9"/>
        <v>#DIV/0!</v>
      </c>
      <c r="FO14" s="293" t="e">
        <f t="shared" si="9"/>
        <v>#DIV/0!</v>
      </c>
      <c r="FP14" s="293" t="e">
        <f t="shared" si="9"/>
        <v>#DIV/0!</v>
      </c>
      <c r="FQ14" s="293" t="e">
        <f t="shared" si="9"/>
        <v>#DIV/0!</v>
      </c>
      <c r="FR14" s="293" t="e">
        <f t="shared" si="9"/>
        <v>#DIV/0!</v>
      </c>
      <c r="FS14" s="293" t="e">
        <f t="shared" si="9"/>
        <v>#DIV/0!</v>
      </c>
      <c r="FT14" s="293" t="e">
        <f t="shared" si="9"/>
        <v>#DIV/0!</v>
      </c>
      <c r="FU14" s="293" t="e">
        <f t="shared" si="9"/>
        <v>#DIV/0!</v>
      </c>
      <c r="FV14" s="293" t="e">
        <f t="shared" si="9"/>
        <v>#DIV/0!</v>
      </c>
      <c r="FW14" s="293" t="e">
        <f t="shared" si="9"/>
        <v>#DIV/0!</v>
      </c>
      <c r="FX14" s="293" t="e">
        <f t="shared" si="9"/>
        <v>#DIV/0!</v>
      </c>
      <c r="FY14" s="293" t="e">
        <f t="shared" si="9"/>
        <v>#DIV/0!</v>
      </c>
      <c r="FZ14" s="293" t="e">
        <f t="shared" si="9"/>
        <v>#DIV/0!</v>
      </c>
      <c r="GA14" s="293" t="e">
        <f t="shared" si="9"/>
        <v>#DIV/0!</v>
      </c>
      <c r="GB14" s="293" t="e">
        <f t="shared" si="9"/>
        <v>#DIV/0!</v>
      </c>
      <c r="GC14" s="293" t="e">
        <f t="shared" si="9"/>
        <v>#DIV/0!</v>
      </c>
      <c r="GD14" s="293" t="e">
        <f t="shared" si="9"/>
        <v>#DIV/0!</v>
      </c>
      <c r="GE14" s="293" t="e">
        <f t="shared" si="9"/>
        <v>#DIV/0!</v>
      </c>
      <c r="GF14" s="293" t="e">
        <f t="shared" si="9"/>
        <v>#DIV/0!</v>
      </c>
      <c r="GG14" s="293">
        <f t="shared" si="9"/>
        <v>1066.0316399999999</v>
      </c>
      <c r="GH14" s="293" t="e">
        <f t="shared" si="9"/>
        <v>#DIV/0!</v>
      </c>
      <c r="GI14" s="293" t="e">
        <f t="shared" si="9"/>
        <v>#DIV/0!</v>
      </c>
      <c r="GJ14" s="293" t="e">
        <f t="shared" si="9"/>
        <v>#DIV/0!</v>
      </c>
      <c r="GK14" s="293" t="e">
        <f t="shared" si="9"/>
        <v>#DIV/0!</v>
      </c>
      <c r="GL14" s="293" t="e">
        <f t="shared" si="9"/>
        <v>#DIV/0!</v>
      </c>
      <c r="GM14" s="293" t="e">
        <f t="shared" si="9"/>
        <v>#DIV/0!</v>
      </c>
      <c r="GN14" s="293" t="e">
        <f t="shared" si="9"/>
        <v>#DIV/0!</v>
      </c>
      <c r="GO14" s="293" t="e">
        <f t="shared" si="9"/>
        <v>#DIV/0!</v>
      </c>
      <c r="GP14" s="293" t="e">
        <f t="shared" si="9"/>
        <v>#DIV/0!</v>
      </c>
      <c r="GQ14" s="293" t="e">
        <f t="shared" si="9"/>
        <v>#DIV/0!</v>
      </c>
      <c r="GR14" s="293" t="e">
        <f t="shared" si="9"/>
        <v>#DIV/0!</v>
      </c>
      <c r="GS14" s="293" t="e">
        <f t="shared" si="9"/>
        <v>#DIV/0!</v>
      </c>
      <c r="GT14" s="293" t="e">
        <f t="shared" si="9"/>
        <v>#DIV/0!</v>
      </c>
      <c r="GU14" s="293" t="e">
        <f t="shared" si="9"/>
        <v>#DIV/0!</v>
      </c>
      <c r="GV14" s="293" t="e">
        <f t="shared" si="9"/>
        <v>#DIV/0!</v>
      </c>
      <c r="GW14" s="293" t="e">
        <f t="shared" si="9"/>
        <v>#DIV/0!</v>
      </c>
      <c r="GX14" s="293" t="e">
        <f t="shared" si="9"/>
        <v>#DIV/0!</v>
      </c>
      <c r="GY14" s="293" t="e">
        <f t="shared" si="9"/>
        <v>#DIV/0!</v>
      </c>
      <c r="GZ14" s="293" t="e">
        <f t="shared" si="9"/>
        <v>#DIV/0!</v>
      </c>
      <c r="HA14" s="293" t="e">
        <f t="shared" si="9"/>
        <v>#DIV/0!</v>
      </c>
      <c r="HB14" s="293" t="e">
        <f t="shared" si="9"/>
        <v>#DIV/0!</v>
      </c>
      <c r="HC14" s="293" t="e">
        <f t="shared" si="9"/>
        <v>#DIV/0!</v>
      </c>
      <c r="HD14" s="293" t="e">
        <f t="shared" si="9"/>
        <v>#DIV/0!</v>
      </c>
      <c r="HE14" s="293" t="e">
        <f t="shared" si="9"/>
        <v>#DIV/0!</v>
      </c>
      <c r="HF14" s="293" t="e">
        <f t="shared" si="9"/>
        <v>#DIV/0!</v>
      </c>
      <c r="HG14" s="293" t="e">
        <f t="shared" si="9"/>
        <v>#DIV/0!</v>
      </c>
      <c r="HH14" s="293" t="e">
        <f t="shared" si="9"/>
        <v>#DIV/0!</v>
      </c>
      <c r="HI14" s="293" t="e">
        <f t="shared" si="9"/>
        <v>#DIV/0!</v>
      </c>
      <c r="HJ14" s="293" t="e">
        <f t="shared" si="9"/>
        <v>#DIV/0!</v>
      </c>
      <c r="HK14" s="293" t="e">
        <f t="shared" si="9"/>
        <v>#DIV/0!</v>
      </c>
      <c r="HL14" s="293" t="e">
        <f t="shared" si="9"/>
        <v>#DIV/0!</v>
      </c>
      <c r="HM14" s="293">
        <f t="shared" si="9"/>
        <v>1015.6133874999999</v>
      </c>
      <c r="HN14" s="293" t="e">
        <f t="shared" si="9"/>
        <v>#DIV/0!</v>
      </c>
      <c r="HO14" s="293" t="e">
        <f t="shared" si="9"/>
        <v>#DIV/0!</v>
      </c>
      <c r="HP14" s="293" t="e">
        <f t="shared" si="9"/>
        <v>#DIV/0!</v>
      </c>
      <c r="HQ14" s="293" t="e">
        <f t="shared" si="9"/>
        <v>#DIV/0!</v>
      </c>
      <c r="HR14" s="293" t="e">
        <f t="shared" si="9"/>
        <v>#DIV/0!</v>
      </c>
      <c r="HS14" s="293" t="e">
        <f t="shared" ref="HS14:IX14" si="10">HS9/HS5</f>
        <v>#DIV/0!</v>
      </c>
      <c r="HT14" s="293" t="e">
        <f t="shared" si="10"/>
        <v>#DIV/0!</v>
      </c>
      <c r="HU14" s="293" t="e">
        <f t="shared" si="10"/>
        <v>#DIV/0!</v>
      </c>
      <c r="HV14" s="293" t="e">
        <f t="shared" si="10"/>
        <v>#DIV/0!</v>
      </c>
      <c r="HW14" s="293" t="e">
        <f t="shared" si="10"/>
        <v>#DIV/0!</v>
      </c>
      <c r="HX14" s="293" t="e">
        <f t="shared" si="10"/>
        <v>#DIV/0!</v>
      </c>
      <c r="HY14" s="293" t="e">
        <f t="shared" si="10"/>
        <v>#DIV/0!</v>
      </c>
      <c r="HZ14" s="293" t="e">
        <f t="shared" si="10"/>
        <v>#DIV/0!</v>
      </c>
      <c r="IA14" s="293" t="e">
        <f t="shared" si="10"/>
        <v>#DIV/0!</v>
      </c>
      <c r="IB14" s="293" t="e">
        <f t="shared" si="10"/>
        <v>#DIV/0!</v>
      </c>
      <c r="IC14" s="293" t="e">
        <f t="shared" si="10"/>
        <v>#DIV/0!</v>
      </c>
      <c r="ID14" s="293" t="e">
        <f t="shared" si="10"/>
        <v>#DIV/0!</v>
      </c>
      <c r="IE14" s="293" t="e">
        <f t="shared" si="10"/>
        <v>#DIV/0!</v>
      </c>
      <c r="IF14" s="293" t="e">
        <f t="shared" si="10"/>
        <v>#DIV/0!</v>
      </c>
      <c r="IG14" s="293" t="e">
        <f t="shared" si="10"/>
        <v>#DIV/0!</v>
      </c>
      <c r="IH14" s="293" t="e">
        <f t="shared" si="10"/>
        <v>#DIV/0!</v>
      </c>
      <c r="II14" s="293" t="e">
        <f t="shared" si="10"/>
        <v>#DIV/0!</v>
      </c>
      <c r="IJ14" s="293" t="e">
        <f t="shared" si="10"/>
        <v>#DIV/0!</v>
      </c>
      <c r="IK14" s="293" t="e">
        <f t="shared" si="10"/>
        <v>#DIV/0!</v>
      </c>
      <c r="IL14" s="293" t="e">
        <f t="shared" si="10"/>
        <v>#DIV/0!</v>
      </c>
      <c r="IM14" s="293" t="e">
        <f t="shared" si="10"/>
        <v>#DIV/0!</v>
      </c>
      <c r="IN14" s="293" t="e">
        <f t="shared" si="10"/>
        <v>#DIV/0!</v>
      </c>
      <c r="IO14" s="293" t="e">
        <f t="shared" si="10"/>
        <v>#DIV/0!</v>
      </c>
      <c r="IP14" s="293" t="e">
        <f t="shared" si="10"/>
        <v>#DIV/0!</v>
      </c>
      <c r="IQ14" s="293" t="e">
        <f t="shared" si="10"/>
        <v>#DIV/0!</v>
      </c>
      <c r="IR14" s="293" t="e">
        <f t="shared" si="10"/>
        <v>#DIV/0!</v>
      </c>
      <c r="IS14" s="293">
        <f t="shared" si="10"/>
        <v>1105.9470452038463</v>
      </c>
      <c r="IT14" s="293">
        <f t="shared" si="10"/>
        <v>847.66365384615392</v>
      </c>
      <c r="IU14" s="293">
        <f t="shared" si="10"/>
        <v>769.09010526315785</v>
      </c>
      <c r="IV14" s="293">
        <f t="shared" si="10"/>
        <v>637.53099999999995</v>
      </c>
      <c r="IW14" s="293">
        <f t="shared" si="10"/>
        <v>602.7336296296296</v>
      </c>
      <c r="IX14" s="293">
        <f t="shared" si="10"/>
        <v>647.48682056409393</v>
      </c>
    </row>
    <row r="15" spans="1:260" s="260" customFormat="1">
      <c r="B15" s="324" t="s">
        <v>51</v>
      </c>
      <c r="C15" s="325">
        <f t="shared" ref="C15:AG15" si="11">IF(C$2="ON",C13,0)</f>
        <v>0</v>
      </c>
      <c r="D15" s="325">
        <f t="shared" si="11"/>
        <v>94.132439999999988</v>
      </c>
      <c r="E15" s="325">
        <f t="shared" si="11"/>
        <v>89.568629999999999</v>
      </c>
      <c r="F15" s="325">
        <f t="shared" si="11"/>
        <v>0</v>
      </c>
      <c r="G15" s="325">
        <f t="shared" si="11"/>
        <v>77.021739999999994</v>
      </c>
      <c r="H15" s="325">
        <f t="shared" si="11"/>
        <v>86.373329999999982</v>
      </c>
      <c r="I15" s="325">
        <f t="shared" si="11"/>
        <v>0</v>
      </c>
      <c r="J15" s="325">
        <f t="shared" si="11"/>
        <v>91.337620000000001</v>
      </c>
      <c r="K15" s="325">
        <f t="shared" si="11"/>
        <v>99.345039999999997</v>
      </c>
      <c r="L15" s="325">
        <f t="shared" si="11"/>
        <v>93.984749999999991</v>
      </c>
      <c r="M15" s="325">
        <f t="shared" si="11"/>
        <v>0</v>
      </c>
      <c r="N15" s="325">
        <f t="shared" si="11"/>
        <v>93.796480000000017</v>
      </c>
      <c r="O15" s="325">
        <f t="shared" si="11"/>
        <v>98.488719999999972</v>
      </c>
      <c r="P15" s="325">
        <f t="shared" si="11"/>
        <v>103.60810999999998</v>
      </c>
      <c r="Q15" s="325">
        <f t="shared" si="11"/>
        <v>106.77113</v>
      </c>
      <c r="R15" s="325">
        <f t="shared" si="11"/>
        <v>115.65633000000003</v>
      </c>
      <c r="S15" s="325">
        <f t="shared" si="11"/>
        <v>121.63140000000001</v>
      </c>
      <c r="T15" s="325">
        <f t="shared" si="11"/>
        <v>0</v>
      </c>
      <c r="U15" s="325">
        <f t="shared" si="11"/>
        <v>112.27431</v>
      </c>
      <c r="V15" s="325">
        <f t="shared" si="11"/>
        <v>111.34119</v>
      </c>
      <c r="W15" s="325">
        <f t="shared" si="11"/>
        <v>100.79104000000001</v>
      </c>
      <c r="X15" s="325">
        <f t="shared" si="11"/>
        <v>101.80993999999998</v>
      </c>
      <c r="Y15" s="325">
        <f t="shared" si="11"/>
        <v>99.487390000000019</v>
      </c>
      <c r="Z15" s="325">
        <f t="shared" si="11"/>
        <v>87.343440000000001</v>
      </c>
      <c r="AA15" s="325">
        <f t="shared" si="11"/>
        <v>0</v>
      </c>
      <c r="AB15" s="325">
        <f t="shared" si="11"/>
        <v>83.682410000000004</v>
      </c>
      <c r="AC15" s="325">
        <f t="shared" si="11"/>
        <v>105.97321000000001</v>
      </c>
      <c r="AD15" s="325">
        <f t="shared" si="11"/>
        <v>103.23053000000002</v>
      </c>
      <c r="AE15" s="325">
        <f t="shared" si="11"/>
        <v>114.98365000000003</v>
      </c>
      <c r="AF15" s="325">
        <f t="shared" si="11"/>
        <v>117.2329</v>
      </c>
      <c r="AG15" s="325">
        <f t="shared" si="11"/>
        <v>118.75386</v>
      </c>
      <c r="AH15" s="326">
        <f>AH13/AH5</f>
        <v>411.65474046000003</v>
      </c>
      <c r="AI15" s="326" t="e">
        <f t="shared" ref="AI15:CT15" si="12">AI13/AI5</f>
        <v>#DIV/0!</v>
      </c>
      <c r="AJ15" s="326" t="e">
        <f t="shared" si="12"/>
        <v>#DIV/0!</v>
      </c>
      <c r="AK15" s="326" t="e">
        <f t="shared" si="12"/>
        <v>#DIV/0!</v>
      </c>
      <c r="AL15" s="326" t="e">
        <f t="shared" si="12"/>
        <v>#DIV/0!</v>
      </c>
      <c r="AM15" s="326" t="e">
        <f t="shared" si="12"/>
        <v>#DIV/0!</v>
      </c>
      <c r="AN15" s="326" t="e">
        <f t="shared" si="12"/>
        <v>#DIV/0!</v>
      </c>
      <c r="AO15" s="326" t="e">
        <f t="shared" si="12"/>
        <v>#DIV/0!</v>
      </c>
      <c r="AP15" s="326" t="e">
        <f t="shared" si="12"/>
        <v>#DIV/0!</v>
      </c>
      <c r="AQ15" s="326" t="e">
        <f t="shared" si="12"/>
        <v>#DIV/0!</v>
      </c>
      <c r="AR15" s="326" t="e">
        <f t="shared" si="12"/>
        <v>#DIV/0!</v>
      </c>
      <c r="AS15" s="326" t="e">
        <f t="shared" si="12"/>
        <v>#DIV/0!</v>
      </c>
      <c r="AT15" s="326" t="e">
        <f t="shared" si="12"/>
        <v>#DIV/0!</v>
      </c>
      <c r="AU15" s="326" t="e">
        <f t="shared" si="12"/>
        <v>#DIV/0!</v>
      </c>
      <c r="AV15" s="326" t="e">
        <f t="shared" si="12"/>
        <v>#DIV/0!</v>
      </c>
      <c r="AW15" s="326" t="e">
        <f t="shared" si="12"/>
        <v>#DIV/0!</v>
      </c>
      <c r="AX15" s="326" t="e">
        <f t="shared" si="12"/>
        <v>#DIV/0!</v>
      </c>
      <c r="AY15" s="326" t="e">
        <f t="shared" si="12"/>
        <v>#DIV/0!</v>
      </c>
      <c r="AZ15" s="326" t="e">
        <f t="shared" si="12"/>
        <v>#DIV/0!</v>
      </c>
      <c r="BA15" s="326" t="e">
        <f t="shared" si="12"/>
        <v>#DIV/0!</v>
      </c>
      <c r="BB15" s="326" t="e">
        <f t="shared" si="12"/>
        <v>#DIV/0!</v>
      </c>
      <c r="BC15" s="326" t="e">
        <f t="shared" si="12"/>
        <v>#DIV/0!</v>
      </c>
      <c r="BD15" s="326" t="e">
        <f t="shared" si="12"/>
        <v>#DIV/0!</v>
      </c>
      <c r="BE15" s="326" t="e">
        <f t="shared" si="12"/>
        <v>#DIV/0!</v>
      </c>
      <c r="BF15" s="326" t="e">
        <f t="shared" si="12"/>
        <v>#DIV/0!</v>
      </c>
      <c r="BG15" s="326" t="e">
        <f t="shared" si="12"/>
        <v>#DIV/0!</v>
      </c>
      <c r="BH15" s="326" t="e">
        <f t="shared" si="12"/>
        <v>#DIV/0!</v>
      </c>
      <c r="BI15" s="326" t="e">
        <f t="shared" si="12"/>
        <v>#DIV/0!</v>
      </c>
      <c r="BJ15" s="326" t="e">
        <f t="shared" si="12"/>
        <v>#DIV/0!</v>
      </c>
      <c r="BK15" s="326">
        <f t="shared" si="12"/>
        <v>402.26222959565212</v>
      </c>
      <c r="BL15" s="326" t="e">
        <f t="shared" si="12"/>
        <v>#DIV/0!</v>
      </c>
      <c r="BM15" s="326" t="e">
        <f t="shared" si="12"/>
        <v>#DIV/0!</v>
      </c>
      <c r="BN15" s="326" t="e">
        <f t="shared" si="12"/>
        <v>#DIV/0!</v>
      </c>
      <c r="BO15" s="326" t="e">
        <f t="shared" si="12"/>
        <v>#DIV/0!</v>
      </c>
      <c r="BP15" s="326" t="e">
        <f t="shared" si="12"/>
        <v>#DIV/0!</v>
      </c>
      <c r="BQ15" s="326" t="e">
        <f t="shared" si="12"/>
        <v>#DIV/0!</v>
      </c>
      <c r="BR15" s="326" t="e">
        <f t="shared" si="12"/>
        <v>#DIV/0!</v>
      </c>
      <c r="BS15" s="326" t="e">
        <f t="shared" si="12"/>
        <v>#DIV/0!</v>
      </c>
      <c r="BT15" s="326" t="e">
        <f t="shared" si="12"/>
        <v>#DIV/0!</v>
      </c>
      <c r="BU15" s="326" t="e">
        <f t="shared" si="12"/>
        <v>#DIV/0!</v>
      </c>
      <c r="BV15" s="326" t="e">
        <f t="shared" si="12"/>
        <v>#DIV/0!</v>
      </c>
      <c r="BW15" s="326" t="e">
        <f t="shared" si="12"/>
        <v>#DIV/0!</v>
      </c>
      <c r="BX15" s="326" t="e">
        <f t="shared" si="12"/>
        <v>#DIV/0!</v>
      </c>
      <c r="BY15" s="326" t="e">
        <f t="shared" si="12"/>
        <v>#DIV/0!</v>
      </c>
      <c r="BZ15" s="326" t="e">
        <f t="shared" si="12"/>
        <v>#DIV/0!</v>
      </c>
      <c r="CA15" s="326" t="e">
        <f t="shared" si="12"/>
        <v>#DIV/0!</v>
      </c>
      <c r="CB15" s="326" t="e">
        <f t="shared" si="12"/>
        <v>#DIV/0!</v>
      </c>
      <c r="CC15" s="326" t="e">
        <f t="shared" si="12"/>
        <v>#DIV/0!</v>
      </c>
      <c r="CD15" s="326" t="e">
        <f t="shared" si="12"/>
        <v>#DIV/0!</v>
      </c>
      <c r="CE15" s="326" t="e">
        <f t="shared" si="12"/>
        <v>#DIV/0!</v>
      </c>
      <c r="CF15" s="326" t="e">
        <f t="shared" si="12"/>
        <v>#DIV/0!</v>
      </c>
      <c r="CG15" s="326" t="e">
        <f t="shared" si="12"/>
        <v>#DIV/0!</v>
      </c>
      <c r="CH15" s="326" t="e">
        <f t="shared" si="12"/>
        <v>#DIV/0!</v>
      </c>
      <c r="CI15" s="326" t="e">
        <f t="shared" si="12"/>
        <v>#DIV/0!</v>
      </c>
      <c r="CJ15" s="326" t="e">
        <f t="shared" si="12"/>
        <v>#DIV/0!</v>
      </c>
      <c r="CK15" s="326" t="e">
        <f t="shared" si="12"/>
        <v>#DIV/0!</v>
      </c>
      <c r="CL15" s="326" t="e">
        <f t="shared" si="12"/>
        <v>#DIV/0!</v>
      </c>
      <c r="CM15" s="326" t="e">
        <f t="shared" si="12"/>
        <v>#DIV/0!</v>
      </c>
      <c r="CN15" s="326" t="e">
        <f t="shared" si="12"/>
        <v>#DIV/0!</v>
      </c>
      <c r="CO15" s="326" t="e">
        <f t="shared" si="12"/>
        <v>#DIV/0!</v>
      </c>
      <c r="CP15" s="326" t="e">
        <f t="shared" si="12"/>
        <v>#DIV/0!</v>
      </c>
      <c r="CQ15" s="326">
        <f t="shared" si="12"/>
        <v>392.02374250251427</v>
      </c>
      <c r="CR15" s="326" t="e">
        <f t="shared" si="12"/>
        <v>#DIV/0!</v>
      </c>
      <c r="CS15" s="326" t="e">
        <f t="shared" si="12"/>
        <v>#DIV/0!</v>
      </c>
      <c r="CT15" s="326" t="e">
        <f t="shared" si="12"/>
        <v>#DIV/0!</v>
      </c>
      <c r="CU15" s="326" t="e">
        <f t="shared" ref="CU15:FF15" si="13">CU13/CU5</f>
        <v>#DIV/0!</v>
      </c>
      <c r="CV15" s="326" t="e">
        <f t="shared" si="13"/>
        <v>#DIV/0!</v>
      </c>
      <c r="CW15" s="326" t="e">
        <f t="shared" si="13"/>
        <v>#DIV/0!</v>
      </c>
      <c r="CX15" s="326" t="e">
        <f t="shared" si="13"/>
        <v>#DIV/0!</v>
      </c>
      <c r="CY15" s="326" t="e">
        <f t="shared" si="13"/>
        <v>#DIV/0!</v>
      </c>
      <c r="CZ15" s="326" t="e">
        <f t="shared" si="13"/>
        <v>#DIV/0!</v>
      </c>
      <c r="DA15" s="326" t="e">
        <f t="shared" si="13"/>
        <v>#DIV/0!</v>
      </c>
      <c r="DB15" s="326" t="e">
        <f t="shared" si="13"/>
        <v>#DIV/0!</v>
      </c>
      <c r="DC15" s="326" t="e">
        <f t="shared" si="13"/>
        <v>#DIV/0!</v>
      </c>
      <c r="DD15" s="326" t="e">
        <f t="shared" si="13"/>
        <v>#DIV/0!</v>
      </c>
      <c r="DE15" s="326" t="e">
        <f t="shared" si="13"/>
        <v>#DIV/0!</v>
      </c>
      <c r="DF15" s="326" t="e">
        <f t="shared" si="13"/>
        <v>#DIV/0!</v>
      </c>
      <c r="DG15" s="326" t="e">
        <f t="shared" si="13"/>
        <v>#DIV/0!</v>
      </c>
      <c r="DH15" s="326" t="e">
        <f t="shared" si="13"/>
        <v>#DIV/0!</v>
      </c>
      <c r="DI15" s="326" t="e">
        <f t="shared" si="13"/>
        <v>#DIV/0!</v>
      </c>
      <c r="DJ15" s="326" t="e">
        <f t="shared" si="13"/>
        <v>#DIV/0!</v>
      </c>
      <c r="DK15" s="326" t="e">
        <f t="shared" si="13"/>
        <v>#DIV/0!</v>
      </c>
      <c r="DL15" s="326" t="e">
        <f t="shared" si="13"/>
        <v>#DIV/0!</v>
      </c>
      <c r="DM15" s="326" t="e">
        <f t="shared" si="13"/>
        <v>#DIV/0!</v>
      </c>
      <c r="DN15" s="326" t="e">
        <f t="shared" si="13"/>
        <v>#DIV/0!</v>
      </c>
      <c r="DO15" s="326" t="e">
        <f t="shared" si="13"/>
        <v>#DIV/0!</v>
      </c>
      <c r="DP15" s="326" t="e">
        <f t="shared" si="13"/>
        <v>#DIV/0!</v>
      </c>
      <c r="DQ15" s="326" t="e">
        <f t="shared" si="13"/>
        <v>#DIV/0!</v>
      </c>
      <c r="DR15" s="326" t="e">
        <f t="shared" si="13"/>
        <v>#DIV/0!</v>
      </c>
      <c r="DS15" s="326" t="e">
        <f t="shared" si="13"/>
        <v>#DIV/0!</v>
      </c>
      <c r="DT15" s="326" t="e">
        <f t="shared" si="13"/>
        <v>#DIV/0!</v>
      </c>
      <c r="DU15" s="326" t="e">
        <f t="shared" si="13"/>
        <v>#DIV/0!</v>
      </c>
      <c r="DV15" s="326">
        <f t="shared" si="13"/>
        <v>366.58516274999999</v>
      </c>
      <c r="DW15" s="326" t="e">
        <f t="shared" si="13"/>
        <v>#DIV/0!</v>
      </c>
      <c r="DX15" s="326" t="e">
        <f t="shared" si="13"/>
        <v>#DIV/0!</v>
      </c>
      <c r="DY15" s="326" t="e">
        <f t="shared" si="13"/>
        <v>#DIV/0!</v>
      </c>
      <c r="DZ15" s="326" t="e">
        <f t="shared" si="13"/>
        <v>#DIV/0!</v>
      </c>
      <c r="EA15" s="326" t="e">
        <f t="shared" si="13"/>
        <v>#DIV/0!</v>
      </c>
      <c r="EB15" s="326" t="e">
        <f t="shared" si="13"/>
        <v>#DIV/0!</v>
      </c>
      <c r="EC15" s="326" t="e">
        <f t="shared" si="13"/>
        <v>#DIV/0!</v>
      </c>
      <c r="ED15" s="326" t="e">
        <f t="shared" si="13"/>
        <v>#DIV/0!</v>
      </c>
      <c r="EE15" s="326" t="e">
        <f t="shared" si="13"/>
        <v>#DIV/0!</v>
      </c>
      <c r="EF15" s="326" t="e">
        <f t="shared" si="13"/>
        <v>#DIV/0!</v>
      </c>
      <c r="EG15" s="326" t="e">
        <f t="shared" si="13"/>
        <v>#DIV/0!</v>
      </c>
      <c r="EH15" s="326" t="e">
        <f t="shared" si="13"/>
        <v>#DIV/0!</v>
      </c>
      <c r="EI15" s="326" t="e">
        <f t="shared" si="13"/>
        <v>#DIV/0!</v>
      </c>
      <c r="EJ15" s="326" t="e">
        <f t="shared" si="13"/>
        <v>#DIV/0!</v>
      </c>
      <c r="EK15" s="326" t="e">
        <f t="shared" si="13"/>
        <v>#DIV/0!</v>
      </c>
      <c r="EL15" s="326" t="e">
        <f t="shared" si="13"/>
        <v>#DIV/0!</v>
      </c>
      <c r="EM15" s="326" t="e">
        <f t="shared" si="13"/>
        <v>#DIV/0!</v>
      </c>
      <c r="EN15" s="326" t="e">
        <f t="shared" si="13"/>
        <v>#DIV/0!</v>
      </c>
      <c r="EO15" s="326" t="e">
        <f t="shared" si="13"/>
        <v>#DIV/0!</v>
      </c>
      <c r="EP15" s="326" t="e">
        <f t="shared" si="13"/>
        <v>#DIV/0!</v>
      </c>
      <c r="EQ15" s="326" t="e">
        <f t="shared" si="13"/>
        <v>#DIV/0!</v>
      </c>
      <c r="ER15" s="326" t="e">
        <f t="shared" si="13"/>
        <v>#DIV/0!</v>
      </c>
      <c r="ES15" s="326" t="e">
        <f t="shared" si="13"/>
        <v>#DIV/0!</v>
      </c>
      <c r="ET15" s="326" t="e">
        <f t="shared" si="13"/>
        <v>#DIV/0!</v>
      </c>
      <c r="EU15" s="326" t="e">
        <f t="shared" si="13"/>
        <v>#DIV/0!</v>
      </c>
      <c r="EV15" s="326" t="e">
        <f t="shared" si="13"/>
        <v>#DIV/0!</v>
      </c>
      <c r="EW15" s="326" t="e">
        <f t="shared" si="13"/>
        <v>#DIV/0!</v>
      </c>
      <c r="EX15" s="326" t="e">
        <f t="shared" si="13"/>
        <v>#DIV/0!</v>
      </c>
      <c r="EY15" s="326" t="e">
        <f t="shared" si="13"/>
        <v>#DIV/0!</v>
      </c>
      <c r="EZ15" s="326" t="e">
        <f t="shared" si="13"/>
        <v>#DIV/0!</v>
      </c>
      <c r="FA15" s="326" t="e">
        <f t="shared" si="13"/>
        <v>#DIV/0!</v>
      </c>
      <c r="FB15" s="326">
        <f t="shared" si="13"/>
        <v>353.08232593396775</v>
      </c>
      <c r="FC15" s="326" t="e">
        <f t="shared" si="13"/>
        <v>#DIV/0!</v>
      </c>
      <c r="FD15" s="326" t="e">
        <f t="shared" si="13"/>
        <v>#DIV/0!</v>
      </c>
      <c r="FE15" s="326" t="e">
        <f t="shared" si="13"/>
        <v>#DIV/0!</v>
      </c>
      <c r="FF15" s="326" t="e">
        <f t="shared" si="13"/>
        <v>#DIV/0!</v>
      </c>
      <c r="FG15" s="326" t="e">
        <f t="shared" ref="FG15:HR15" si="14">FG13/FG5</f>
        <v>#DIV/0!</v>
      </c>
      <c r="FH15" s="326" t="e">
        <f t="shared" si="14"/>
        <v>#DIV/0!</v>
      </c>
      <c r="FI15" s="326" t="e">
        <f t="shared" si="14"/>
        <v>#DIV/0!</v>
      </c>
      <c r="FJ15" s="326" t="e">
        <f t="shared" si="14"/>
        <v>#DIV/0!</v>
      </c>
      <c r="FK15" s="326" t="e">
        <f t="shared" si="14"/>
        <v>#DIV/0!</v>
      </c>
      <c r="FL15" s="326" t="e">
        <f t="shared" si="14"/>
        <v>#DIV/0!</v>
      </c>
      <c r="FM15" s="326" t="e">
        <f t="shared" si="14"/>
        <v>#DIV/0!</v>
      </c>
      <c r="FN15" s="326" t="e">
        <f t="shared" si="14"/>
        <v>#DIV/0!</v>
      </c>
      <c r="FO15" s="326" t="e">
        <f t="shared" si="14"/>
        <v>#DIV/0!</v>
      </c>
      <c r="FP15" s="326" t="e">
        <f t="shared" si="14"/>
        <v>#DIV/0!</v>
      </c>
      <c r="FQ15" s="326" t="e">
        <f t="shared" si="14"/>
        <v>#DIV/0!</v>
      </c>
      <c r="FR15" s="326" t="e">
        <f t="shared" si="14"/>
        <v>#DIV/0!</v>
      </c>
      <c r="FS15" s="326" t="e">
        <f t="shared" si="14"/>
        <v>#DIV/0!</v>
      </c>
      <c r="FT15" s="326" t="e">
        <f t="shared" si="14"/>
        <v>#DIV/0!</v>
      </c>
      <c r="FU15" s="326" t="e">
        <f t="shared" si="14"/>
        <v>#DIV/0!</v>
      </c>
      <c r="FV15" s="326" t="e">
        <f t="shared" si="14"/>
        <v>#DIV/0!</v>
      </c>
      <c r="FW15" s="326" t="e">
        <f t="shared" si="14"/>
        <v>#DIV/0!</v>
      </c>
      <c r="FX15" s="326" t="e">
        <f t="shared" si="14"/>
        <v>#DIV/0!</v>
      </c>
      <c r="FY15" s="326" t="e">
        <f t="shared" si="14"/>
        <v>#DIV/0!</v>
      </c>
      <c r="FZ15" s="326" t="e">
        <f t="shared" si="14"/>
        <v>#DIV/0!</v>
      </c>
      <c r="GA15" s="326" t="e">
        <f t="shared" si="14"/>
        <v>#DIV/0!</v>
      </c>
      <c r="GB15" s="326" t="e">
        <f t="shared" si="14"/>
        <v>#DIV/0!</v>
      </c>
      <c r="GC15" s="326" t="e">
        <f t="shared" si="14"/>
        <v>#DIV/0!</v>
      </c>
      <c r="GD15" s="326" t="e">
        <f t="shared" si="14"/>
        <v>#DIV/0!</v>
      </c>
      <c r="GE15" s="326" t="e">
        <f t="shared" si="14"/>
        <v>#DIV/0!</v>
      </c>
      <c r="GF15" s="326" t="e">
        <f t="shared" si="14"/>
        <v>#DIV/0!</v>
      </c>
      <c r="GG15" s="326">
        <f t="shared" si="14"/>
        <v>471.26653057692317</v>
      </c>
      <c r="GH15" s="326" t="e">
        <f t="shared" si="14"/>
        <v>#DIV/0!</v>
      </c>
      <c r="GI15" s="326" t="e">
        <f t="shared" si="14"/>
        <v>#DIV/0!</v>
      </c>
      <c r="GJ15" s="326" t="e">
        <f t="shared" si="14"/>
        <v>#DIV/0!</v>
      </c>
      <c r="GK15" s="326" t="e">
        <f t="shared" si="14"/>
        <v>#DIV/0!</v>
      </c>
      <c r="GL15" s="326" t="e">
        <f t="shared" si="14"/>
        <v>#DIV/0!</v>
      </c>
      <c r="GM15" s="326" t="e">
        <f t="shared" si="14"/>
        <v>#DIV/0!</v>
      </c>
      <c r="GN15" s="326" t="e">
        <f t="shared" si="14"/>
        <v>#DIV/0!</v>
      </c>
      <c r="GO15" s="326" t="e">
        <f t="shared" si="14"/>
        <v>#DIV/0!</v>
      </c>
      <c r="GP15" s="326" t="e">
        <f t="shared" si="14"/>
        <v>#DIV/0!</v>
      </c>
      <c r="GQ15" s="326" t="e">
        <f t="shared" si="14"/>
        <v>#DIV/0!</v>
      </c>
      <c r="GR15" s="326" t="e">
        <f t="shared" si="14"/>
        <v>#DIV/0!</v>
      </c>
      <c r="GS15" s="326" t="e">
        <f t="shared" si="14"/>
        <v>#DIV/0!</v>
      </c>
      <c r="GT15" s="326" t="e">
        <f t="shared" si="14"/>
        <v>#DIV/0!</v>
      </c>
      <c r="GU15" s="326" t="e">
        <f t="shared" si="14"/>
        <v>#DIV/0!</v>
      </c>
      <c r="GV15" s="326" t="e">
        <f t="shared" si="14"/>
        <v>#DIV/0!</v>
      </c>
      <c r="GW15" s="326" t="e">
        <f t="shared" si="14"/>
        <v>#DIV/0!</v>
      </c>
      <c r="GX15" s="326" t="e">
        <f t="shared" si="14"/>
        <v>#DIV/0!</v>
      </c>
      <c r="GY15" s="326" t="e">
        <f t="shared" si="14"/>
        <v>#DIV/0!</v>
      </c>
      <c r="GZ15" s="326" t="e">
        <f t="shared" si="14"/>
        <v>#DIV/0!</v>
      </c>
      <c r="HA15" s="326" t="e">
        <f t="shared" si="14"/>
        <v>#DIV/0!</v>
      </c>
      <c r="HB15" s="326" t="e">
        <f t="shared" si="14"/>
        <v>#DIV/0!</v>
      </c>
      <c r="HC15" s="326" t="e">
        <f t="shared" si="14"/>
        <v>#DIV/0!</v>
      </c>
      <c r="HD15" s="326" t="e">
        <f t="shared" si="14"/>
        <v>#DIV/0!</v>
      </c>
      <c r="HE15" s="326" t="e">
        <f t="shared" si="14"/>
        <v>#DIV/0!</v>
      </c>
      <c r="HF15" s="326" t="e">
        <f t="shared" si="14"/>
        <v>#DIV/0!</v>
      </c>
      <c r="HG15" s="326" t="e">
        <f t="shared" si="14"/>
        <v>#DIV/0!</v>
      </c>
      <c r="HH15" s="326" t="e">
        <f t="shared" si="14"/>
        <v>#DIV/0!</v>
      </c>
      <c r="HI15" s="326" t="e">
        <f t="shared" si="14"/>
        <v>#DIV/0!</v>
      </c>
      <c r="HJ15" s="326" t="e">
        <f t="shared" si="14"/>
        <v>#DIV/0!</v>
      </c>
      <c r="HK15" s="326" t="e">
        <f t="shared" si="14"/>
        <v>#DIV/0!</v>
      </c>
      <c r="HL15" s="326" t="e">
        <f t="shared" si="14"/>
        <v>#DIV/0!</v>
      </c>
      <c r="HM15" s="326">
        <f t="shared" si="14"/>
        <v>467.83844452966673</v>
      </c>
      <c r="HN15" s="326" t="e">
        <f t="shared" si="14"/>
        <v>#DIV/0!</v>
      </c>
      <c r="HO15" s="326" t="e">
        <f t="shared" si="14"/>
        <v>#DIV/0!</v>
      </c>
      <c r="HP15" s="326" t="e">
        <f t="shared" si="14"/>
        <v>#DIV/0!</v>
      </c>
      <c r="HQ15" s="326" t="e">
        <f t="shared" si="14"/>
        <v>#DIV/0!</v>
      </c>
      <c r="HR15" s="326" t="e">
        <f t="shared" si="14"/>
        <v>#DIV/0!</v>
      </c>
      <c r="HS15" s="326" t="e">
        <f t="shared" ref="HS15:IX15" si="15">HS13/HS5</f>
        <v>#DIV/0!</v>
      </c>
      <c r="HT15" s="326" t="e">
        <f t="shared" si="15"/>
        <v>#DIV/0!</v>
      </c>
      <c r="HU15" s="326" t="e">
        <f t="shared" si="15"/>
        <v>#DIV/0!</v>
      </c>
      <c r="HV15" s="326" t="e">
        <f t="shared" si="15"/>
        <v>#DIV/0!</v>
      </c>
      <c r="HW15" s="326" t="e">
        <f t="shared" si="15"/>
        <v>#DIV/0!</v>
      </c>
      <c r="HX15" s="326" t="e">
        <f t="shared" si="15"/>
        <v>#DIV/0!</v>
      </c>
      <c r="HY15" s="326" t="e">
        <f t="shared" si="15"/>
        <v>#DIV/0!</v>
      </c>
      <c r="HZ15" s="326" t="e">
        <f t="shared" si="15"/>
        <v>#DIV/0!</v>
      </c>
      <c r="IA15" s="326" t="e">
        <f t="shared" si="15"/>
        <v>#DIV/0!</v>
      </c>
      <c r="IB15" s="326" t="e">
        <f t="shared" si="15"/>
        <v>#DIV/0!</v>
      </c>
      <c r="IC15" s="326" t="e">
        <f t="shared" si="15"/>
        <v>#DIV/0!</v>
      </c>
      <c r="ID15" s="326" t="e">
        <f t="shared" si="15"/>
        <v>#DIV/0!</v>
      </c>
      <c r="IE15" s="326" t="e">
        <f t="shared" si="15"/>
        <v>#DIV/0!</v>
      </c>
      <c r="IF15" s="326" t="e">
        <f t="shared" si="15"/>
        <v>#DIV/0!</v>
      </c>
      <c r="IG15" s="326" t="e">
        <f t="shared" si="15"/>
        <v>#DIV/0!</v>
      </c>
      <c r="IH15" s="326" t="e">
        <f t="shared" si="15"/>
        <v>#DIV/0!</v>
      </c>
      <c r="II15" s="326" t="e">
        <f t="shared" si="15"/>
        <v>#DIV/0!</v>
      </c>
      <c r="IJ15" s="326" t="e">
        <f t="shared" si="15"/>
        <v>#DIV/0!</v>
      </c>
      <c r="IK15" s="326" t="e">
        <f t="shared" si="15"/>
        <v>#DIV/0!</v>
      </c>
      <c r="IL15" s="326" t="e">
        <f t="shared" si="15"/>
        <v>#DIV/0!</v>
      </c>
      <c r="IM15" s="326" t="e">
        <f t="shared" si="15"/>
        <v>#DIV/0!</v>
      </c>
      <c r="IN15" s="326" t="e">
        <f t="shared" si="15"/>
        <v>#DIV/0!</v>
      </c>
      <c r="IO15" s="326" t="e">
        <f t="shared" si="15"/>
        <v>#DIV/0!</v>
      </c>
      <c r="IP15" s="326" t="e">
        <f t="shared" si="15"/>
        <v>#DIV/0!</v>
      </c>
      <c r="IQ15" s="326" t="e">
        <f t="shared" si="15"/>
        <v>#DIV/0!</v>
      </c>
      <c r="IR15" s="326" t="e">
        <f t="shared" si="15"/>
        <v>#DIV/0!</v>
      </c>
      <c r="IS15" s="326">
        <f t="shared" si="15"/>
        <v>500.06966005299614</v>
      </c>
      <c r="IT15" s="326">
        <f t="shared" si="15"/>
        <v>433.30397884615383</v>
      </c>
      <c r="IU15" s="326">
        <f t="shared" si="15"/>
        <v>414.05230842105266</v>
      </c>
      <c r="IV15" s="326">
        <f t="shared" si="15"/>
        <v>289.5081495</v>
      </c>
      <c r="IW15" s="326">
        <f t="shared" si="15"/>
        <v>279.66792592592589</v>
      </c>
      <c r="IX15" s="326">
        <f t="shared" si="15"/>
        <v>291.64813089256296</v>
      </c>
    </row>
    <row r="16" spans="1:260" s="260" customFormat="1">
      <c r="B16" s="322" t="s">
        <v>47</v>
      </c>
      <c r="C16" s="323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  <c r="AD16" s="323"/>
      <c r="AE16" s="323"/>
      <c r="AF16" s="323"/>
      <c r="AG16" s="323"/>
      <c r="AH16" s="343">
        <f>AH13/AH8</f>
        <v>4.7543622108956054</v>
      </c>
      <c r="AI16" s="343"/>
      <c r="AJ16" s="343"/>
      <c r="AK16" s="343"/>
      <c r="AL16" s="343"/>
      <c r="AM16" s="343"/>
      <c r="AN16" s="343"/>
      <c r="AO16" s="343"/>
      <c r="AP16" s="343"/>
      <c r="AQ16" s="343"/>
      <c r="AR16" s="343"/>
      <c r="AS16" s="343"/>
      <c r="AT16" s="343"/>
      <c r="AU16" s="343"/>
      <c r="AV16" s="343"/>
      <c r="AW16" s="343"/>
      <c r="AX16" s="343"/>
      <c r="AY16" s="343"/>
      <c r="AZ16" s="343"/>
      <c r="BA16" s="343"/>
      <c r="BB16" s="343"/>
      <c r="BC16" s="343"/>
      <c r="BD16" s="343"/>
      <c r="BE16" s="343"/>
      <c r="BF16" s="343"/>
      <c r="BG16" s="343"/>
      <c r="BH16" s="343"/>
      <c r="BI16" s="343"/>
      <c r="BJ16" s="343"/>
      <c r="BK16" s="343">
        <f>BK13/BK8</f>
        <v>4.1034349877855361</v>
      </c>
      <c r="BL16" s="343" t="e">
        <f t="shared" ref="BL16:CP16" si="16">BL13/BL8</f>
        <v>#DIV/0!</v>
      </c>
      <c r="BM16" s="343">
        <f t="shared" si="16"/>
        <v>3.9823033426652281</v>
      </c>
      <c r="BN16" s="343">
        <f t="shared" si="16"/>
        <v>4.0335899567836186</v>
      </c>
      <c r="BO16" s="343">
        <f t="shared" si="16"/>
        <v>4.0346544060334102</v>
      </c>
      <c r="BP16" s="343">
        <f t="shared" si="16"/>
        <v>3.9594061988266041</v>
      </c>
      <c r="BQ16" s="343">
        <f t="shared" si="16"/>
        <v>4.1060728850923116</v>
      </c>
      <c r="BR16" s="343">
        <f t="shared" si="16"/>
        <v>3.9578190490198137</v>
      </c>
      <c r="BS16" s="343" t="e">
        <f t="shared" si="16"/>
        <v>#DIV/0!</v>
      </c>
      <c r="BT16" s="343" t="e">
        <f t="shared" si="16"/>
        <v>#DIV/0!</v>
      </c>
      <c r="BU16" s="343">
        <f t="shared" si="16"/>
        <v>4.0504179249903078</v>
      </c>
      <c r="BV16" s="343">
        <f t="shared" si="16"/>
        <v>4.2599653402206492</v>
      </c>
      <c r="BW16" s="343">
        <f t="shared" si="16"/>
        <v>4.3299762213424176</v>
      </c>
      <c r="BX16" s="343">
        <f t="shared" si="16"/>
        <v>4.1095038134740838</v>
      </c>
      <c r="BY16" s="343">
        <f t="shared" si="16"/>
        <v>3.882287549755302</v>
      </c>
      <c r="BZ16" s="343" t="e">
        <f t="shared" si="16"/>
        <v>#DIV/0!</v>
      </c>
      <c r="CA16" s="343">
        <f t="shared" si="16"/>
        <v>3.9506179782324611</v>
      </c>
      <c r="CB16" s="343">
        <f t="shared" si="16"/>
        <v>3.9419385175380537</v>
      </c>
      <c r="CC16" s="343">
        <f t="shared" si="16"/>
        <v>3.789180790002872</v>
      </c>
      <c r="CD16" s="343">
        <f t="shared" si="16"/>
        <v>3.6846690329387402</v>
      </c>
      <c r="CE16" s="343">
        <f t="shared" si="16"/>
        <v>3.6629485537132118</v>
      </c>
      <c r="CF16" s="343">
        <f t="shared" si="16"/>
        <v>3.6059261106525176</v>
      </c>
      <c r="CG16" s="343" t="e">
        <f t="shared" si="16"/>
        <v>#DIV/0!</v>
      </c>
      <c r="CH16" s="343">
        <f t="shared" si="16"/>
        <v>3.6675482048871215</v>
      </c>
      <c r="CI16" s="343">
        <f t="shared" si="16"/>
        <v>3.739734023648484</v>
      </c>
      <c r="CJ16" s="343">
        <f t="shared" si="16"/>
        <v>3.8461418838084676</v>
      </c>
      <c r="CK16" s="343">
        <f t="shared" si="16"/>
        <v>3.8091851037932312</v>
      </c>
      <c r="CL16" s="343">
        <f t="shared" si="16"/>
        <v>3.943465547987254</v>
      </c>
      <c r="CM16" s="343">
        <f t="shared" si="16"/>
        <v>3.9511916361397241</v>
      </c>
      <c r="CN16" s="343" t="e">
        <f t="shared" si="16"/>
        <v>#DIV/0!</v>
      </c>
      <c r="CO16" s="343">
        <f t="shared" si="16"/>
        <v>3.840426004757731</v>
      </c>
      <c r="CP16" s="343">
        <f t="shared" si="16"/>
        <v>3.7988783378711228</v>
      </c>
      <c r="CQ16" s="343">
        <f>CQ13/CQ8</f>
        <v>3.9153322967238071</v>
      </c>
      <c r="CR16" s="343">
        <f t="shared" ref="CR16:DU16" si="17">CR13/CR8</f>
        <v>3.7389198396359307</v>
      </c>
      <c r="CS16" s="343">
        <f t="shared" si="17"/>
        <v>3.8071564198236354</v>
      </c>
      <c r="CT16" s="343">
        <f t="shared" si="17"/>
        <v>3.808706531171262</v>
      </c>
      <c r="CU16" s="343">
        <f t="shared" si="17"/>
        <v>3.8076543624553807</v>
      </c>
      <c r="CV16" s="343" t="e">
        <f t="shared" si="17"/>
        <v>#DIV/0!</v>
      </c>
      <c r="CW16" s="343">
        <f t="shared" si="17"/>
        <v>3.8012035115386644</v>
      </c>
      <c r="CX16" s="343">
        <f t="shared" si="17"/>
        <v>3.7945226477717315</v>
      </c>
      <c r="CY16" s="343">
        <f t="shared" si="17"/>
        <v>3.8538046264518253</v>
      </c>
      <c r="CZ16" s="343">
        <f t="shared" si="17"/>
        <v>3.876800267644402</v>
      </c>
      <c r="DA16" s="343">
        <f t="shared" si="17"/>
        <v>3.983781851708907</v>
      </c>
      <c r="DB16" s="343" t="e">
        <f t="shared" si="17"/>
        <v>#DIV/0!</v>
      </c>
      <c r="DC16" s="343" t="e">
        <f t="shared" si="17"/>
        <v>#DIV/0!</v>
      </c>
      <c r="DD16" s="343" t="e">
        <f t="shared" si="17"/>
        <v>#DIV/0!</v>
      </c>
      <c r="DE16" s="343" t="e">
        <f t="shared" si="17"/>
        <v>#DIV/0!</v>
      </c>
      <c r="DF16" s="343" t="e">
        <f t="shared" si="17"/>
        <v>#DIV/0!</v>
      </c>
      <c r="DG16" s="343" t="e">
        <f t="shared" si="17"/>
        <v>#DIV/0!</v>
      </c>
      <c r="DH16" s="343" t="e">
        <f t="shared" si="17"/>
        <v>#DIV/0!</v>
      </c>
      <c r="DI16" s="343" t="e">
        <f t="shared" si="17"/>
        <v>#DIV/0!</v>
      </c>
      <c r="DJ16" s="343" t="e">
        <f t="shared" si="17"/>
        <v>#DIV/0!</v>
      </c>
      <c r="DK16" s="343">
        <f t="shared" si="17"/>
        <v>3.5417097262536283</v>
      </c>
      <c r="DL16" s="343">
        <f t="shared" si="17"/>
        <v>3.5542587142149031</v>
      </c>
      <c r="DM16" s="343">
        <f t="shared" si="17"/>
        <v>3.6036389465379139</v>
      </c>
      <c r="DN16" s="343">
        <f t="shared" si="17"/>
        <v>3.6321249500266526</v>
      </c>
      <c r="DO16" s="343">
        <f t="shared" si="17"/>
        <v>3.6023676576619876</v>
      </c>
      <c r="DP16" s="343">
        <f t="shared" si="17"/>
        <v>3.5298585784352889</v>
      </c>
      <c r="DQ16" s="343" t="e">
        <f t="shared" si="17"/>
        <v>#DIV/0!</v>
      </c>
      <c r="DR16" s="343">
        <f t="shared" si="17"/>
        <v>3.6609962443348443</v>
      </c>
      <c r="DS16" s="343">
        <f t="shared" si="17"/>
        <v>3.5542506544470909</v>
      </c>
      <c r="DT16" s="343">
        <f t="shared" si="17"/>
        <v>3.7131095828585474</v>
      </c>
      <c r="DU16" s="343">
        <f t="shared" si="17"/>
        <v>3.6924428620986109</v>
      </c>
      <c r="DV16" s="343">
        <f>DV13/DV8</f>
        <v>3.6969969785457595</v>
      </c>
      <c r="DW16" s="343">
        <f t="shared" ref="DW16:FA16" si="18">DW13/DW8</f>
        <v>3.5262800691393958</v>
      </c>
      <c r="DX16" s="343">
        <f t="shared" si="18"/>
        <v>3.6127466714561534</v>
      </c>
      <c r="DY16" s="343">
        <f t="shared" si="18"/>
        <v>2.8239279839730074</v>
      </c>
      <c r="DZ16" s="343">
        <f t="shared" si="18"/>
        <v>3.7653946580818616</v>
      </c>
      <c r="EA16" s="343">
        <f t="shared" si="18"/>
        <v>4.0188063210827583</v>
      </c>
      <c r="EB16" s="343">
        <f t="shared" si="18"/>
        <v>3.8973587352831287</v>
      </c>
      <c r="EC16" s="343">
        <f t="shared" si="18"/>
        <v>3.787664925218309</v>
      </c>
      <c r="ED16" s="343">
        <f t="shared" si="18"/>
        <v>3.9040872076076671</v>
      </c>
      <c r="EE16" s="343">
        <f t="shared" si="18"/>
        <v>3.9830086260964404</v>
      </c>
      <c r="EF16" s="343">
        <f t="shared" si="18"/>
        <v>3.2228363339789987</v>
      </c>
      <c r="EG16" s="343">
        <f t="shared" si="18"/>
        <v>4.044350002305741</v>
      </c>
      <c r="EH16" s="343">
        <f t="shared" si="18"/>
        <v>4.1718996809547937</v>
      </c>
      <c r="EI16" s="343">
        <f t="shared" si="18"/>
        <v>3.5046242582382896</v>
      </c>
      <c r="EJ16" s="343">
        <f t="shared" si="18"/>
        <v>2.674407170525178</v>
      </c>
      <c r="EK16" s="343">
        <f t="shared" si="18"/>
        <v>2.5891627906976744</v>
      </c>
      <c r="EL16" s="343">
        <f t="shared" si="18"/>
        <v>4.5652992125984255</v>
      </c>
      <c r="EM16" s="343">
        <f t="shared" si="18"/>
        <v>3.0918000867929991</v>
      </c>
      <c r="EN16" s="343">
        <f t="shared" si="18"/>
        <v>4.0595038644132169</v>
      </c>
      <c r="EO16" s="343">
        <f t="shared" si="18"/>
        <v>4.1355710240856549</v>
      </c>
      <c r="EP16" s="343">
        <f t="shared" si="18"/>
        <v>4.2672835725525733</v>
      </c>
      <c r="EQ16" s="343">
        <f t="shared" si="18"/>
        <v>4.3639379377015963</v>
      </c>
      <c r="ER16" s="343">
        <f t="shared" si="18"/>
        <v>4.4916664546321963</v>
      </c>
      <c r="ES16" s="343">
        <f t="shared" si="18"/>
        <v>4.5583269748632436</v>
      </c>
      <c r="ET16" s="343">
        <f t="shared" si="18"/>
        <v>4.1648099123606261</v>
      </c>
      <c r="EU16" s="343">
        <f t="shared" si="18"/>
        <v>4.8012603506223881</v>
      </c>
      <c r="EV16" s="343">
        <f t="shared" si="18"/>
        <v>4.9362638068203761</v>
      </c>
      <c r="EW16" s="343">
        <f t="shared" si="18"/>
        <v>5.0854874327899644</v>
      </c>
      <c r="EX16" s="343">
        <f t="shared" si="18"/>
        <v>4.849340387137385</v>
      </c>
      <c r="EY16" s="343">
        <f t="shared" si="18"/>
        <v>4.743715006278558</v>
      </c>
      <c r="EZ16" s="343">
        <f t="shared" si="18"/>
        <v>4.7905722316094046</v>
      </c>
      <c r="FA16" s="343">
        <f t="shared" si="18"/>
        <v>4.1946297802558217</v>
      </c>
      <c r="FB16" s="343">
        <f>FB13/FB8</f>
        <v>4.15853381709187</v>
      </c>
      <c r="FC16" s="343"/>
      <c r="FD16" s="343"/>
      <c r="FE16" s="343"/>
      <c r="FF16" s="343"/>
      <c r="FG16" s="343"/>
      <c r="FH16" s="343"/>
      <c r="FI16" s="343"/>
      <c r="FJ16" s="343"/>
      <c r="FK16" s="343"/>
      <c r="FL16" s="343"/>
      <c r="FM16" s="343"/>
      <c r="FN16" s="343"/>
      <c r="FO16" s="343"/>
      <c r="FP16" s="343"/>
      <c r="FQ16" s="343"/>
      <c r="FR16" s="343"/>
      <c r="FS16" s="343"/>
      <c r="FT16" s="343"/>
      <c r="FU16" s="343"/>
      <c r="FV16" s="343"/>
      <c r="FW16" s="343"/>
      <c r="FX16" s="343"/>
      <c r="FY16" s="344"/>
      <c r="FZ16" s="344"/>
      <c r="GA16" s="344"/>
      <c r="GB16" s="344"/>
      <c r="GC16" s="344"/>
      <c r="GD16" s="344"/>
      <c r="GE16" s="344"/>
      <c r="GF16" s="344"/>
      <c r="GG16" s="343">
        <f>GG13/GG8</f>
        <v>5.2202347542752028</v>
      </c>
      <c r="GH16" s="343">
        <f t="shared" ref="GH16:IS16" si="19">GH13/GH8</f>
        <v>5.152846492391423</v>
      </c>
      <c r="GI16" s="343">
        <f t="shared" si="19"/>
        <v>5.157379287685635</v>
      </c>
      <c r="GJ16" s="343">
        <f t="shared" si="19"/>
        <v>5.1107888443935927</v>
      </c>
      <c r="GK16" s="343">
        <f t="shared" si="19"/>
        <v>5.2840120486734508</v>
      </c>
      <c r="GL16" s="343">
        <f t="shared" si="19"/>
        <v>6.6888508992931612</v>
      </c>
      <c r="GM16" s="343">
        <f t="shared" si="19"/>
        <v>5.273143961679347</v>
      </c>
      <c r="GN16" s="343">
        <f t="shared" si="19"/>
        <v>5.1880442214380249</v>
      </c>
      <c r="GO16" s="343">
        <f t="shared" si="19"/>
        <v>5.2757665351973078</v>
      </c>
      <c r="GP16" s="343">
        <f t="shared" si="19"/>
        <v>5.194872621135012</v>
      </c>
      <c r="GQ16" s="343">
        <f t="shared" si="19"/>
        <v>5.1503347899788663</v>
      </c>
      <c r="GR16" s="343">
        <f t="shared" si="19"/>
        <v>5.1732113802633721</v>
      </c>
      <c r="GS16" s="343">
        <f t="shared" si="19"/>
        <v>5.1630641589131798</v>
      </c>
      <c r="GT16" s="343">
        <f t="shared" si="19"/>
        <v>5.3513062061592498</v>
      </c>
      <c r="GU16" s="343">
        <f t="shared" si="19"/>
        <v>5.4956395589688025</v>
      </c>
      <c r="GV16" s="343">
        <f t="shared" si="19"/>
        <v>5.0491668549204096</v>
      </c>
      <c r="GW16" s="343">
        <f t="shared" si="19"/>
        <v>5.4109462579152741</v>
      </c>
      <c r="GX16" s="343">
        <f t="shared" si="19"/>
        <v>5.3730205245991032</v>
      </c>
      <c r="GY16" s="343">
        <f t="shared" si="19"/>
        <v>5.4293815018489688</v>
      </c>
      <c r="GZ16" s="343">
        <f t="shared" si="19"/>
        <v>5.7274462279293736</v>
      </c>
      <c r="HA16" s="343">
        <f t="shared" si="19"/>
        <v>5.2587704614171153</v>
      </c>
      <c r="HB16" s="343">
        <f t="shared" si="19"/>
        <v>5.2816060293540703</v>
      </c>
      <c r="HC16" s="343">
        <f t="shared" si="19"/>
        <v>5.4596116894417515</v>
      </c>
      <c r="HD16" s="343">
        <f t="shared" si="19"/>
        <v>5.5116462008749192</v>
      </c>
      <c r="HE16" s="343">
        <f t="shared" si="19"/>
        <v>5.3321059299191376</v>
      </c>
      <c r="HF16" s="343">
        <f t="shared" si="19"/>
        <v>5.4264921935518471</v>
      </c>
      <c r="HG16" s="343">
        <f t="shared" si="19"/>
        <v>5.9389199087415951</v>
      </c>
      <c r="HH16" s="343">
        <f t="shared" si="19"/>
        <v>5.7258277146428913</v>
      </c>
      <c r="HI16" s="343">
        <f t="shared" si="19"/>
        <v>5.7033513368307212</v>
      </c>
      <c r="HJ16" s="343">
        <f t="shared" si="19"/>
        <v>6.1355811974264114</v>
      </c>
      <c r="HK16" s="343">
        <f t="shared" si="19"/>
        <v>6.4458754466583796</v>
      </c>
      <c r="HL16" s="343">
        <f t="shared" si="19"/>
        <v>6.5776429929014508</v>
      </c>
      <c r="HM16" s="343">
        <f t="shared" si="19"/>
        <v>5.4369957801819719</v>
      </c>
      <c r="HN16" s="343">
        <f t="shared" si="19"/>
        <v>6.7863213193428855</v>
      </c>
      <c r="HO16" s="343">
        <f t="shared" si="19"/>
        <v>5.85</v>
      </c>
      <c r="HP16" s="343">
        <f t="shared" si="19"/>
        <v>6.7376977365934687</v>
      </c>
      <c r="HQ16" s="343">
        <f t="shared" si="19"/>
        <v>6.4808788097809815</v>
      </c>
      <c r="HR16" s="343">
        <f t="shared" si="19"/>
        <v>6.4638840075384323</v>
      </c>
      <c r="HS16" s="343">
        <f t="shared" si="19"/>
        <v>6.5333127784322862</v>
      </c>
      <c r="HT16" s="343">
        <f t="shared" si="19"/>
        <v>6.4635912784768035</v>
      </c>
      <c r="HU16" s="343">
        <f t="shared" si="19"/>
        <v>6.5218777967141595</v>
      </c>
      <c r="HV16" s="343" t="e">
        <f t="shared" si="19"/>
        <v>#DIV/0!</v>
      </c>
      <c r="HW16" s="343">
        <f t="shared" si="19"/>
        <v>6.5271021995364906</v>
      </c>
      <c r="HX16" s="343">
        <f t="shared" si="19"/>
        <v>6.6629834615113239</v>
      </c>
      <c r="HY16" s="343">
        <f t="shared" si="19"/>
        <v>6.4399090053710752</v>
      </c>
      <c r="HZ16" s="343">
        <f t="shared" si="19"/>
        <v>6.3426977099553357</v>
      </c>
      <c r="IA16" s="343">
        <f t="shared" si="19"/>
        <v>6.3976736564790864</v>
      </c>
      <c r="IB16" s="343">
        <f t="shared" si="19"/>
        <v>6.4311401741327332</v>
      </c>
      <c r="IC16" s="343" t="e">
        <f t="shared" si="19"/>
        <v>#DIV/0!</v>
      </c>
      <c r="ID16" s="343">
        <f t="shared" si="19"/>
        <v>6.4693192981292293</v>
      </c>
      <c r="IE16" s="343">
        <f t="shared" si="19"/>
        <v>6.5062363551793716</v>
      </c>
      <c r="IF16" s="343">
        <f t="shared" si="19"/>
        <v>6.4925052096883293</v>
      </c>
      <c r="IG16" s="343">
        <f t="shared" si="19"/>
        <v>6.8382026872717194</v>
      </c>
      <c r="IH16" s="343">
        <f t="shared" si="19"/>
        <v>6.6911354288713127</v>
      </c>
      <c r="II16" s="343">
        <f t="shared" si="19"/>
        <v>6.7476128334447347</v>
      </c>
      <c r="IJ16" s="343">
        <f t="shared" si="19"/>
        <v>6.354940898345153</v>
      </c>
      <c r="IK16" s="343">
        <f t="shared" si="19"/>
        <v>6.806348699354392</v>
      </c>
      <c r="IL16" s="343">
        <f t="shared" si="19"/>
        <v>6.6781271860766207</v>
      </c>
      <c r="IM16" s="343">
        <f t="shared" si="19"/>
        <v>6.7101227477362331</v>
      </c>
      <c r="IN16" s="343">
        <f t="shared" si="19"/>
        <v>6.3474330998269597</v>
      </c>
      <c r="IO16" s="343">
        <f t="shared" si="19"/>
        <v>6.5818655233601584</v>
      </c>
      <c r="IP16" s="343">
        <f t="shared" si="19"/>
        <v>6.5187908153819709</v>
      </c>
      <c r="IQ16" s="343">
        <f t="shared" si="19"/>
        <v>6.3328616462346758</v>
      </c>
      <c r="IR16" s="343">
        <f t="shared" si="19"/>
        <v>6.7129926922868304</v>
      </c>
      <c r="IS16" s="343">
        <f t="shared" si="19"/>
        <v>6.5733903561461746</v>
      </c>
      <c r="IT16" s="343">
        <f t="shared" ref="IT16:IW16" si="20">IT13/IT8</f>
        <v>6.1029060016576473</v>
      </c>
      <c r="IU16" s="343">
        <f t="shared" si="20"/>
        <v>6.5872880063034378</v>
      </c>
      <c r="IV16" s="343">
        <f t="shared" si="20"/>
        <v>5.6936947203530579</v>
      </c>
      <c r="IW16" s="343">
        <f t="shared" si="20"/>
        <v>5.1762664692414209</v>
      </c>
      <c r="IX16" s="343">
        <f>IX13/IX8</f>
        <v>4.7121034299326467</v>
      </c>
    </row>
    <row r="17" spans="2:258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277"/>
      <c r="BC17" s="277"/>
      <c r="BD17" s="277"/>
      <c r="BE17" s="277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277"/>
      <c r="BQ17" s="277"/>
      <c r="BR17" s="277"/>
      <c r="BS17" s="277"/>
      <c r="BT17" s="277"/>
      <c r="BU17" s="277"/>
      <c r="BV17" s="277"/>
      <c r="BW17" s="277"/>
      <c r="BX17" s="277"/>
      <c r="BY17" s="277"/>
      <c r="BZ17" s="277"/>
      <c r="CA17" s="277"/>
      <c r="CB17" s="277"/>
      <c r="CC17" s="277"/>
      <c r="CD17" s="277"/>
      <c r="CE17" s="277"/>
      <c r="CF17" s="277"/>
      <c r="CG17" s="277"/>
      <c r="CH17" s="277"/>
      <c r="CI17" s="277"/>
      <c r="CJ17" s="277"/>
      <c r="CK17" s="277"/>
      <c r="CL17" s="277"/>
      <c r="CM17" s="277"/>
      <c r="CN17" s="277"/>
      <c r="CO17" s="277"/>
      <c r="CP17" s="277"/>
      <c r="CQ17" s="277"/>
      <c r="CR17" s="277"/>
      <c r="CS17" s="277"/>
      <c r="CT17" s="277"/>
      <c r="CU17" s="277"/>
      <c r="CV17" s="277"/>
      <c r="CW17" s="277"/>
      <c r="CX17" s="277"/>
      <c r="CY17" s="277"/>
      <c r="CZ17" s="277"/>
      <c r="DA17" s="277"/>
      <c r="DB17" s="277"/>
      <c r="DC17" s="277"/>
      <c r="DD17" s="277"/>
      <c r="DE17" s="277"/>
      <c r="DF17" s="277"/>
      <c r="DG17" s="277"/>
      <c r="DH17" s="277"/>
      <c r="DI17" s="277"/>
      <c r="DJ17" s="277"/>
      <c r="DK17" s="277"/>
      <c r="DL17" s="277"/>
      <c r="DM17" s="277"/>
      <c r="DN17" s="277"/>
      <c r="DO17" s="277"/>
      <c r="DP17" s="277"/>
      <c r="DQ17" s="277"/>
      <c r="DR17" s="277"/>
      <c r="DS17" s="277"/>
      <c r="DT17" s="277"/>
      <c r="DU17" s="277"/>
      <c r="DV17" s="277"/>
      <c r="DW17" s="277"/>
      <c r="DX17" s="277"/>
      <c r="DY17" s="277"/>
      <c r="DZ17" s="277"/>
      <c r="EA17" s="277"/>
      <c r="EB17" s="277"/>
      <c r="EC17" s="277"/>
      <c r="ED17" s="277"/>
      <c r="EE17" s="277"/>
      <c r="EF17" s="277"/>
      <c r="EG17" s="277"/>
      <c r="EH17" s="277"/>
      <c r="EI17" s="277"/>
      <c r="EJ17" s="277"/>
      <c r="EK17" s="277"/>
      <c r="EL17" s="277"/>
      <c r="EM17" s="277"/>
      <c r="EN17" s="277"/>
      <c r="EO17" s="277"/>
      <c r="EP17" s="277"/>
      <c r="EQ17" s="277"/>
      <c r="ER17" s="277"/>
      <c r="ES17" s="277"/>
      <c r="ET17" s="277"/>
      <c r="EU17" s="277"/>
      <c r="EV17" s="277"/>
      <c r="EW17" s="277"/>
      <c r="EX17" s="277"/>
      <c r="EY17" s="277"/>
      <c r="EZ17" s="277"/>
      <c r="FA17" s="277"/>
      <c r="FB17" s="277"/>
      <c r="FC17" s="277"/>
      <c r="FD17" s="277"/>
      <c r="FE17" s="277"/>
      <c r="FF17" s="277"/>
      <c r="FG17" s="277"/>
      <c r="FH17" s="277"/>
      <c r="FI17" s="277"/>
      <c r="FJ17" s="277"/>
      <c r="FK17" s="277"/>
      <c r="FL17" s="277"/>
      <c r="FM17" s="277"/>
      <c r="FN17" s="277"/>
      <c r="FO17" s="277"/>
      <c r="FP17" s="277"/>
      <c r="FQ17" s="277"/>
      <c r="FR17" s="277"/>
      <c r="FS17" s="277"/>
      <c r="FT17" s="277"/>
      <c r="FU17" s="277"/>
      <c r="FV17" s="277"/>
      <c r="FW17" s="277"/>
      <c r="FX17" s="277"/>
      <c r="FY17" s="277"/>
      <c r="FZ17" s="277"/>
      <c r="GA17" s="277"/>
      <c r="GB17" s="277"/>
      <c r="GC17" s="277"/>
      <c r="GD17" s="277"/>
      <c r="GE17" s="277"/>
      <c r="GF17" s="277"/>
      <c r="GG17" s="277"/>
      <c r="GH17" s="277"/>
      <c r="GI17" s="277"/>
      <c r="GJ17" s="277"/>
      <c r="GK17" s="277"/>
      <c r="GL17" s="277"/>
      <c r="GM17" s="277"/>
      <c r="GN17" s="277"/>
      <c r="GO17" s="277"/>
      <c r="GP17" s="277"/>
      <c r="GQ17" s="277"/>
      <c r="GR17" s="277"/>
      <c r="GS17" s="277"/>
      <c r="GT17" s="277"/>
      <c r="GU17" s="277"/>
      <c r="GV17" s="277"/>
      <c r="GW17" s="277"/>
      <c r="GX17" s="277"/>
      <c r="GY17" s="277"/>
      <c r="GZ17" s="277"/>
      <c r="HA17" s="277"/>
      <c r="HB17" s="277"/>
      <c r="HC17" s="277"/>
      <c r="HD17" s="277"/>
      <c r="HE17" s="277"/>
      <c r="HF17" s="277"/>
      <c r="HG17" s="277"/>
      <c r="HH17" s="277"/>
      <c r="HI17" s="277"/>
      <c r="HJ17" s="277"/>
      <c r="HK17" s="277"/>
      <c r="HL17" s="277"/>
      <c r="HM17" s="277"/>
      <c r="HN17" s="277"/>
      <c r="HO17" s="277"/>
      <c r="HP17" s="277"/>
      <c r="HQ17" s="277"/>
      <c r="HR17" s="277"/>
      <c r="HS17" s="277"/>
      <c r="HT17" s="277"/>
      <c r="HU17" s="277"/>
      <c r="HV17" s="277"/>
      <c r="HW17" s="277"/>
      <c r="HX17" s="277"/>
      <c r="HY17" s="277"/>
      <c r="HZ17" s="277"/>
      <c r="IA17" s="277"/>
      <c r="IB17" s="277"/>
      <c r="IC17" s="277"/>
      <c r="ID17" s="277"/>
      <c r="IE17" s="277"/>
      <c r="IF17" s="277"/>
      <c r="IG17" s="277"/>
      <c r="IH17" s="277"/>
      <c r="II17" s="277"/>
      <c r="IJ17" s="277"/>
      <c r="IK17" s="277"/>
      <c r="IL17" s="277"/>
      <c r="IM17" s="277"/>
      <c r="IN17" s="277"/>
      <c r="IO17" s="277"/>
      <c r="IP17" s="277"/>
      <c r="IQ17" s="277"/>
      <c r="IR17" s="277"/>
      <c r="IS17" s="277"/>
      <c r="IT17" s="277"/>
      <c r="IU17" s="277"/>
      <c r="IV17" s="277"/>
      <c r="IW17" s="277"/>
    </row>
    <row r="18" spans="2:258" s="259" customFormat="1" hidden="1">
      <c r="B18" s="278" t="s">
        <v>11</v>
      </c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  <c r="AG18" s="279"/>
      <c r="AH18" s="280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  <c r="BD18" s="279"/>
      <c r="BE18" s="279"/>
      <c r="BF18" s="279"/>
      <c r="BG18" s="279"/>
      <c r="BH18" s="279"/>
      <c r="BI18" s="279"/>
      <c r="BJ18" s="279"/>
      <c r="BK18" s="280"/>
      <c r="BL18" s="279"/>
      <c r="BM18" s="279"/>
      <c r="BN18" s="279"/>
      <c r="BO18" s="279"/>
      <c r="BP18" s="279"/>
      <c r="BQ18" s="279"/>
      <c r="BR18" s="279"/>
      <c r="BS18" s="279"/>
      <c r="BT18" s="279"/>
      <c r="BU18" s="279"/>
      <c r="BV18" s="279"/>
      <c r="BW18" s="279"/>
      <c r="BX18" s="279"/>
      <c r="BY18" s="279"/>
      <c r="BZ18" s="279"/>
      <c r="CA18" s="279"/>
      <c r="CB18" s="279"/>
      <c r="CC18" s="279"/>
      <c r="CD18" s="279"/>
      <c r="CE18" s="279"/>
      <c r="CF18" s="279"/>
      <c r="CG18" s="279"/>
      <c r="CH18" s="279"/>
      <c r="CI18" s="279"/>
      <c r="CJ18" s="279"/>
      <c r="CK18" s="279"/>
      <c r="CL18" s="279"/>
      <c r="CM18" s="279"/>
      <c r="CN18" s="279"/>
      <c r="CO18" s="279"/>
      <c r="CP18" s="279"/>
      <c r="CQ18" s="280"/>
      <c r="CR18" s="279"/>
      <c r="CS18" s="279"/>
      <c r="CT18" s="279"/>
      <c r="CU18" s="279"/>
      <c r="CV18" s="279"/>
      <c r="CW18" s="279"/>
      <c r="CX18" s="279"/>
      <c r="CY18" s="279"/>
      <c r="CZ18" s="279"/>
      <c r="DA18" s="279"/>
      <c r="DB18" s="279"/>
      <c r="DC18" s="279"/>
      <c r="DD18" s="279"/>
      <c r="DE18" s="279"/>
      <c r="DF18" s="279"/>
      <c r="DG18" s="279"/>
      <c r="DH18" s="279"/>
      <c r="DI18" s="279"/>
      <c r="DJ18" s="279"/>
      <c r="DK18" s="279"/>
      <c r="DL18" s="279"/>
      <c r="DM18" s="279"/>
      <c r="DN18" s="279"/>
      <c r="DO18" s="279"/>
      <c r="DP18" s="279"/>
      <c r="DQ18" s="279"/>
      <c r="DR18" s="279"/>
      <c r="DS18" s="279"/>
      <c r="DT18" s="279"/>
      <c r="DU18" s="279"/>
      <c r="DV18" s="280"/>
      <c r="DW18" s="279"/>
      <c r="DX18" s="279"/>
      <c r="DY18" s="279"/>
      <c r="DZ18" s="279"/>
      <c r="EA18" s="279"/>
      <c r="EB18" s="279"/>
      <c r="EC18" s="279"/>
      <c r="ED18" s="279"/>
      <c r="EE18" s="279"/>
      <c r="EF18" s="279"/>
      <c r="EG18" s="279"/>
      <c r="EH18" s="279"/>
      <c r="EI18" s="279"/>
      <c r="EJ18" s="279"/>
      <c r="EK18" s="279"/>
      <c r="EL18" s="279"/>
      <c r="EM18" s="279"/>
      <c r="EN18" s="279"/>
      <c r="EO18" s="279"/>
      <c r="EP18" s="279"/>
      <c r="EQ18" s="279"/>
      <c r="ER18" s="279"/>
      <c r="ES18" s="279"/>
      <c r="ET18" s="279"/>
      <c r="EU18" s="279"/>
      <c r="EV18" s="279"/>
      <c r="EW18" s="279"/>
      <c r="EX18" s="279"/>
      <c r="EY18" s="279"/>
      <c r="EZ18" s="279"/>
      <c r="FA18" s="279"/>
      <c r="FB18" s="280"/>
      <c r="FC18" s="281"/>
      <c r="FD18" s="281"/>
      <c r="FE18" s="281"/>
      <c r="FF18" s="281"/>
      <c r="FG18" s="281"/>
      <c r="FH18" s="281"/>
      <c r="FI18" s="281"/>
      <c r="FJ18" s="281"/>
      <c r="FK18" s="281"/>
      <c r="FL18" s="281"/>
      <c r="FM18" s="281"/>
      <c r="FN18" s="281"/>
      <c r="FO18" s="281"/>
      <c r="FP18" s="281"/>
      <c r="FQ18" s="281"/>
      <c r="FR18" s="281"/>
      <c r="FS18" s="281"/>
      <c r="FT18" s="281"/>
      <c r="FU18" s="281"/>
      <c r="FV18" s="281"/>
      <c r="FW18" s="281"/>
      <c r="FX18" s="281"/>
      <c r="FY18" s="281"/>
      <c r="FZ18" s="281"/>
      <c r="GA18" s="281"/>
      <c r="GB18" s="281"/>
      <c r="GC18" s="281"/>
      <c r="GD18" s="281"/>
      <c r="GE18" s="281"/>
      <c r="GF18" s="281"/>
      <c r="GG18" s="280"/>
      <c r="GH18" s="280"/>
      <c r="GI18" s="280"/>
      <c r="GJ18" s="280"/>
      <c r="GK18" s="280"/>
      <c r="GL18" s="280"/>
      <c r="GM18" s="280"/>
      <c r="GN18" s="280"/>
      <c r="GO18" s="280"/>
      <c r="GP18" s="280"/>
      <c r="GQ18" s="280"/>
      <c r="GR18" s="280"/>
      <c r="GS18" s="280"/>
      <c r="GT18" s="280"/>
      <c r="GU18" s="280"/>
      <c r="GV18" s="280"/>
      <c r="GW18" s="280"/>
      <c r="GX18" s="280"/>
      <c r="GY18" s="280"/>
      <c r="GZ18" s="280"/>
      <c r="HA18" s="280"/>
      <c r="HB18" s="280"/>
      <c r="HC18" s="280"/>
      <c r="HD18" s="280"/>
      <c r="HE18" s="280"/>
      <c r="HF18" s="280"/>
      <c r="HG18" s="280"/>
      <c r="HH18" s="280"/>
      <c r="HI18" s="280"/>
      <c r="HJ18" s="280"/>
      <c r="HK18" s="280"/>
      <c r="HL18" s="280"/>
      <c r="HM18" s="280"/>
      <c r="HN18" s="280"/>
      <c r="HO18" s="280"/>
      <c r="HP18" s="280"/>
      <c r="HQ18" s="280"/>
      <c r="HR18" s="280"/>
      <c r="HS18" s="280"/>
      <c r="HT18" s="280"/>
      <c r="HU18" s="280"/>
      <c r="HV18" s="280"/>
      <c r="HW18" s="280"/>
      <c r="HX18" s="280"/>
      <c r="HY18" s="280"/>
      <c r="HZ18" s="280"/>
      <c r="IA18" s="280"/>
      <c r="IB18" s="280"/>
      <c r="IC18" s="280"/>
      <c r="ID18" s="280"/>
      <c r="IE18" s="280"/>
      <c r="IF18" s="280"/>
      <c r="IG18" s="280"/>
      <c r="IH18" s="280"/>
      <c r="II18" s="280"/>
      <c r="IJ18" s="280"/>
      <c r="IK18" s="280"/>
      <c r="IL18" s="280"/>
      <c r="IM18" s="280"/>
      <c r="IN18" s="280"/>
      <c r="IO18" s="280"/>
      <c r="IP18" s="280"/>
      <c r="IQ18" s="280"/>
      <c r="IR18" s="280"/>
      <c r="IS18" s="280"/>
      <c r="IT18" s="280"/>
      <c r="IU18" s="280"/>
      <c r="IV18" s="280"/>
      <c r="IW18" s="280"/>
    </row>
    <row r="19" spans="2:258" hidden="1">
      <c r="B19" s="261" t="s">
        <v>69</v>
      </c>
      <c r="C19" s="256">
        <v>0</v>
      </c>
      <c r="D19" s="256">
        <v>913</v>
      </c>
      <c r="E19" s="256">
        <v>933</v>
      </c>
      <c r="F19" s="256">
        <v>1</v>
      </c>
      <c r="G19" s="256">
        <v>1005</v>
      </c>
      <c r="H19" s="256">
        <v>972</v>
      </c>
      <c r="I19" s="256">
        <v>1</v>
      </c>
      <c r="J19" s="256">
        <v>957</v>
      </c>
      <c r="K19" s="256">
        <v>987</v>
      </c>
      <c r="L19" s="256">
        <v>965</v>
      </c>
      <c r="M19" s="256">
        <v>0</v>
      </c>
      <c r="N19" s="256">
        <v>976</v>
      </c>
      <c r="O19" s="256">
        <v>1004</v>
      </c>
      <c r="P19" s="256">
        <v>1032</v>
      </c>
      <c r="Q19" s="256">
        <v>1036</v>
      </c>
      <c r="R19" s="256">
        <v>1051</v>
      </c>
      <c r="S19" s="256">
        <v>1046</v>
      </c>
      <c r="T19" s="256">
        <v>0</v>
      </c>
      <c r="U19" s="256">
        <v>1060</v>
      </c>
      <c r="V19" s="256">
        <v>1067</v>
      </c>
      <c r="W19" s="256">
        <v>1109</v>
      </c>
      <c r="X19" s="256">
        <v>1109</v>
      </c>
      <c r="Y19" s="256">
        <v>1138</v>
      </c>
      <c r="Z19" s="256">
        <v>1123</v>
      </c>
      <c r="AA19" s="256">
        <v>0</v>
      </c>
      <c r="AB19" s="256">
        <v>1127</v>
      </c>
      <c r="AC19" s="256">
        <v>1138</v>
      </c>
      <c r="AD19" s="256">
        <v>1117</v>
      </c>
      <c r="AE19" s="256">
        <v>1110</v>
      </c>
      <c r="AF19" s="256">
        <v>1110</v>
      </c>
      <c r="AG19" s="256">
        <v>1095</v>
      </c>
      <c r="AH19" s="257">
        <f>AVERAGE(AB19:AG19,U19:Z19,N19:S19,J19:L19,G19:H19,D19:E19)</f>
        <v>1047.2</v>
      </c>
      <c r="AI19" s="256">
        <v>0</v>
      </c>
      <c r="AJ19" s="256">
        <v>1094</v>
      </c>
      <c r="AK19" s="256">
        <v>1</v>
      </c>
      <c r="AL19" s="256">
        <v>1159</v>
      </c>
      <c r="AM19" s="256">
        <v>1172</v>
      </c>
      <c r="AN19" s="256">
        <v>1145</v>
      </c>
      <c r="AO19" s="256">
        <v>1123</v>
      </c>
      <c r="AP19" s="256">
        <v>0</v>
      </c>
      <c r="AQ19" s="256">
        <v>1114</v>
      </c>
      <c r="AR19" s="256">
        <v>1133</v>
      </c>
      <c r="AS19" s="256">
        <v>1137</v>
      </c>
      <c r="AT19" s="256">
        <v>1131</v>
      </c>
      <c r="AU19" s="256">
        <v>1129</v>
      </c>
      <c r="AV19" s="256">
        <v>1101</v>
      </c>
      <c r="AW19" s="256">
        <v>0</v>
      </c>
      <c r="AX19" s="256">
        <v>1104</v>
      </c>
      <c r="AY19" s="256">
        <v>1110</v>
      </c>
      <c r="AZ19" s="256">
        <v>1061</v>
      </c>
      <c r="BA19" s="256">
        <v>1084</v>
      </c>
      <c r="BB19" s="256">
        <v>1094</v>
      </c>
      <c r="BC19" s="256">
        <v>1095</v>
      </c>
      <c r="BD19" s="256">
        <v>0</v>
      </c>
      <c r="BE19" s="256">
        <v>1117</v>
      </c>
      <c r="BF19" s="256">
        <v>1132</v>
      </c>
      <c r="BG19" s="256">
        <v>1144</v>
      </c>
      <c r="BH19" s="256">
        <v>1129</v>
      </c>
      <c r="BI19" s="256">
        <v>1124</v>
      </c>
      <c r="BJ19" s="256">
        <v>1117</v>
      </c>
      <c r="BK19" s="332">
        <f>AVERAGE(BE19:BJ19,AX19:BC19,AQ19:AV19,AL19:AO19,AJ19)</f>
        <v>1119.5217391304348</v>
      </c>
      <c r="BL19" s="256">
        <v>0</v>
      </c>
      <c r="BM19" s="256">
        <v>1116</v>
      </c>
      <c r="BN19" s="256">
        <v>1144</v>
      </c>
      <c r="BO19" s="256">
        <v>1169</v>
      </c>
      <c r="BP19" s="256">
        <v>1193</v>
      </c>
      <c r="BQ19" s="256">
        <v>1159</v>
      </c>
      <c r="BR19" s="256">
        <v>1131</v>
      </c>
      <c r="BS19" s="256">
        <v>0</v>
      </c>
      <c r="BT19" s="256">
        <v>0</v>
      </c>
      <c r="BU19" s="256">
        <v>1154</v>
      </c>
      <c r="BV19" s="256">
        <v>1177</v>
      </c>
      <c r="BW19" s="256">
        <v>1183</v>
      </c>
      <c r="BX19" s="256">
        <v>1196</v>
      </c>
      <c r="BY19" s="256">
        <v>1169</v>
      </c>
      <c r="BZ19" s="256">
        <v>0</v>
      </c>
      <c r="CA19" s="256">
        <v>1177</v>
      </c>
      <c r="CB19" s="256">
        <v>1192</v>
      </c>
      <c r="CC19" s="256">
        <v>1202</v>
      </c>
      <c r="CD19" s="256">
        <v>1208</v>
      </c>
      <c r="CE19" s="256">
        <v>1200</v>
      </c>
      <c r="CF19" s="256">
        <v>1184</v>
      </c>
      <c r="CG19" s="256">
        <v>0</v>
      </c>
      <c r="CH19" s="256">
        <v>1186</v>
      </c>
      <c r="CI19" s="256">
        <v>1202</v>
      </c>
      <c r="CJ19" s="256">
        <v>1197</v>
      </c>
      <c r="CK19" s="256">
        <v>1195</v>
      </c>
      <c r="CL19" s="256">
        <v>1202</v>
      </c>
      <c r="CM19" s="256">
        <v>1192</v>
      </c>
      <c r="CN19" s="256">
        <v>0</v>
      </c>
      <c r="CO19" s="256">
        <v>1187</v>
      </c>
      <c r="CP19" s="256">
        <v>1203</v>
      </c>
      <c r="CQ19" s="257">
        <f>AVERAGE(CO19:CP19,CH19:CM19,CA19:CF19,BU19:BY19,BM19:BR19)</f>
        <v>1180.72</v>
      </c>
      <c r="CR19" s="256">
        <v>1195</v>
      </c>
      <c r="CS19" s="256">
        <v>1192</v>
      </c>
      <c r="CT19" s="256">
        <v>1194</v>
      </c>
      <c r="CU19" s="256">
        <v>1194</v>
      </c>
      <c r="CV19" s="256">
        <v>0</v>
      </c>
      <c r="CW19" s="256">
        <v>1165</v>
      </c>
      <c r="CX19" s="256">
        <v>1170</v>
      </c>
      <c r="CY19" s="256">
        <v>1177</v>
      </c>
      <c r="CZ19" s="256">
        <v>1180</v>
      </c>
      <c r="DA19" s="256">
        <v>1191</v>
      </c>
      <c r="DB19" s="256">
        <v>1</v>
      </c>
      <c r="DC19" s="256">
        <v>0</v>
      </c>
      <c r="DD19" s="256">
        <v>0</v>
      </c>
      <c r="DE19" s="256">
        <v>0</v>
      </c>
      <c r="DF19" s="256">
        <v>0</v>
      </c>
      <c r="DG19" s="256">
        <v>0</v>
      </c>
      <c r="DH19" s="256">
        <v>0</v>
      </c>
      <c r="DI19" s="256">
        <v>0</v>
      </c>
      <c r="DJ19" s="256">
        <v>0</v>
      </c>
      <c r="DK19" s="256">
        <v>1094</v>
      </c>
      <c r="DL19" s="256">
        <v>1144</v>
      </c>
      <c r="DM19" s="256">
        <v>1164</v>
      </c>
      <c r="DN19" s="256">
        <v>1158</v>
      </c>
      <c r="DO19" s="256">
        <v>1185</v>
      </c>
      <c r="DP19" s="256">
        <v>1167</v>
      </c>
      <c r="DQ19" s="256">
        <v>0</v>
      </c>
      <c r="DR19" s="256">
        <v>1172</v>
      </c>
      <c r="DS19" s="256">
        <v>1217</v>
      </c>
      <c r="DT19" s="256">
        <v>1224</v>
      </c>
      <c r="DU19" s="256">
        <v>1223</v>
      </c>
      <c r="DV19" s="257">
        <f>AVERAGE(DR19:DU19,DK19:DP19,CW19:DB19,CR19:CU19)</f>
        <v>1120.3499999999999</v>
      </c>
      <c r="DW19" s="256">
        <v>1210</v>
      </c>
      <c r="DX19" s="256">
        <v>1193</v>
      </c>
      <c r="DY19" s="256">
        <v>655</v>
      </c>
      <c r="DZ19" s="256">
        <v>1238</v>
      </c>
      <c r="EA19" s="256">
        <v>1256</v>
      </c>
      <c r="EB19" s="256">
        <v>1219</v>
      </c>
      <c r="EC19" s="256">
        <v>1290</v>
      </c>
      <c r="ED19" s="256">
        <v>1288</v>
      </c>
      <c r="EE19" s="256">
        <v>1288</v>
      </c>
      <c r="EF19" s="256">
        <v>975</v>
      </c>
      <c r="EG19" s="256">
        <v>1303</v>
      </c>
      <c r="EH19" s="256">
        <v>1296</v>
      </c>
      <c r="EI19" s="256">
        <v>1268</v>
      </c>
      <c r="EJ19" s="256">
        <v>155</v>
      </c>
      <c r="EK19" s="256">
        <v>53</v>
      </c>
      <c r="EL19" s="256">
        <v>0</v>
      </c>
      <c r="EM19" s="256">
        <v>709</v>
      </c>
      <c r="EN19" s="256">
        <v>1317</v>
      </c>
      <c r="EO19" s="256">
        <v>1329</v>
      </c>
      <c r="EP19" s="256">
        <v>1369</v>
      </c>
      <c r="EQ19" s="256">
        <v>1369</v>
      </c>
      <c r="ER19" s="256">
        <v>1377</v>
      </c>
      <c r="ES19" s="256">
        <v>1370</v>
      </c>
      <c r="ET19" s="256">
        <v>1042</v>
      </c>
      <c r="EU19" s="256">
        <v>1363</v>
      </c>
      <c r="EV19" s="256">
        <v>1368</v>
      </c>
      <c r="EW19" s="256">
        <v>1370</v>
      </c>
      <c r="EX19" s="256">
        <v>1372</v>
      </c>
      <c r="EY19" s="256">
        <v>1370</v>
      </c>
      <c r="EZ19" s="256">
        <v>1365</v>
      </c>
      <c r="FA19" s="256">
        <v>822</v>
      </c>
      <c r="FB19" s="284">
        <f>AVERAGE(EU19:EZ19,EN19:ES19,EG19:EI19,ED19,EE19,DZ19:EC19,DW19:DX19)</f>
        <v>1312.5217391304348</v>
      </c>
      <c r="FC19" s="256">
        <v>0</v>
      </c>
      <c r="FD19" s="256">
        <v>1356</v>
      </c>
      <c r="FE19" s="256">
        <v>1361</v>
      </c>
      <c r="FF19" s="256">
        <v>1356</v>
      </c>
      <c r="FG19" s="256">
        <v>1387</v>
      </c>
      <c r="FH19" s="256">
        <v>1332</v>
      </c>
      <c r="FI19" s="256">
        <v>23</v>
      </c>
      <c r="FJ19" s="256">
        <v>1314</v>
      </c>
      <c r="FK19" s="256">
        <v>1360</v>
      </c>
      <c r="FL19" s="256">
        <v>1372</v>
      </c>
      <c r="FM19" s="256">
        <v>1350</v>
      </c>
      <c r="FN19" s="256">
        <v>1379</v>
      </c>
      <c r="FO19" s="256">
        <v>1363</v>
      </c>
      <c r="FP19" s="256">
        <v>1102</v>
      </c>
      <c r="FQ19" s="256">
        <v>1363</v>
      </c>
      <c r="FR19" s="256">
        <v>1387</v>
      </c>
      <c r="FS19" s="256">
        <v>1388</v>
      </c>
      <c r="FT19" s="256">
        <v>45</v>
      </c>
      <c r="FU19" s="256">
        <v>1366</v>
      </c>
      <c r="FV19" s="256">
        <v>1374</v>
      </c>
      <c r="FW19" s="256">
        <v>1105</v>
      </c>
      <c r="FX19" s="256">
        <v>1370</v>
      </c>
      <c r="FY19" s="256">
        <v>1369</v>
      </c>
      <c r="FZ19" s="256">
        <v>1374</v>
      </c>
      <c r="GA19" s="256">
        <v>1377</v>
      </c>
      <c r="GB19" s="256">
        <v>1388</v>
      </c>
      <c r="GC19" s="256">
        <v>1372</v>
      </c>
      <c r="GD19" s="256">
        <v>1</v>
      </c>
      <c r="GE19" s="256">
        <v>1359</v>
      </c>
      <c r="GF19" s="256">
        <v>1377</v>
      </c>
      <c r="GG19" s="340">
        <f>AVERAGE(GE19:GF19,FX19:GC19,FU19:FV19,FQ19:FS19,FJ19:FO19,FD19:FH19)</f>
        <v>1366.4166666666667</v>
      </c>
      <c r="GH19" s="257">
        <v>1370</v>
      </c>
      <c r="GI19" s="257">
        <v>1363</v>
      </c>
      <c r="GJ19" s="257">
        <v>1369</v>
      </c>
      <c r="GK19" s="257">
        <v>1363</v>
      </c>
      <c r="GL19" s="257">
        <v>1092</v>
      </c>
      <c r="GM19" s="257">
        <v>1384</v>
      </c>
      <c r="GN19" s="257">
        <v>1338</v>
      </c>
      <c r="GO19" s="257">
        <v>1334</v>
      </c>
      <c r="GP19" s="257">
        <v>1335</v>
      </c>
      <c r="GQ19" s="257">
        <v>1334</v>
      </c>
      <c r="GR19" s="257">
        <v>1306</v>
      </c>
      <c r="GS19" s="257">
        <v>612</v>
      </c>
      <c r="GT19" s="257">
        <v>1277</v>
      </c>
      <c r="GU19" s="257">
        <v>1333</v>
      </c>
      <c r="GV19" s="257">
        <v>1342</v>
      </c>
      <c r="GW19" s="257">
        <v>1346</v>
      </c>
      <c r="GX19" s="257">
        <v>1360</v>
      </c>
      <c r="GY19" s="257">
        <v>1352</v>
      </c>
      <c r="GZ19" s="257">
        <v>1022</v>
      </c>
      <c r="HA19" s="257">
        <v>1362</v>
      </c>
      <c r="HB19" s="257">
        <v>1361</v>
      </c>
      <c r="HC19" s="257">
        <v>1365</v>
      </c>
      <c r="HD19" s="257">
        <v>1374</v>
      </c>
      <c r="HE19" s="257">
        <v>1376</v>
      </c>
      <c r="HF19" s="257">
        <v>1366</v>
      </c>
      <c r="HG19" s="257">
        <v>0</v>
      </c>
      <c r="HH19" s="257">
        <v>1366</v>
      </c>
      <c r="HI19" s="257">
        <v>1371</v>
      </c>
      <c r="HJ19" s="257">
        <v>1370</v>
      </c>
      <c r="HK19" s="257">
        <v>1374</v>
      </c>
      <c r="HL19" s="257">
        <v>1372</v>
      </c>
      <c r="HM19" s="340">
        <f>AVERAGE(HH19:HL19,HA19:HF19,GT19:GY19,GM19:GR19,GH19:GK19)</f>
        <v>1354.1851851851852</v>
      </c>
      <c r="HN19" s="340">
        <v>1344</v>
      </c>
      <c r="HO19" s="340">
        <v>37</v>
      </c>
      <c r="HP19" s="340">
        <v>1365</v>
      </c>
      <c r="HQ19" s="340">
        <v>1388</v>
      </c>
      <c r="HR19" s="340">
        <v>1412</v>
      </c>
      <c r="HS19" s="340">
        <v>1382</v>
      </c>
      <c r="HT19" s="340">
        <v>1385</v>
      </c>
      <c r="HU19" s="340">
        <v>1356</v>
      </c>
      <c r="HV19" s="340">
        <v>0</v>
      </c>
      <c r="HW19" s="340">
        <v>1341</v>
      </c>
      <c r="HX19" s="340">
        <v>1380</v>
      </c>
      <c r="HY19" s="340">
        <v>1380</v>
      </c>
      <c r="HZ19" s="340">
        <v>1381</v>
      </c>
      <c r="IA19" s="340">
        <v>1380</v>
      </c>
      <c r="IB19" s="340">
        <v>1369</v>
      </c>
      <c r="IC19" s="340">
        <v>0</v>
      </c>
      <c r="ID19" s="340">
        <v>1362</v>
      </c>
      <c r="IE19" s="340">
        <v>1372</v>
      </c>
      <c r="IF19" s="340">
        <v>1337</v>
      </c>
      <c r="IG19" s="340">
        <v>1333</v>
      </c>
      <c r="IH19" s="340">
        <v>1327</v>
      </c>
      <c r="II19" s="340">
        <v>1326</v>
      </c>
      <c r="IJ19" s="340">
        <v>0</v>
      </c>
      <c r="IK19" s="340">
        <v>1310</v>
      </c>
      <c r="IL19" s="340">
        <v>1315</v>
      </c>
      <c r="IM19" s="340">
        <v>1316</v>
      </c>
      <c r="IN19" s="340">
        <v>1323</v>
      </c>
      <c r="IO19" s="340">
        <v>1305</v>
      </c>
      <c r="IP19" s="340">
        <v>1315</v>
      </c>
      <c r="IQ19" s="340">
        <v>0</v>
      </c>
      <c r="IR19" s="340">
        <v>1306</v>
      </c>
      <c r="IS19" s="340">
        <f>AVERAGE(IR19,IK19:IP19,ID19:II19,HW19:IB19,HP19:HU19,HN19)</f>
        <v>1350.3846153846155</v>
      </c>
      <c r="IT19" s="257"/>
      <c r="IU19" s="257"/>
      <c r="IV19" s="257"/>
      <c r="IW19" s="257"/>
      <c r="IX19" s="257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1140.0375939849623</v>
      </c>
    </row>
    <row r="20" spans="2:258" hidden="1">
      <c r="B20" s="261" t="s">
        <v>1</v>
      </c>
      <c r="C20" s="256">
        <v>1031</v>
      </c>
      <c r="D20" s="256">
        <v>119</v>
      </c>
      <c r="E20" s="256">
        <v>99</v>
      </c>
      <c r="F20" s="256">
        <v>1027</v>
      </c>
      <c r="G20" s="256">
        <v>38</v>
      </c>
      <c r="H20" s="256">
        <v>58</v>
      </c>
      <c r="I20" s="256">
        <v>1025</v>
      </c>
      <c r="J20" s="256">
        <v>106</v>
      </c>
      <c r="K20" s="256">
        <v>77</v>
      </c>
      <c r="L20" s="256">
        <v>95</v>
      </c>
      <c r="M20" s="256">
        <v>1037</v>
      </c>
      <c r="N20" s="256">
        <v>100</v>
      </c>
      <c r="O20" s="256">
        <v>69</v>
      </c>
      <c r="P20" s="256">
        <v>73</v>
      </c>
      <c r="Q20" s="256">
        <v>69</v>
      </c>
      <c r="R20" s="256">
        <v>69</v>
      </c>
      <c r="S20" s="256">
        <v>69</v>
      </c>
      <c r="T20" s="256">
        <v>1092</v>
      </c>
      <c r="U20" s="256">
        <v>75</v>
      </c>
      <c r="V20" s="256">
        <v>66</v>
      </c>
      <c r="W20" s="256">
        <v>65</v>
      </c>
      <c r="X20" s="256">
        <v>61</v>
      </c>
      <c r="Y20" s="256">
        <v>60</v>
      </c>
      <c r="Z20" s="256">
        <v>75</v>
      </c>
      <c r="AA20" s="256">
        <v>1198</v>
      </c>
      <c r="AB20" s="256">
        <v>71</v>
      </c>
      <c r="AC20" s="256">
        <v>59</v>
      </c>
      <c r="AD20" s="256">
        <v>80</v>
      </c>
      <c r="AE20" s="256">
        <v>86</v>
      </c>
      <c r="AF20" s="256">
        <v>82</v>
      </c>
      <c r="AG20" s="256">
        <v>93</v>
      </c>
      <c r="AH20" s="257">
        <f>AVERAGE(AB20:AG20,U20:Z20,N20:S20,J20:L20,G20:H20,D20:E20)</f>
        <v>76.56</v>
      </c>
      <c r="AI20" s="256">
        <v>1180</v>
      </c>
      <c r="AJ20" s="256">
        <v>92</v>
      </c>
      <c r="AK20" s="256">
        <v>1183</v>
      </c>
      <c r="AL20" s="256">
        <v>47</v>
      </c>
      <c r="AM20" s="256">
        <v>33</v>
      </c>
      <c r="AN20" s="256">
        <v>57</v>
      </c>
      <c r="AO20" s="256">
        <v>79</v>
      </c>
      <c r="AP20" s="256">
        <v>1189</v>
      </c>
      <c r="AQ20" s="256">
        <v>84</v>
      </c>
      <c r="AR20" s="256">
        <v>63</v>
      </c>
      <c r="AS20" s="256">
        <v>58</v>
      </c>
      <c r="AT20" s="256">
        <v>61</v>
      </c>
      <c r="AU20" s="256">
        <v>62</v>
      </c>
      <c r="AV20" s="256">
        <v>89</v>
      </c>
      <c r="AW20" s="256">
        <v>1187</v>
      </c>
      <c r="AX20" s="256">
        <v>83</v>
      </c>
      <c r="AY20" s="256">
        <v>76</v>
      </c>
      <c r="AZ20" s="256">
        <v>122</v>
      </c>
      <c r="BA20" s="256">
        <v>98</v>
      </c>
      <c r="BB20" s="256">
        <v>88</v>
      </c>
      <c r="BC20" s="256">
        <v>87</v>
      </c>
      <c r="BD20" s="256">
        <v>1134</v>
      </c>
      <c r="BE20" s="256">
        <v>84</v>
      </c>
      <c r="BF20" s="256">
        <v>68</v>
      </c>
      <c r="BG20" s="256">
        <v>56</v>
      </c>
      <c r="BH20" s="256">
        <v>71</v>
      </c>
      <c r="BI20" s="256">
        <v>76</v>
      </c>
      <c r="BJ20" s="256">
        <v>83</v>
      </c>
      <c r="BK20" s="332">
        <f>AVERAGE(BE20:BJ20,AX20:BC20,AQ20:AV20,AL20:AO20,AJ20)</f>
        <v>74.652173913043484</v>
      </c>
      <c r="BL20" s="256">
        <v>1195</v>
      </c>
      <c r="BM20" s="256">
        <v>114</v>
      </c>
      <c r="BN20" s="256">
        <v>86</v>
      </c>
      <c r="BO20" s="256">
        <v>71</v>
      </c>
      <c r="BP20" s="256">
        <v>47</v>
      </c>
      <c r="BQ20" s="256">
        <v>73</v>
      </c>
      <c r="BR20" s="256">
        <v>97</v>
      </c>
      <c r="BS20" s="256">
        <v>1224</v>
      </c>
      <c r="BT20" s="256">
        <v>1224</v>
      </c>
      <c r="BU20" s="256">
        <v>86</v>
      </c>
      <c r="BV20" s="256">
        <v>62</v>
      </c>
      <c r="BW20" s="256">
        <v>55</v>
      </c>
      <c r="BX20" s="256">
        <v>62</v>
      </c>
      <c r="BY20" s="256">
        <v>87</v>
      </c>
      <c r="BZ20" s="256">
        <v>1256</v>
      </c>
      <c r="CA20" s="256">
        <v>87</v>
      </c>
      <c r="CB20" s="256">
        <v>71</v>
      </c>
      <c r="CC20" s="256">
        <v>69</v>
      </c>
      <c r="CD20" s="256">
        <v>63</v>
      </c>
      <c r="CE20" s="256">
        <v>71</v>
      </c>
      <c r="CF20" s="256">
        <v>87</v>
      </c>
      <c r="CG20" s="256">
        <v>1269</v>
      </c>
      <c r="CH20" s="256">
        <v>83</v>
      </c>
      <c r="CI20" s="256">
        <v>66</v>
      </c>
      <c r="CJ20" s="256">
        <v>71</v>
      </c>
      <c r="CK20" s="256">
        <v>73</v>
      </c>
      <c r="CL20" s="256">
        <v>65</v>
      </c>
      <c r="CM20" s="256">
        <v>75</v>
      </c>
      <c r="CN20" s="256">
        <v>1267</v>
      </c>
      <c r="CO20" s="256">
        <v>80</v>
      </c>
      <c r="CP20" s="256">
        <v>63</v>
      </c>
      <c r="CQ20" s="257">
        <f>AVERAGE(CO20:CP20,CH20:CM20,CA20:CF20,BU20:BY20,BM20:BR20)</f>
        <v>74.56</v>
      </c>
      <c r="CR20" s="256">
        <v>71</v>
      </c>
      <c r="CS20" s="256">
        <v>71</v>
      </c>
      <c r="CT20" s="256">
        <v>68</v>
      </c>
      <c r="CU20" s="256">
        <v>67</v>
      </c>
      <c r="CV20" s="256">
        <v>1257</v>
      </c>
      <c r="CW20" s="256">
        <v>92</v>
      </c>
      <c r="CX20" s="256">
        <v>84</v>
      </c>
      <c r="CY20" s="256">
        <v>77</v>
      </c>
      <c r="CZ20" s="256">
        <v>73</v>
      </c>
      <c r="DA20" s="256">
        <v>62</v>
      </c>
      <c r="DB20" s="256">
        <v>1251</v>
      </c>
      <c r="DC20" s="256">
        <v>1231</v>
      </c>
      <c r="DD20" s="256">
        <v>1231</v>
      </c>
      <c r="DE20" s="256">
        <v>1231</v>
      </c>
      <c r="DF20" s="256">
        <v>1231</v>
      </c>
      <c r="DG20" s="256">
        <v>1230</v>
      </c>
      <c r="DH20" s="256">
        <v>1230</v>
      </c>
      <c r="DI20" s="256">
        <v>1230</v>
      </c>
      <c r="DJ20" s="256">
        <v>1230</v>
      </c>
      <c r="DK20" s="256">
        <v>140</v>
      </c>
      <c r="DL20" s="256">
        <v>89</v>
      </c>
      <c r="DM20" s="256">
        <v>80</v>
      </c>
      <c r="DN20" s="256">
        <v>86</v>
      </c>
      <c r="DO20" s="256">
        <v>74</v>
      </c>
      <c r="DP20" s="256">
        <v>92</v>
      </c>
      <c r="DQ20" s="256">
        <v>1257</v>
      </c>
      <c r="DR20" s="256">
        <v>101</v>
      </c>
      <c r="DS20" s="256">
        <v>83</v>
      </c>
      <c r="DT20" s="256">
        <v>76</v>
      </c>
      <c r="DU20" s="256">
        <v>77</v>
      </c>
      <c r="DV20" s="257">
        <f>AVERAGE(DR20:DU20,DK20:DP20,CW20:DB20,CR20:CU20)</f>
        <v>140.69999999999999</v>
      </c>
      <c r="DW20" s="256">
        <v>87</v>
      </c>
      <c r="DX20" s="256">
        <v>94</v>
      </c>
      <c r="DY20" s="256">
        <v>631</v>
      </c>
      <c r="DZ20" s="256">
        <v>94</v>
      </c>
      <c r="EA20" s="256">
        <v>71</v>
      </c>
      <c r="EB20" s="256">
        <v>98</v>
      </c>
      <c r="EC20" s="256">
        <v>79</v>
      </c>
      <c r="ED20" s="256">
        <v>77</v>
      </c>
      <c r="EE20" s="256">
        <v>74</v>
      </c>
      <c r="EF20" s="256">
        <v>382</v>
      </c>
      <c r="EG20" s="256">
        <v>79</v>
      </c>
      <c r="EH20" s="256">
        <v>83</v>
      </c>
      <c r="EI20" s="256">
        <v>109</v>
      </c>
      <c r="EJ20" s="256">
        <v>1220</v>
      </c>
      <c r="EK20" s="256">
        <v>1322</v>
      </c>
      <c r="EL20" s="256">
        <v>1375</v>
      </c>
      <c r="EM20" s="256">
        <v>666</v>
      </c>
      <c r="EN20" s="256">
        <v>95</v>
      </c>
      <c r="EO20" s="256">
        <v>82</v>
      </c>
      <c r="EP20" s="256">
        <v>65</v>
      </c>
      <c r="EQ20" s="256">
        <v>62</v>
      </c>
      <c r="ER20" s="256">
        <v>51</v>
      </c>
      <c r="ES20" s="256">
        <v>58</v>
      </c>
      <c r="ET20" s="256">
        <v>375</v>
      </c>
      <c r="EU20" s="256">
        <v>73</v>
      </c>
      <c r="EV20" s="256">
        <v>68</v>
      </c>
      <c r="EW20" s="256">
        <v>63</v>
      </c>
      <c r="EX20" s="256">
        <v>59</v>
      </c>
      <c r="EY20" s="256">
        <v>60</v>
      </c>
      <c r="EZ20" s="256">
        <v>65</v>
      </c>
      <c r="FA20" s="256">
        <v>608</v>
      </c>
      <c r="FB20" s="284">
        <f>AVERAGE(EU20:EZ20,EN20:ES20,EG20:EI20,ED20,EE20,DZ20:EC20,DW20:DX20)</f>
        <v>75.913043478260875</v>
      </c>
      <c r="FC20" s="256">
        <v>1428</v>
      </c>
      <c r="FD20" s="256">
        <v>70</v>
      </c>
      <c r="FE20" s="256">
        <v>64</v>
      </c>
      <c r="FF20" s="256">
        <v>65</v>
      </c>
      <c r="FG20" s="256">
        <v>43</v>
      </c>
      <c r="FH20" s="256">
        <v>87</v>
      </c>
      <c r="FI20" s="256">
        <v>1392</v>
      </c>
      <c r="FJ20" s="256">
        <v>112</v>
      </c>
      <c r="FK20" s="256">
        <v>65</v>
      </c>
      <c r="FL20" s="256">
        <v>58</v>
      </c>
      <c r="FM20" s="256">
        <v>74</v>
      </c>
      <c r="FN20" s="256">
        <v>54</v>
      </c>
      <c r="FO20" s="256">
        <v>68</v>
      </c>
      <c r="FP20" s="256">
        <v>328</v>
      </c>
      <c r="FQ20" s="256">
        <v>75</v>
      </c>
      <c r="FR20" s="256">
        <v>49</v>
      </c>
      <c r="FS20" s="256">
        <v>47</v>
      </c>
      <c r="FT20" s="256">
        <v>1387</v>
      </c>
      <c r="FU20" s="256">
        <v>66</v>
      </c>
      <c r="FV20" s="256">
        <v>58</v>
      </c>
      <c r="FW20" s="256">
        <v>326</v>
      </c>
      <c r="FX20" s="256">
        <v>60</v>
      </c>
      <c r="FY20" s="256">
        <v>60</v>
      </c>
      <c r="FZ20" s="256">
        <v>56</v>
      </c>
      <c r="GA20" s="256">
        <v>53</v>
      </c>
      <c r="GB20" s="256">
        <v>42</v>
      </c>
      <c r="GC20" s="256">
        <v>56</v>
      </c>
      <c r="GD20" s="256">
        <v>1408</v>
      </c>
      <c r="GE20" s="256">
        <v>68</v>
      </c>
      <c r="GF20" s="256">
        <v>50</v>
      </c>
      <c r="GG20" s="340">
        <f>AVERAGE(GE20:GF20,FX20:GC20,FU20:FV20,FQ20:FS20,FJ20:FO20,FD20:FH20)</f>
        <v>62.5</v>
      </c>
      <c r="GH20" s="257">
        <v>63</v>
      </c>
      <c r="GI20" s="257">
        <v>59</v>
      </c>
      <c r="GJ20" s="257">
        <v>55</v>
      </c>
      <c r="GK20" s="257">
        <v>61</v>
      </c>
      <c r="GL20" s="257">
        <v>328</v>
      </c>
      <c r="GM20" s="257">
        <v>36</v>
      </c>
      <c r="GN20" s="257">
        <v>74</v>
      </c>
      <c r="GO20" s="257">
        <v>77</v>
      </c>
      <c r="GP20" s="257">
        <v>74</v>
      </c>
      <c r="GQ20" s="257">
        <v>73</v>
      </c>
      <c r="GR20" s="257">
        <v>101</v>
      </c>
      <c r="GS20" s="257">
        <v>793</v>
      </c>
      <c r="GT20" s="257">
        <v>128</v>
      </c>
      <c r="GU20" s="257">
        <v>72</v>
      </c>
      <c r="GV20" s="257">
        <v>63</v>
      </c>
      <c r="GW20" s="257">
        <v>59</v>
      </c>
      <c r="GX20" s="257">
        <v>55</v>
      </c>
      <c r="GY20" s="257">
        <v>62</v>
      </c>
      <c r="GZ20" s="257">
        <v>390</v>
      </c>
      <c r="HA20" s="257">
        <v>60</v>
      </c>
      <c r="HB20" s="257">
        <v>58</v>
      </c>
      <c r="HC20" s="257">
        <v>54</v>
      </c>
      <c r="HD20" s="257">
        <v>43</v>
      </c>
      <c r="HE20" s="257">
        <v>47</v>
      </c>
      <c r="HF20" s="257">
        <v>56</v>
      </c>
      <c r="HG20" s="257">
        <v>1421</v>
      </c>
      <c r="HH20" s="257">
        <v>55</v>
      </c>
      <c r="HI20" s="257">
        <v>50</v>
      </c>
      <c r="HJ20" s="257">
        <v>50</v>
      </c>
      <c r="HK20" s="257">
        <v>46</v>
      </c>
      <c r="HL20" s="257">
        <v>48</v>
      </c>
      <c r="HM20" s="340">
        <f>AVERAGE(HH20:HL20,HA20:HF20,GT20:GY20,GM20:GR20,GH20:GK20)</f>
        <v>62.185185185185183</v>
      </c>
      <c r="HN20" s="340">
        <v>102</v>
      </c>
      <c r="HO20" s="340">
        <v>1405</v>
      </c>
      <c r="HP20" s="340">
        <v>79</v>
      </c>
      <c r="HQ20" s="340">
        <v>54</v>
      </c>
      <c r="HR20" s="340">
        <v>30</v>
      </c>
      <c r="HS20" s="340">
        <v>58</v>
      </c>
      <c r="HT20" s="340">
        <v>54</v>
      </c>
      <c r="HU20" s="340">
        <v>82</v>
      </c>
      <c r="HV20" s="340">
        <v>1436</v>
      </c>
      <c r="HW20" s="340">
        <v>95</v>
      </c>
      <c r="HX20" s="340">
        <v>56</v>
      </c>
      <c r="HY20" s="340">
        <v>52</v>
      </c>
      <c r="HZ20" s="340">
        <v>50</v>
      </c>
      <c r="IA20" s="340">
        <v>50</v>
      </c>
      <c r="IB20" s="340">
        <v>60</v>
      </c>
      <c r="IC20" s="340">
        <v>1417</v>
      </c>
      <c r="ID20" s="340">
        <v>55</v>
      </c>
      <c r="IE20" s="340">
        <v>41</v>
      </c>
      <c r="IF20" s="340">
        <v>38</v>
      </c>
      <c r="IG20" s="340">
        <v>38</v>
      </c>
      <c r="IH20" s="340">
        <v>42</v>
      </c>
      <c r="II20" s="340">
        <v>42</v>
      </c>
      <c r="IJ20" s="340">
        <v>1365</v>
      </c>
      <c r="IK20" s="340">
        <v>55</v>
      </c>
      <c r="IL20" s="340">
        <v>49</v>
      </c>
      <c r="IM20" s="340">
        <v>48</v>
      </c>
      <c r="IN20" s="340">
        <v>40</v>
      </c>
      <c r="IO20" s="340">
        <v>58</v>
      </c>
      <c r="IP20" s="340">
        <v>46</v>
      </c>
      <c r="IQ20" s="340">
        <v>1356</v>
      </c>
      <c r="IR20" s="340">
        <v>54</v>
      </c>
      <c r="IS20" s="340">
        <f>AVERAGE(IR20,IK20:IP20,ID20:II20,HW20:IB20,HP20:HU20,HN20)</f>
        <v>54.92307692307692</v>
      </c>
      <c r="IT20" s="257"/>
      <c r="IU20" s="257"/>
      <c r="IV20" s="257"/>
      <c r="IW20" s="257"/>
      <c r="IX20" s="257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125.93233082706767</v>
      </c>
    </row>
    <row r="21" spans="2:258" hidden="1">
      <c r="B21" s="261" t="s">
        <v>7</v>
      </c>
      <c r="C21" s="258">
        <f t="shared" ref="C21:AG21" si="21">SUM(C19)/C26</f>
        <v>0</v>
      </c>
      <c r="D21" s="258">
        <f t="shared" si="21"/>
        <v>0.48306878306878309</v>
      </c>
      <c r="E21" s="258">
        <f t="shared" si="21"/>
        <v>0.48117586384734401</v>
      </c>
      <c r="F21" s="258">
        <f t="shared" si="21"/>
        <v>7.6923076923076927E-2</v>
      </c>
      <c r="G21" s="258">
        <f t="shared" si="21"/>
        <v>0.4794847328244275</v>
      </c>
      <c r="H21" s="258">
        <f t="shared" si="21"/>
        <v>0.48095002474022763</v>
      </c>
      <c r="I21" s="258">
        <f t="shared" si="21"/>
        <v>0.02</v>
      </c>
      <c r="J21" s="258">
        <f t="shared" si="21"/>
        <v>0.48727087576374745</v>
      </c>
      <c r="K21" s="258">
        <f t="shared" si="21"/>
        <v>0.48216902784562776</v>
      </c>
      <c r="L21" s="258">
        <f t="shared" si="21"/>
        <v>0.48298298298298298</v>
      </c>
      <c r="M21" s="258">
        <f t="shared" si="21"/>
        <v>0</v>
      </c>
      <c r="N21" s="258">
        <f t="shared" si="21"/>
        <v>0.49168765743073045</v>
      </c>
      <c r="O21" s="258">
        <f t="shared" si="21"/>
        <v>0.48643410852713176</v>
      </c>
      <c r="P21" s="258">
        <f t="shared" si="21"/>
        <v>0.49142857142857144</v>
      </c>
      <c r="Q21" s="258">
        <f t="shared" si="21"/>
        <v>0.49309852451213709</v>
      </c>
      <c r="R21" s="258">
        <f t="shared" si="21"/>
        <v>0.49645725082664149</v>
      </c>
      <c r="S21" s="258">
        <f t="shared" si="21"/>
        <v>0.49952244508118432</v>
      </c>
      <c r="T21" s="258">
        <f t="shared" si="21"/>
        <v>0</v>
      </c>
      <c r="U21" s="258">
        <f t="shared" si="21"/>
        <v>0.50284629981024664</v>
      </c>
      <c r="V21" s="258">
        <f t="shared" si="21"/>
        <v>0.49766791044776121</v>
      </c>
      <c r="W21" s="258">
        <f t="shared" si="21"/>
        <v>0.50500910746812389</v>
      </c>
      <c r="X21" s="258">
        <f t="shared" si="21"/>
        <v>0.50454959053685167</v>
      </c>
      <c r="Y21" s="258">
        <f t="shared" si="21"/>
        <v>0.51146067415730334</v>
      </c>
      <c r="Z21" s="258">
        <f t="shared" si="21"/>
        <v>0.51632183908045981</v>
      </c>
      <c r="AA21" s="258">
        <f t="shared" si="21"/>
        <v>0</v>
      </c>
      <c r="AB21" s="258">
        <f t="shared" si="21"/>
        <v>0.52200092635479389</v>
      </c>
      <c r="AC21" s="258">
        <f t="shared" si="21"/>
        <v>0.51586582048957386</v>
      </c>
      <c r="AD21" s="258">
        <f t="shared" si="21"/>
        <v>0.51004566210045665</v>
      </c>
      <c r="AE21" s="258">
        <f t="shared" si="21"/>
        <v>0.51011029411764708</v>
      </c>
      <c r="AF21" s="258">
        <f t="shared" si="21"/>
        <v>0.51081454210768518</v>
      </c>
      <c r="AG21" s="258">
        <f t="shared" si="21"/>
        <v>0.51216089803554721</v>
      </c>
      <c r="AH21" s="258">
        <f t="shared" ref="AH21:BM21" si="22">SUM(AH19)/AH26</f>
        <v>0.49862867591040688</v>
      </c>
      <c r="AI21" s="258">
        <f t="shared" si="22"/>
        <v>0</v>
      </c>
      <c r="AJ21" s="258">
        <f t="shared" si="22"/>
        <v>0.52319464371114299</v>
      </c>
      <c r="AK21" s="258">
        <f t="shared" si="22"/>
        <v>0.05</v>
      </c>
      <c r="AL21" s="258">
        <f t="shared" si="22"/>
        <v>0.52160216021602157</v>
      </c>
      <c r="AM21" s="258">
        <f t="shared" si="22"/>
        <v>0.51950354609929073</v>
      </c>
      <c r="AN21" s="258">
        <f t="shared" si="22"/>
        <v>0.52069122328331063</v>
      </c>
      <c r="AO21" s="258">
        <f t="shared" si="22"/>
        <v>0.52772556390977443</v>
      </c>
      <c r="AP21" s="258">
        <f t="shared" si="22"/>
        <v>0</v>
      </c>
      <c r="AQ21" s="258">
        <f t="shared" si="22"/>
        <v>0.51910531220876044</v>
      </c>
      <c r="AR21" s="258">
        <f t="shared" si="22"/>
        <v>0.51059035601622349</v>
      </c>
      <c r="AS21" s="258">
        <f t="shared" si="22"/>
        <v>0.51262398557258793</v>
      </c>
      <c r="AT21" s="258">
        <f t="shared" si="22"/>
        <v>0.51339083068542901</v>
      </c>
      <c r="AU21" s="258">
        <f t="shared" si="22"/>
        <v>0.51225045372050815</v>
      </c>
      <c r="AV21" s="258">
        <f t="shared" si="22"/>
        <v>0.51424567958897716</v>
      </c>
      <c r="AW21" s="258">
        <f t="shared" si="22"/>
        <v>0</v>
      </c>
      <c r="AX21" s="258">
        <f t="shared" si="22"/>
        <v>0.51301115241635686</v>
      </c>
      <c r="AY21" s="258">
        <f t="shared" si="22"/>
        <v>0.51388888888888884</v>
      </c>
      <c r="AZ21" s="258">
        <f t="shared" si="22"/>
        <v>0.52472799208704257</v>
      </c>
      <c r="BA21" s="258">
        <f t="shared" si="22"/>
        <v>0.5127719962157048</v>
      </c>
      <c r="BB21" s="258">
        <f t="shared" si="22"/>
        <v>0.50883720930232557</v>
      </c>
      <c r="BC21" s="258">
        <f t="shared" si="22"/>
        <v>0.51168224299065423</v>
      </c>
      <c r="BD21" s="258">
        <f t="shared" si="22"/>
        <v>0</v>
      </c>
      <c r="BE21" s="258">
        <f t="shared" si="22"/>
        <v>0.52026082906380999</v>
      </c>
      <c r="BF21" s="258">
        <f t="shared" si="22"/>
        <v>0.5150136487716106</v>
      </c>
      <c r="BG21" s="258">
        <f t="shared" si="22"/>
        <v>0.51577998196573493</v>
      </c>
      <c r="BH21" s="258">
        <f t="shared" si="22"/>
        <v>0.51318181818181818</v>
      </c>
      <c r="BI21" s="258">
        <f t="shared" si="22"/>
        <v>0.51230628988149496</v>
      </c>
      <c r="BJ21" s="258">
        <f t="shared" si="22"/>
        <v>0.51641239019879792</v>
      </c>
      <c r="BK21" s="273">
        <f t="shared" si="22"/>
        <v>0.51616718452440613</v>
      </c>
      <c r="BL21" s="258">
        <f t="shared" si="22"/>
        <v>0</v>
      </c>
      <c r="BM21" s="258">
        <f t="shared" si="22"/>
        <v>0.51690597498842061</v>
      </c>
      <c r="BN21" s="258">
        <f t="shared" ref="BN21:DY21" si="23">SUM(BN19)/BN26</f>
        <v>0.51835070231082914</v>
      </c>
      <c r="BO21" s="258">
        <f t="shared" si="23"/>
        <v>0.51725663716814163</v>
      </c>
      <c r="BP21" s="258">
        <f t="shared" si="23"/>
        <v>0.518695652173913</v>
      </c>
      <c r="BQ21" s="258">
        <f t="shared" si="23"/>
        <v>0.51717983043284244</v>
      </c>
      <c r="BR21" s="258">
        <f t="shared" si="23"/>
        <v>0.52776481567895472</v>
      </c>
      <c r="BS21" s="258">
        <f t="shared" si="23"/>
        <v>0</v>
      </c>
      <c r="BT21" s="258">
        <f t="shared" si="23"/>
        <v>0</v>
      </c>
      <c r="BU21" s="258">
        <f t="shared" si="23"/>
        <v>0.51958577217469604</v>
      </c>
      <c r="BV21" s="258">
        <f t="shared" si="23"/>
        <v>0.51941747572815533</v>
      </c>
      <c r="BW21" s="258">
        <f t="shared" si="23"/>
        <v>0.52022867194371147</v>
      </c>
      <c r="BX21" s="258">
        <f t="shared" si="23"/>
        <v>0.52687224669603527</v>
      </c>
      <c r="BY21" s="258">
        <f t="shared" si="23"/>
        <v>0.52539325842696627</v>
      </c>
      <c r="BZ21" s="258" t="e">
        <f t="shared" si="23"/>
        <v>#DIV/0!</v>
      </c>
      <c r="CA21" s="258">
        <f t="shared" si="23"/>
        <v>0.52241455836662232</v>
      </c>
      <c r="CB21" s="258">
        <f t="shared" si="23"/>
        <v>0.52029681361850721</v>
      </c>
      <c r="CC21" s="258">
        <f t="shared" si="23"/>
        <v>0.52466171977302489</v>
      </c>
      <c r="CD21" s="258">
        <f t="shared" si="23"/>
        <v>0.52317020355132093</v>
      </c>
      <c r="CE21" s="258">
        <f t="shared" si="23"/>
        <v>0.52196607220530666</v>
      </c>
      <c r="CF21" s="258">
        <f t="shared" si="23"/>
        <v>0.52250661959399824</v>
      </c>
      <c r="CG21" s="258">
        <f t="shared" si="23"/>
        <v>0</v>
      </c>
      <c r="CH21" s="258">
        <f t="shared" si="23"/>
        <v>0.52431476569407609</v>
      </c>
      <c r="CI21" s="258">
        <f t="shared" si="23"/>
        <v>0.5244328097731239</v>
      </c>
      <c r="CJ21" s="258">
        <f t="shared" si="23"/>
        <v>0.52293577981651373</v>
      </c>
      <c r="CK21" s="258">
        <f t="shared" si="23"/>
        <v>0.52160628546486254</v>
      </c>
      <c r="CL21" s="258">
        <f t="shared" si="23"/>
        <v>0.52170138888888884</v>
      </c>
      <c r="CM21" s="258">
        <f t="shared" si="23"/>
        <v>0.52257781674704074</v>
      </c>
      <c r="CN21" s="258">
        <f t="shared" si="23"/>
        <v>0</v>
      </c>
      <c r="CO21" s="258">
        <f t="shared" si="23"/>
        <v>0.52452496685815286</v>
      </c>
      <c r="CP21" s="258">
        <f t="shared" si="23"/>
        <v>0.52281616688396348</v>
      </c>
      <c r="CQ21" s="258">
        <f t="shared" si="23"/>
        <v>0.5219067152303829</v>
      </c>
      <c r="CR21" s="258">
        <f t="shared" si="23"/>
        <v>0.52206203582350375</v>
      </c>
      <c r="CS21" s="258">
        <f t="shared" si="23"/>
        <v>0.52280701754385961</v>
      </c>
      <c r="CT21" s="258">
        <f t="shared" si="23"/>
        <v>0.52116979484941073</v>
      </c>
      <c r="CU21" s="258">
        <f t="shared" si="23"/>
        <v>0.52026143790849677</v>
      </c>
      <c r="CV21" s="258">
        <f t="shared" si="23"/>
        <v>0</v>
      </c>
      <c r="CW21" s="258">
        <f t="shared" si="23"/>
        <v>0.51640070921985815</v>
      </c>
      <c r="CX21" s="258">
        <f t="shared" si="23"/>
        <v>0.51496478873239437</v>
      </c>
      <c r="CY21" s="258">
        <f t="shared" si="23"/>
        <v>0.51307759372275497</v>
      </c>
      <c r="CZ21" s="258">
        <f t="shared" si="23"/>
        <v>0.51348999129677986</v>
      </c>
      <c r="DA21" s="258">
        <f t="shared" si="23"/>
        <v>0.51536131544785801</v>
      </c>
      <c r="DB21" s="258">
        <f t="shared" si="23"/>
        <v>2.8571428571428571E-2</v>
      </c>
      <c r="DC21" s="258">
        <f t="shared" si="23"/>
        <v>0</v>
      </c>
      <c r="DD21" s="258">
        <f t="shared" si="23"/>
        <v>0</v>
      </c>
      <c r="DE21" s="258">
        <f t="shared" si="23"/>
        <v>0</v>
      </c>
      <c r="DF21" s="258">
        <f t="shared" si="23"/>
        <v>0</v>
      </c>
      <c r="DG21" s="258">
        <f t="shared" si="23"/>
        <v>0</v>
      </c>
      <c r="DH21" s="258">
        <f t="shared" si="23"/>
        <v>0</v>
      </c>
      <c r="DI21" s="258">
        <f t="shared" si="23"/>
        <v>0</v>
      </c>
      <c r="DJ21" s="258">
        <f t="shared" si="23"/>
        <v>0</v>
      </c>
      <c r="DK21" s="258">
        <f t="shared" si="23"/>
        <v>0.5093109869646183</v>
      </c>
      <c r="DL21" s="258">
        <f t="shared" si="23"/>
        <v>0.51071428571428568</v>
      </c>
      <c r="DM21" s="258">
        <f t="shared" si="23"/>
        <v>0.51413427561837455</v>
      </c>
      <c r="DN21" s="258">
        <f t="shared" si="23"/>
        <v>0.5171951764180438</v>
      </c>
      <c r="DO21" s="258">
        <f t="shared" si="23"/>
        <v>0.51701570680628273</v>
      </c>
      <c r="DP21" s="258">
        <f t="shared" si="23"/>
        <v>0.51387054161162482</v>
      </c>
      <c r="DQ21" s="258">
        <f t="shared" si="23"/>
        <v>0</v>
      </c>
      <c r="DR21" s="258">
        <f t="shared" si="23"/>
        <v>0.51493848857644986</v>
      </c>
      <c r="DS21" s="258">
        <f t="shared" si="23"/>
        <v>0.51986330627936783</v>
      </c>
      <c r="DT21" s="258">
        <f t="shared" si="23"/>
        <v>0.52062951935346657</v>
      </c>
      <c r="DU21" s="258">
        <f t="shared" si="23"/>
        <v>0.5235445205479452</v>
      </c>
      <c r="DV21" s="258">
        <f t="shared" si="23"/>
        <v>0.51654026141681464</v>
      </c>
      <c r="DW21" s="258">
        <f t="shared" si="23"/>
        <v>0.52222701769529567</v>
      </c>
      <c r="DX21" s="258">
        <f t="shared" si="23"/>
        <v>0.52073330423395892</v>
      </c>
      <c r="DY21" s="258">
        <f t="shared" si="23"/>
        <v>0.41169076052796982</v>
      </c>
      <c r="DZ21" s="258">
        <f t="shared" ref="DZ21:GF21" si="24">SUM(DZ19)/DZ26</f>
        <v>0.5217024863042562</v>
      </c>
      <c r="EA21" s="258">
        <f t="shared" si="24"/>
        <v>0.5190082644628099</v>
      </c>
      <c r="EB21" s="258">
        <f t="shared" si="24"/>
        <v>0.52250321474496353</v>
      </c>
      <c r="EC21" s="258">
        <f t="shared" si="24"/>
        <v>0.52912223133716163</v>
      </c>
      <c r="ED21" s="258">
        <f t="shared" si="24"/>
        <v>0.53069633292130203</v>
      </c>
      <c r="EE21" s="258">
        <f t="shared" si="24"/>
        <v>0.53223140495867771</v>
      </c>
      <c r="EF21" s="258">
        <f t="shared" si="24"/>
        <v>0.49923195084485406</v>
      </c>
      <c r="EG21" s="258">
        <f t="shared" si="24"/>
        <v>0.53467377923676651</v>
      </c>
      <c r="EH21" s="258">
        <f t="shared" si="24"/>
        <v>0.52876376988984086</v>
      </c>
      <c r="EI21" s="258">
        <f t="shared" si="24"/>
        <v>0.53254934901301976</v>
      </c>
      <c r="EJ21" s="258">
        <f t="shared" si="24"/>
        <v>0.30632411067193677</v>
      </c>
      <c r="EK21" s="258">
        <f t="shared" si="24"/>
        <v>0.16772151898734178</v>
      </c>
      <c r="EL21" s="258">
        <f t="shared" si="24"/>
        <v>0</v>
      </c>
      <c r="EM21" s="258">
        <f t="shared" si="24"/>
        <v>0.46798679867986798</v>
      </c>
      <c r="EN21" s="258">
        <f t="shared" si="24"/>
        <v>0.53147699757869249</v>
      </c>
      <c r="EO21" s="258">
        <f t="shared" si="24"/>
        <v>0.5313874450219912</v>
      </c>
      <c r="EP21" s="258">
        <f t="shared" si="24"/>
        <v>0.5383405426661424</v>
      </c>
      <c r="EQ21" s="258">
        <f t="shared" si="24"/>
        <v>0.53749509226541026</v>
      </c>
      <c r="ER21" s="258">
        <f t="shared" si="24"/>
        <v>0.53789062499999996</v>
      </c>
      <c r="ES21" s="258">
        <f t="shared" si="24"/>
        <v>0.54086063955783659</v>
      </c>
      <c r="ET21" s="258">
        <f t="shared" si="24"/>
        <v>0.52204408817635273</v>
      </c>
      <c r="EU21" s="258">
        <f t="shared" si="24"/>
        <v>0.53703703703703709</v>
      </c>
      <c r="EV21" s="258">
        <f t="shared" si="24"/>
        <v>0.53731343283582089</v>
      </c>
      <c r="EW21" s="258">
        <f t="shared" si="24"/>
        <v>0.53662358010184097</v>
      </c>
      <c r="EX21" s="258">
        <f t="shared" si="24"/>
        <v>0.53593749999999996</v>
      </c>
      <c r="EY21" s="258">
        <f t="shared" si="24"/>
        <v>0.53536537710042986</v>
      </c>
      <c r="EZ21" s="258">
        <f t="shared" si="24"/>
        <v>0.5357142857142857</v>
      </c>
      <c r="FA21" s="258">
        <f t="shared" si="24"/>
        <v>0.47624565469293162</v>
      </c>
      <c r="FB21" s="258">
        <f t="shared" si="24"/>
        <v>0.5319096451351446</v>
      </c>
      <c r="FC21" s="258">
        <f t="shared" si="24"/>
        <v>0</v>
      </c>
      <c r="FD21" s="258">
        <f t="shared" si="24"/>
        <v>0.53533359652585866</v>
      </c>
      <c r="FE21" s="258">
        <f t="shared" si="24"/>
        <v>0.5337254901960784</v>
      </c>
      <c r="FF21" s="258">
        <f t="shared" si="24"/>
        <v>0.52989449003516997</v>
      </c>
      <c r="FG21" s="258">
        <f t="shared" si="24"/>
        <v>0.53346153846153843</v>
      </c>
      <c r="FH21" s="258">
        <f t="shared" si="24"/>
        <v>0.53839935327405009</v>
      </c>
      <c r="FI21" s="258">
        <f t="shared" si="24"/>
        <v>0.17692307692307693</v>
      </c>
      <c r="FJ21" s="258">
        <f t="shared" si="24"/>
        <v>0.53940886699507384</v>
      </c>
      <c r="FK21" s="258">
        <f t="shared" si="24"/>
        <v>0.53818757419865448</v>
      </c>
      <c r="FL21" s="258">
        <f t="shared" si="24"/>
        <v>0.53551912568306015</v>
      </c>
      <c r="FM21" s="258">
        <f t="shared" si="24"/>
        <v>0.53254437869822491</v>
      </c>
      <c r="FN21" s="258">
        <f t="shared" si="24"/>
        <v>0.53366873065015474</v>
      </c>
      <c r="FO21" s="258">
        <f t="shared" si="24"/>
        <v>0.53304653891278841</v>
      </c>
      <c r="FP21" s="258">
        <f t="shared" si="24"/>
        <v>0.51834430856067737</v>
      </c>
      <c r="FQ21" s="258">
        <f t="shared" si="24"/>
        <v>0.53200624512099925</v>
      </c>
      <c r="FR21" s="258">
        <f t="shared" si="24"/>
        <v>0.53141762452107277</v>
      </c>
      <c r="FS21" s="258">
        <f t="shared" si="24"/>
        <v>0.53017570664629488</v>
      </c>
      <c r="FT21" s="258">
        <f t="shared" si="24"/>
        <v>0.15957446808510639</v>
      </c>
      <c r="FU21" s="258">
        <f t="shared" si="24"/>
        <v>0.53317720530835289</v>
      </c>
      <c r="FV21" s="258">
        <f t="shared" si="24"/>
        <v>0.53235180162727624</v>
      </c>
      <c r="FW21" s="258">
        <f t="shared" si="24"/>
        <v>0.53484995159728943</v>
      </c>
      <c r="FX21" s="258">
        <f t="shared" si="24"/>
        <v>0.5349472862163217</v>
      </c>
      <c r="FY21" s="258">
        <f t="shared" si="24"/>
        <v>0.5306201550387597</v>
      </c>
      <c r="FZ21" s="258">
        <f t="shared" si="24"/>
        <v>0.5298881604319321</v>
      </c>
      <c r="GA21" s="258">
        <f t="shared" si="24"/>
        <v>0.52920830130668717</v>
      </c>
      <c r="GB21" s="258">
        <f t="shared" si="24"/>
        <v>0.53220858895705525</v>
      </c>
      <c r="GC21" s="258">
        <f t="shared" si="24"/>
        <v>0.53551912568306015</v>
      </c>
      <c r="GD21" s="258">
        <f t="shared" si="24"/>
        <v>6.0606060606060606E-3</v>
      </c>
      <c r="GE21" s="258">
        <f t="shared" si="24"/>
        <v>0.53127443315089917</v>
      </c>
      <c r="GF21" s="258">
        <f t="shared" si="24"/>
        <v>0.52920830130668717</v>
      </c>
      <c r="GG21" s="273">
        <f>SUM(GG19)/GG26</f>
        <v>0.53309708043435855</v>
      </c>
      <c r="GH21" s="273">
        <f>SUM(GH19)/GH26</f>
        <v>0.52916183854770182</v>
      </c>
      <c r="GI21" s="273">
        <f t="shared" ref="GI21:HL21" si="25">SUM(GI19)/GI26</f>
        <v>0.52564596991901269</v>
      </c>
      <c r="GJ21" s="273">
        <f t="shared" si="25"/>
        <v>0.5295938104448743</v>
      </c>
      <c r="GK21" s="273">
        <f t="shared" si="25"/>
        <v>0.52788536018590237</v>
      </c>
      <c r="GL21" s="273">
        <f t="shared" si="25"/>
        <v>0.51388235294117646</v>
      </c>
      <c r="GM21" s="273">
        <f t="shared" si="25"/>
        <v>0.52804273178176264</v>
      </c>
      <c r="GN21" s="273">
        <f t="shared" si="25"/>
        <v>0.52553024351924582</v>
      </c>
      <c r="GO21" s="273">
        <f t="shared" si="25"/>
        <v>0.52478363493312352</v>
      </c>
      <c r="GP21" s="273">
        <f t="shared" si="25"/>
        <v>0.52373479795998434</v>
      </c>
      <c r="GQ21" s="273">
        <f t="shared" si="25"/>
        <v>0.52437106918238996</v>
      </c>
      <c r="GR21" s="273">
        <f t="shared" si="25"/>
        <v>0.53175895765472314</v>
      </c>
      <c r="GS21" s="273">
        <f t="shared" si="25"/>
        <v>0.44933920704845814</v>
      </c>
      <c r="GT21" s="273">
        <f t="shared" si="25"/>
        <v>0.5237899917965545</v>
      </c>
      <c r="GU21" s="273">
        <f t="shared" si="25"/>
        <v>0.52563091482649837</v>
      </c>
      <c r="GV21" s="273">
        <f t="shared" si="25"/>
        <v>0.52442360296991009</v>
      </c>
      <c r="GW21" s="273">
        <f t="shared" si="25"/>
        <v>0.52434748733930658</v>
      </c>
      <c r="GX21" s="273">
        <f t="shared" si="25"/>
        <v>0.52631578947368418</v>
      </c>
      <c r="GY21" s="273">
        <f t="shared" si="25"/>
        <v>0.52443754848719937</v>
      </c>
      <c r="GZ21" s="273">
        <f t="shared" si="25"/>
        <v>0.49684005833738454</v>
      </c>
      <c r="HA21" s="273">
        <f t="shared" si="25"/>
        <v>0.52893203883495143</v>
      </c>
      <c r="HB21" s="273">
        <f t="shared" si="25"/>
        <v>0.52487466255302739</v>
      </c>
      <c r="HC21" s="273">
        <f t="shared" si="25"/>
        <v>0.52500000000000002</v>
      </c>
      <c r="HD21" s="273">
        <f t="shared" si="25"/>
        <v>0.52663855883480259</v>
      </c>
      <c r="HE21" s="273">
        <f t="shared" si="25"/>
        <v>0.52639632746748277</v>
      </c>
      <c r="HF21" s="273">
        <f t="shared" si="25"/>
        <v>0.52986811481768814</v>
      </c>
      <c r="HG21" s="273">
        <f t="shared" si="25"/>
        <v>0</v>
      </c>
      <c r="HH21" s="273">
        <f t="shared" si="25"/>
        <v>0.53007372914241369</v>
      </c>
      <c r="HI21" s="273">
        <f t="shared" si="25"/>
        <v>0.52488514548238896</v>
      </c>
      <c r="HJ21" s="273">
        <f t="shared" si="25"/>
        <v>0.52390057361376674</v>
      </c>
      <c r="HK21" s="273">
        <f t="shared" si="25"/>
        <v>0.52322924600152321</v>
      </c>
      <c r="HL21" s="273">
        <f t="shared" si="25"/>
        <v>0.5260736196319018</v>
      </c>
      <c r="HM21" s="273">
        <f t="shared" ref="HM21" si="26">SUM(HM19)/HM26</f>
        <v>0.52626806379181301</v>
      </c>
      <c r="HN21" s="273"/>
      <c r="HO21" s="273"/>
      <c r="HP21" s="273"/>
      <c r="HQ21" s="273"/>
      <c r="HR21" s="273"/>
      <c r="HS21" s="273"/>
      <c r="HT21" s="273"/>
      <c r="HU21" s="273"/>
      <c r="HV21" s="273"/>
      <c r="HW21" s="273"/>
      <c r="HX21" s="273"/>
      <c r="HY21" s="273"/>
      <c r="HZ21" s="273"/>
      <c r="IA21" s="273"/>
      <c r="IB21" s="273"/>
      <c r="IC21" s="273"/>
      <c r="ID21" s="273"/>
      <c r="IE21" s="273"/>
      <c r="IF21" s="273"/>
      <c r="IG21" s="273"/>
      <c r="IH21" s="273"/>
      <c r="II21" s="273"/>
      <c r="IJ21" s="273"/>
      <c r="IK21" s="273"/>
      <c r="IL21" s="273"/>
      <c r="IM21" s="273"/>
      <c r="IN21" s="273"/>
      <c r="IO21" s="273"/>
      <c r="IP21" s="273"/>
      <c r="IQ21" s="273"/>
      <c r="IR21" s="273"/>
      <c r="IS21" s="273">
        <f t="shared" ref="IS21" si="27">SUM(IS19)/IS26</f>
        <v>0.5623984415409361</v>
      </c>
      <c r="IT21" s="258"/>
      <c r="IU21" s="258"/>
      <c r="IV21" s="258"/>
      <c r="IW21" s="258"/>
      <c r="IX21" s="258">
        <f>SUM(IX19)/IX26</f>
        <v>0.51872898142668</v>
      </c>
    </row>
    <row r="22" spans="2:258" hidden="1">
      <c r="B22" s="261"/>
      <c r="C22" s="258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  <c r="BJ22" s="258"/>
      <c r="BK22" s="273"/>
      <c r="BL22" s="258"/>
      <c r="BM22" s="258"/>
      <c r="BN22" s="258"/>
      <c r="BO22" s="258"/>
      <c r="BP22" s="258"/>
      <c r="BQ22" s="258"/>
      <c r="BR22" s="258"/>
      <c r="BS22" s="258"/>
      <c r="BT22" s="258"/>
      <c r="BU22" s="258"/>
      <c r="BV22" s="258"/>
      <c r="BW22" s="258"/>
      <c r="BX22" s="258"/>
      <c r="BY22" s="258"/>
      <c r="BZ22" s="258"/>
      <c r="CA22" s="258"/>
      <c r="CB22" s="258"/>
      <c r="CC22" s="258"/>
      <c r="CD22" s="258"/>
      <c r="CE22" s="258"/>
      <c r="CF22" s="258"/>
      <c r="CG22" s="258"/>
      <c r="CH22" s="258"/>
      <c r="CI22" s="258"/>
      <c r="CJ22" s="258"/>
      <c r="CK22" s="258"/>
      <c r="CL22" s="258"/>
      <c r="CM22" s="258"/>
      <c r="CN22" s="258"/>
      <c r="CO22" s="258"/>
      <c r="CP22" s="258"/>
      <c r="CQ22" s="258"/>
      <c r="CR22" s="258"/>
      <c r="CS22" s="258"/>
      <c r="CT22" s="258"/>
      <c r="CU22" s="258"/>
      <c r="CV22" s="258"/>
      <c r="CW22" s="258"/>
      <c r="CX22" s="258"/>
      <c r="CY22" s="258"/>
      <c r="CZ22" s="258"/>
      <c r="DA22" s="258"/>
      <c r="DB22" s="258"/>
      <c r="DC22" s="258"/>
      <c r="DD22" s="258"/>
      <c r="DE22" s="258"/>
      <c r="DF22" s="258"/>
      <c r="DG22" s="258"/>
      <c r="DH22" s="258"/>
      <c r="DI22" s="258"/>
      <c r="DJ22" s="258"/>
      <c r="DK22" s="258"/>
      <c r="DL22" s="258"/>
      <c r="DM22" s="258"/>
      <c r="DN22" s="258"/>
      <c r="DO22" s="258"/>
      <c r="DP22" s="258"/>
      <c r="DQ22" s="258"/>
      <c r="DR22" s="258"/>
      <c r="DS22" s="258"/>
      <c r="DT22" s="258"/>
      <c r="DU22" s="258"/>
      <c r="DV22" s="258"/>
      <c r="DW22" s="258"/>
      <c r="DX22" s="258"/>
      <c r="DY22" s="258"/>
      <c r="DZ22" s="258"/>
      <c r="EA22" s="258"/>
      <c r="EB22" s="258"/>
      <c r="EC22" s="258"/>
      <c r="ED22" s="258"/>
      <c r="EE22" s="258"/>
      <c r="EF22" s="258"/>
      <c r="EG22" s="258"/>
      <c r="EH22" s="258"/>
      <c r="EI22" s="258"/>
      <c r="EJ22" s="258"/>
      <c r="EK22" s="258"/>
      <c r="EL22" s="258"/>
      <c r="EM22" s="258"/>
      <c r="EN22" s="258"/>
      <c r="EO22" s="258"/>
      <c r="EP22" s="258"/>
      <c r="EQ22" s="258"/>
      <c r="ER22" s="258"/>
      <c r="ES22" s="258"/>
      <c r="ET22" s="258"/>
      <c r="EU22" s="258"/>
      <c r="EV22" s="258"/>
      <c r="EW22" s="258"/>
      <c r="EX22" s="258"/>
      <c r="EY22" s="258"/>
      <c r="EZ22" s="258"/>
      <c r="FA22" s="258"/>
      <c r="FB22" s="258"/>
      <c r="GG22" s="273"/>
      <c r="GH22" s="258"/>
      <c r="GI22" s="258"/>
      <c r="GJ22" s="258"/>
      <c r="GK22" s="258"/>
      <c r="GL22" s="258"/>
      <c r="GM22" s="258"/>
      <c r="GN22" s="258"/>
      <c r="GO22" s="258"/>
      <c r="GP22" s="258"/>
      <c r="GQ22" s="258"/>
      <c r="GR22" s="258"/>
      <c r="GS22" s="258"/>
      <c r="GT22" s="258"/>
      <c r="GU22" s="258"/>
      <c r="GV22" s="258"/>
      <c r="GW22" s="258"/>
      <c r="GX22" s="258"/>
      <c r="GY22" s="258"/>
      <c r="GZ22" s="258"/>
      <c r="HA22" s="258"/>
      <c r="HB22" s="258"/>
      <c r="HC22" s="258"/>
      <c r="HD22" s="258"/>
      <c r="HE22" s="258"/>
      <c r="HF22" s="258"/>
      <c r="HG22" s="258"/>
      <c r="HH22" s="258"/>
      <c r="HI22" s="258"/>
      <c r="HJ22" s="258"/>
      <c r="HK22" s="258"/>
      <c r="HL22" s="258"/>
      <c r="HM22" s="273"/>
      <c r="HN22" s="273"/>
      <c r="HO22" s="273"/>
      <c r="HP22" s="273"/>
      <c r="HQ22" s="273"/>
      <c r="HR22" s="273"/>
      <c r="HS22" s="273"/>
      <c r="HT22" s="273"/>
      <c r="HU22" s="273"/>
      <c r="HV22" s="273"/>
      <c r="HW22" s="273"/>
      <c r="HX22" s="273"/>
      <c r="HY22" s="273"/>
      <c r="HZ22" s="273"/>
      <c r="IA22" s="273"/>
      <c r="IB22" s="273"/>
      <c r="IC22" s="273"/>
      <c r="ID22" s="273"/>
      <c r="IE22" s="273"/>
      <c r="IF22" s="273"/>
      <c r="IG22" s="273"/>
      <c r="IH22" s="273"/>
      <c r="II22" s="273"/>
      <c r="IJ22" s="273"/>
      <c r="IK22" s="273"/>
      <c r="IL22" s="273"/>
      <c r="IM22" s="273"/>
      <c r="IN22" s="273"/>
      <c r="IO22" s="273"/>
      <c r="IP22" s="273"/>
      <c r="IQ22" s="273"/>
      <c r="IR22" s="273"/>
      <c r="IS22" s="258"/>
      <c r="IT22" s="258"/>
      <c r="IU22" s="258"/>
      <c r="IV22" s="258"/>
      <c r="IW22" s="258"/>
    </row>
    <row r="23" spans="2:258" ht="14.65" hidden="1" customHeight="1">
      <c r="B23" s="265" t="s">
        <v>12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69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  <c r="BJ23" s="258"/>
      <c r="BK23" s="333"/>
      <c r="BL23" s="258"/>
      <c r="BM23" s="258"/>
      <c r="BN23" s="258"/>
      <c r="BO23" s="258"/>
      <c r="BP23" s="258"/>
      <c r="BQ23" s="258"/>
      <c r="BR23" s="258"/>
      <c r="BS23" s="258"/>
      <c r="BT23" s="258"/>
      <c r="BU23" s="258"/>
      <c r="BV23" s="258"/>
      <c r="BW23" s="258"/>
      <c r="BX23" s="258"/>
      <c r="BY23" s="258"/>
      <c r="BZ23" s="258"/>
      <c r="CA23" s="258"/>
      <c r="CB23" s="258"/>
      <c r="CC23" s="258"/>
      <c r="CD23" s="258"/>
      <c r="CE23" s="258"/>
      <c r="CF23" s="258"/>
      <c r="CG23" s="258"/>
      <c r="CH23" s="258"/>
      <c r="CI23" s="258"/>
      <c r="CJ23" s="258"/>
      <c r="CK23" s="258"/>
      <c r="CL23" s="258"/>
      <c r="CM23" s="258"/>
      <c r="CN23" s="258"/>
      <c r="CO23" s="258"/>
      <c r="CP23" s="258"/>
      <c r="CQ23" s="269"/>
      <c r="CR23" s="258"/>
      <c r="CS23" s="258"/>
      <c r="CT23" s="258"/>
      <c r="CU23" s="258"/>
      <c r="CV23" s="258"/>
      <c r="CW23" s="258"/>
      <c r="CX23" s="258"/>
      <c r="CY23" s="258"/>
      <c r="CZ23" s="258"/>
      <c r="DA23" s="258"/>
      <c r="DB23" s="258"/>
      <c r="DC23" s="258"/>
      <c r="DD23" s="258"/>
      <c r="DE23" s="258"/>
      <c r="DF23" s="258"/>
      <c r="DG23" s="258"/>
      <c r="DH23" s="258"/>
      <c r="DI23" s="258"/>
      <c r="DJ23" s="258"/>
      <c r="DK23" s="258"/>
      <c r="DL23" s="258"/>
      <c r="DM23" s="258"/>
      <c r="DN23" s="258"/>
      <c r="DO23" s="258"/>
      <c r="DP23" s="258"/>
      <c r="DQ23" s="258"/>
      <c r="DR23" s="258"/>
      <c r="DS23" s="258"/>
      <c r="DT23" s="258"/>
      <c r="DU23" s="258"/>
      <c r="DV23" s="269"/>
      <c r="DW23" s="258"/>
      <c r="DX23" s="258"/>
      <c r="DY23" s="258"/>
      <c r="DZ23" s="258"/>
      <c r="EA23" s="258"/>
      <c r="EB23" s="258"/>
      <c r="EC23" s="258"/>
      <c r="ED23" s="258"/>
      <c r="EE23" s="258"/>
      <c r="EF23" s="258"/>
      <c r="EG23" s="258"/>
      <c r="EH23" s="258"/>
      <c r="EI23" s="258"/>
      <c r="EJ23" s="258"/>
      <c r="EK23" s="258"/>
      <c r="EL23" s="258"/>
      <c r="EM23" s="258"/>
      <c r="EN23" s="258"/>
      <c r="EO23" s="258"/>
      <c r="EP23" s="258"/>
      <c r="EQ23" s="258"/>
      <c r="ER23" s="258"/>
      <c r="ES23" s="258"/>
      <c r="ET23" s="258"/>
      <c r="EU23" s="258"/>
      <c r="EV23" s="258"/>
      <c r="EW23" s="258"/>
      <c r="EX23" s="258"/>
      <c r="EY23" s="258"/>
      <c r="EZ23" s="258"/>
      <c r="FA23" s="258"/>
      <c r="FB23" s="258"/>
      <c r="GG23" s="333"/>
      <c r="GH23" s="269"/>
      <c r="GI23" s="269"/>
      <c r="GJ23" s="269"/>
      <c r="GK23" s="269"/>
      <c r="GL23" s="269"/>
      <c r="GM23" s="269"/>
      <c r="GN23" s="269"/>
      <c r="GO23" s="269"/>
      <c r="GP23" s="269"/>
      <c r="GQ23" s="269"/>
      <c r="GR23" s="269"/>
      <c r="GS23" s="269"/>
      <c r="GT23" s="269"/>
      <c r="GU23" s="269"/>
      <c r="GV23" s="269"/>
      <c r="GW23" s="269"/>
      <c r="GX23" s="269"/>
      <c r="GY23" s="269"/>
      <c r="GZ23" s="269"/>
      <c r="HA23" s="269"/>
      <c r="HB23" s="269"/>
      <c r="HC23" s="269"/>
      <c r="HD23" s="269"/>
      <c r="HE23" s="269"/>
      <c r="HF23" s="269"/>
      <c r="HG23" s="269"/>
      <c r="HH23" s="269"/>
      <c r="HI23" s="269"/>
      <c r="HJ23" s="269"/>
      <c r="HK23" s="269"/>
      <c r="HL23" s="269"/>
      <c r="HM23" s="333"/>
      <c r="HN23" s="333"/>
      <c r="HO23" s="333"/>
      <c r="HP23" s="333"/>
      <c r="HQ23" s="333"/>
      <c r="HR23" s="333"/>
      <c r="HS23" s="333"/>
      <c r="HT23" s="333"/>
      <c r="HU23" s="333"/>
      <c r="HV23" s="333"/>
      <c r="HW23" s="333"/>
      <c r="HX23" s="333"/>
      <c r="HY23" s="333"/>
      <c r="HZ23" s="333"/>
      <c r="IA23" s="333"/>
      <c r="IB23" s="333"/>
      <c r="IC23" s="333"/>
      <c r="ID23" s="333"/>
      <c r="IE23" s="333"/>
      <c r="IF23" s="333"/>
      <c r="IG23" s="333"/>
      <c r="IH23" s="333"/>
      <c r="II23" s="333"/>
      <c r="IJ23" s="333"/>
      <c r="IK23" s="333"/>
      <c r="IL23" s="333"/>
      <c r="IM23" s="333"/>
      <c r="IN23" s="333"/>
      <c r="IO23" s="333"/>
      <c r="IP23" s="333"/>
      <c r="IQ23" s="333"/>
      <c r="IR23" s="333"/>
      <c r="IS23" s="269"/>
      <c r="IT23" s="269"/>
      <c r="IU23" s="269"/>
      <c r="IV23" s="269"/>
      <c r="IW23" s="269"/>
    </row>
    <row r="24" spans="2:258" hidden="1">
      <c r="B24" s="261" t="s">
        <v>3</v>
      </c>
      <c r="C24" s="256">
        <v>7</v>
      </c>
      <c r="D24" s="256">
        <v>1997</v>
      </c>
      <c r="E24" s="256">
        <v>2047</v>
      </c>
      <c r="F24" s="256">
        <v>63</v>
      </c>
      <c r="G24" s="256">
        <v>2208</v>
      </c>
      <c r="H24" s="256">
        <v>2137</v>
      </c>
      <c r="I24" s="256">
        <v>121</v>
      </c>
      <c r="J24" s="256">
        <v>2083</v>
      </c>
      <c r="K24" s="256">
        <v>2167</v>
      </c>
      <c r="L24" s="256">
        <v>2117</v>
      </c>
      <c r="M24" s="256">
        <v>51</v>
      </c>
      <c r="N24" s="256">
        <v>2102</v>
      </c>
      <c r="O24" s="256">
        <v>2188</v>
      </c>
      <c r="P24" s="256">
        <v>2222</v>
      </c>
      <c r="Q24" s="256">
        <v>2224</v>
      </c>
      <c r="R24" s="256">
        <v>2240</v>
      </c>
      <c r="S24" s="256">
        <v>2214</v>
      </c>
      <c r="T24" s="256">
        <v>56</v>
      </c>
      <c r="U24" s="256">
        <v>2226</v>
      </c>
      <c r="V24" s="256">
        <v>2266</v>
      </c>
      <c r="W24" s="256">
        <v>2317</v>
      </c>
      <c r="X24" s="256">
        <v>2315</v>
      </c>
      <c r="Y24" s="256">
        <v>2346</v>
      </c>
      <c r="Z24" s="256">
        <v>2292</v>
      </c>
      <c r="AA24" s="256">
        <v>16</v>
      </c>
      <c r="AB24" s="256">
        <v>2276</v>
      </c>
      <c r="AC24" s="256">
        <v>2331</v>
      </c>
      <c r="AD24" s="256">
        <v>2314</v>
      </c>
      <c r="AE24" s="256">
        <v>2298</v>
      </c>
      <c r="AF24" s="256">
        <v>2295</v>
      </c>
      <c r="AG24" s="256">
        <v>2255</v>
      </c>
      <c r="AH24" s="257">
        <f>AVERAGE(AB24:AG24,U24:Z24,N24:S24,J24:L24,G24:H24,D24:E24)</f>
        <v>2219.08</v>
      </c>
      <c r="AI24" s="256">
        <v>21</v>
      </c>
      <c r="AJ24" s="256">
        <v>2208</v>
      </c>
      <c r="AK24" s="256">
        <v>89</v>
      </c>
      <c r="AL24" s="256">
        <v>2342</v>
      </c>
      <c r="AM24" s="256">
        <v>2381</v>
      </c>
      <c r="AN24" s="256">
        <v>2326</v>
      </c>
      <c r="AO24" s="256">
        <v>2245</v>
      </c>
      <c r="AP24" s="256">
        <v>45</v>
      </c>
      <c r="AQ24" s="256">
        <v>2260</v>
      </c>
      <c r="AR24" s="256">
        <v>2337</v>
      </c>
      <c r="AS24" s="256">
        <v>2333</v>
      </c>
      <c r="AT24" s="256">
        <v>2324</v>
      </c>
      <c r="AU24" s="256">
        <v>2320</v>
      </c>
      <c r="AV24" s="256">
        <v>2259</v>
      </c>
      <c r="AW24" s="256">
        <v>11</v>
      </c>
      <c r="AX24" s="256">
        <v>2269</v>
      </c>
      <c r="AY24" s="256">
        <v>2278</v>
      </c>
      <c r="AZ24" s="256">
        <v>2119</v>
      </c>
      <c r="BA24" s="256">
        <v>2215</v>
      </c>
      <c r="BB24" s="256">
        <v>2257</v>
      </c>
      <c r="BC24" s="256">
        <v>2245</v>
      </c>
      <c r="BD24" s="256">
        <v>6</v>
      </c>
      <c r="BE24" s="256">
        <v>2261</v>
      </c>
      <c r="BF24" s="256">
        <v>2315</v>
      </c>
      <c r="BG24" s="256">
        <v>2333</v>
      </c>
      <c r="BH24" s="256">
        <v>2316</v>
      </c>
      <c r="BI24" s="256">
        <v>2311</v>
      </c>
      <c r="BJ24" s="256">
        <v>2271</v>
      </c>
      <c r="BK24" s="332">
        <f>AVERAGE(BE24:BJ24,AX24:BC24,AQ24:AV24,AL24:AO24,AJ24)</f>
        <v>2283.695652173913</v>
      </c>
      <c r="BL24" s="256">
        <v>15</v>
      </c>
      <c r="BM24" s="256">
        <v>2275</v>
      </c>
      <c r="BN24" s="256">
        <v>2322</v>
      </c>
      <c r="BO24" s="256">
        <v>2380</v>
      </c>
      <c r="BP24" s="256">
        <v>2419</v>
      </c>
      <c r="BQ24" s="256">
        <v>2353</v>
      </c>
      <c r="BR24" s="256">
        <v>2256</v>
      </c>
      <c r="BS24" s="256">
        <v>5</v>
      </c>
      <c r="BT24" s="256">
        <v>70</v>
      </c>
      <c r="BU24" s="256">
        <v>2343</v>
      </c>
      <c r="BV24" s="256">
        <v>2389</v>
      </c>
      <c r="BW24" s="256">
        <v>2396</v>
      </c>
      <c r="BX24" s="256">
        <v>2392</v>
      </c>
      <c r="BY24" s="256">
        <v>2340</v>
      </c>
      <c r="CA24" s="256">
        <v>2367</v>
      </c>
      <c r="CB24" s="256">
        <v>2409</v>
      </c>
      <c r="CC24" s="256">
        <v>2410</v>
      </c>
      <c r="CD24" s="256">
        <v>2428</v>
      </c>
      <c r="CE24" s="256">
        <v>2412</v>
      </c>
      <c r="CF24" s="256">
        <v>2381</v>
      </c>
      <c r="CG24" s="256">
        <v>1</v>
      </c>
      <c r="CH24" s="256">
        <v>2378</v>
      </c>
      <c r="CI24" s="256">
        <v>2411</v>
      </c>
      <c r="CJ24" s="256">
        <v>2409</v>
      </c>
      <c r="CK24" s="256">
        <v>2411</v>
      </c>
      <c r="CL24" s="256">
        <v>2424</v>
      </c>
      <c r="CM24" s="256">
        <v>2392</v>
      </c>
      <c r="CN24" s="256">
        <v>2</v>
      </c>
      <c r="CO24" s="256">
        <v>2380</v>
      </c>
      <c r="CP24" s="256">
        <v>2424</v>
      </c>
      <c r="CQ24" s="257">
        <f>AVERAGE(CO24:CP24,CH24:CM24,CA24:CF24,BU24:BY24,BM24:BR24)</f>
        <v>2380.04</v>
      </c>
      <c r="CR24" s="256">
        <v>2414</v>
      </c>
      <c r="CS24" s="256">
        <v>2403</v>
      </c>
      <c r="CT24" s="256">
        <v>2414</v>
      </c>
      <c r="CU24" s="256">
        <v>2414</v>
      </c>
      <c r="CV24" s="256">
        <v>2</v>
      </c>
      <c r="CW24" s="256">
        <v>2380</v>
      </c>
      <c r="CX24" s="256">
        <v>2398</v>
      </c>
      <c r="CY24" s="256">
        <v>2419</v>
      </c>
      <c r="CZ24" s="256">
        <v>2422</v>
      </c>
      <c r="DA24" s="256">
        <v>2435</v>
      </c>
      <c r="DB24" s="256">
        <v>97</v>
      </c>
      <c r="DC24" s="256">
        <v>1</v>
      </c>
      <c r="DD24" s="256">
        <v>32</v>
      </c>
      <c r="DE24" s="256">
        <v>47</v>
      </c>
      <c r="DF24" s="256">
        <v>38</v>
      </c>
      <c r="DG24" s="256">
        <v>36</v>
      </c>
      <c r="DH24" s="256">
        <v>30</v>
      </c>
      <c r="DI24" s="256">
        <v>57</v>
      </c>
      <c r="DJ24" s="256">
        <v>3</v>
      </c>
      <c r="DK24" s="256">
        <v>2275</v>
      </c>
      <c r="DL24" s="256">
        <v>2368</v>
      </c>
      <c r="DM24" s="256">
        <v>2390</v>
      </c>
      <c r="DN24" s="256">
        <v>2366</v>
      </c>
      <c r="DO24" s="256">
        <v>2421</v>
      </c>
      <c r="DP24" s="256">
        <v>2399</v>
      </c>
      <c r="DQ24" s="256">
        <v>4</v>
      </c>
      <c r="DR24" s="256">
        <v>2398</v>
      </c>
      <c r="DS24" s="256">
        <v>2467</v>
      </c>
      <c r="DT24" s="256">
        <v>2476</v>
      </c>
      <c r="DU24" s="256">
        <v>2461</v>
      </c>
      <c r="DV24" s="257">
        <f>AVERAGE(DR24:DU24,DK24:DP24,CW24:DB24,CR24:CU24)</f>
        <v>2290.85</v>
      </c>
      <c r="DW24" s="256">
        <v>2442</v>
      </c>
      <c r="DX24" s="256">
        <v>2414</v>
      </c>
      <c r="DY24" s="256">
        <v>1644</v>
      </c>
      <c r="DZ24" s="256">
        <v>2500</v>
      </c>
      <c r="EA24" s="256">
        <v>2545</v>
      </c>
      <c r="EB24" s="256">
        <v>2455</v>
      </c>
      <c r="EC24" s="256">
        <v>2565</v>
      </c>
      <c r="ED24" s="256">
        <v>2550</v>
      </c>
      <c r="EE24" s="256">
        <v>2546</v>
      </c>
      <c r="EF24" s="256">
        <v>1996</v>
      </c>
      <c r="EG24" s="256">
        <v>2561</v>
      </c>
      <c r="EH24" s="256">
        <v>2575</v>
      </c>
      <c r="EI24" s="256">
        <v>2501</v>
      </c>
      <c r="EJ24" s="256">
        <v>586</v>
      </c>
      <c r="EK24" s="256">
        <v>392</v>
      </c>
      <c r="EL24" s="256">
        <v>115</v>
      </c>
      <c r="EM24" s="256">
        <v>1515</v>
      </c>
      <c r="EN24" s="256">
        <v>2596</v>
      </c>
      <c r="EO24" s="256">
        <v>2619</v>
      </c>
      <c r="EP24" s="256">
        <v>2667</v>
      </c>
      <c r="EQ24" s="256">
        <v>2672</v>
      </c>
      <c r="ER24" s="256">
        <v>2686</v>
      </c>
      <c r="ES24" s="256">
        <v>2656</v>
      </c>
      <c r="ET24" s="256">
        <v>1996</v>
      </c>
      <c r="EU24" s="256">
        <v>2659</v>
      </c>
      <c r="EV24" s="256">
        <v>2663</v>
      </c>
      <c r="EW24" s="256">
        <v>2670</v>
      </c>
      <c r="EX24" s="256">
        <v>2680</v>
      </c>
      <c r="EY24" s="256">
        <v>2683</v>
      </c>
      <c r="EZ24" s="256">
        <v>2667</v>
      </c>
      <c r="FA24" s="256">
        <v>1726</v>
      </c>
      <c r="FB24" s="284">
        <f>AVERAGE(EU24:EZ24,EN24:ES24,EG24:EI24,ED24,EE24,DZ24:EC24,DW24:DX24)</f>
        <v>2590.086956521739</v>
      </c>
      <c r="FC24" s="256">
        <v>22</v>
      </c>
      <c r="FD24" s="256">
        <v>2655</v>
      </c>
      <c r="FE24" s="256">
        <v>2671</v>
      </c>
      <c r="FF24" s="256">
        <v>2680</v>
      </c>
      <c r="FG24" s="256">
        <v>2719</v>
      </c>
      <c r="FH24" s="256">
        <v>2589</v>
      </c>
      <c r="FI24" s="256">
        <v>130</v>
      </c>
      <c r="FJ24" s="256">
        <v>2551</v>
      </c>
      <c r="FK24" s="256">
        <v>2645</v>
      </c>
      <c r="FL24" s="256">
        <v>2681</v>
      </c>
      <c r="FM24" s="256">
        <v>2656</v>
      </c>
      <c r="FN24" s="256">
        <v>2705</v>
      </c>
      <c r="FO24" s="256">
        <v>2671</v>
      </c>
      <c r="FP24" s="256">
        <v>2126</v>
      </c>
      <c r="FQ24" s="256">
        <v>2685</v>
      </c>
      <c r="FR24" s="256">
        <v>2733</v>
      </c>
      <c r="FS24" s="256">
        <v>2742</v>
      </c>
      <c r="FT24" s="256">
        <v>341</v>
      </c>
      <c r="FU24" s="256">
        <v>2686</v>
      </c>
      <c r="FV24" s="256">
        <v>2699</v>
      </c>
      <c r="FW24" s="256">
        <v>2067</v>
      </c>
      <c r="FX24" s="256">
        <v>2682</v>
      </c>
      <c r="FY24" s="256">
        <v>2705</v>
      </c>
      <c r="FZ24" s="256">
        <v>2716</v>
      </c>
      <c r="GA24" s="256">
        <v>2725</v>
      </c>
      <c r="GB24" s="256">
        <v>2732</v>
      </c>
      <c r="GC24" s="256">
        <v>2681</v>
      </c>
      <c r="GD24" s="256">
        <v>165</v>
      </c>
      <c r="GE24" s="256">
        <v>2675</v>
      </c>
      <c r="GF24" s="256">
        <v>2723</v>
      </c>
      <c r="GG24" s="340">
        <f>AVERAGE(GE24:GF24,FX24:GC24,FU24:FV24,FQ24:FS24,FJ24:FO24,FD24:FH24)</f>
        <v>2683.625</v>
      </c>
      <c r="GH24" s="257">
        <v>2713</v>
      </c>
      <c r="GI24" s="257">
        <v>2716</v>
      </c>
      <c r="GJ24" s="257">
        <v>2706</v>
      </c>
      <c r="GK24" s="257">
        <v>2706</v>
      </c>
      <c r="GL24" s="257">
        <v>2125</v>
      </c>
      <c r="GM24" s="257">
        <v>2743</v>
      </c>
      <c r="GN24" s="257">
        <v>2667</v>
      </c>
      <c r="GO24" s="257">
        <v>2662</v>
      </c>
      <c r="GP24" s="257">
        <v>2668</v>
      </c>
      <c r="GQ24" s="257">
        <v>2662</v>
      </c>
      <c r="GR24" s="257">
        <v>2570</v>
      </c>
      <c r="GS24" s="257">
        <v>1362</v>
      </c>
      <c r="GT24" s="257">
        <v>2548</v>
      </c>
      <c r="GU24" s="257">
        <v>2659</v>
      </c>
      <c r="GV24" s="257">
        <v>2686</v>
      </c>
      <c r="GW24" s="257">
        <v>2691</v>
      </c>
      <c r="GX24" s="257">
        <v>2707</v>
      </c>
      <c r="GY24" s="257">
        <v>2699</v>
      </c>
      <c r="GZ24" s="257">
        <v>2057</v>
      </c>
      <c r="HA24" s="257">
        <v>2696</v>
      </c>
      <c r="HB24" s="257">
        <v>2720</v>
      </c>
      <c r="HC24" s="257">
        <v>2726</v>
      </c>
      <c r="HD24" s="257">
        <v>2735</v>
      </c>
      <c r="HE24" s="257">
        <v>2741</v>
      </c>
      <c r="HF24" s="257">
        <v>2702</v>
      </c>
      <c r="HG24" s="257">
        <v>44</v>
      </c>
      <c r="HH24" s="257">
        <v>2701</v>
      </c>
      <c r="HI24" s="257">
        <v>2737</v>
      </c>
      <c r="HJ24" s="257">
        <v>2741</v>
      </c>
      <c r="HK24" s="257">
        <v>2752</v>
      </c>
      <c r="HL24" s="257">
        <v>2734</v>
      </c>
      <c r="HM24" s="340">
        <f>AVERAGE(HH24:HL24,HA24:HF24,GT24:GY24,GM24:GR24,GH24:GK24)</f>
        <v>2695.8518518518517</v>
      </c>
      <c r="HN24" s="340">
        <v>2626</v>
      </c>
      <c r="HO24" s="340">
        <v>534</v>
      </c>
      <c r="HP24" s="340">
        <v>2679</v>
      </c>
      <c r="HQ24" s="340">
        <v>2738</v>
      </c>
      <c r="HR24" s="340">
        <v>2772</v>
      </c>
      <c r="HS24" s="340">
        <v>2696</v>
      </c>
      <c r="HT24" s="340">
        <v>2714</v>
      </c>
      <c r="HU24" s="340">
        <v>2633</v>
      </c>
      <c r="HV24" s="340">
        <v>5</v>
      </c>
      <c r="HW24" s="340">
        <v>2608</v>
      </c>
      <c r="HX24" s="340">
        <v>2706</v>
      </c>
      <c r="HY24" s="340">
        <v>2711</v>
      </c>
      <c r="HZ24" s="340">
        <v>2714</v>
      </c>
      <c r="IA24" s="340">
        <v>2704</v>
      </c>
      <c r="IB24" s="340">
        <v>2678</v>
      </c>
      <c r="IC24" s="340">
        <v>6</v>
      </c>
      <c r="ID24" s="340">
        <v>2665</v>
      </c>
      <c r="IE24" s="340">
        <v>2682</v>
      </c>
      <c r="IF24" s="340">
        <v>2646</v>
      </c>
      <c r="IG24" s="340">
        <v>2650</v>
      </c>
      <c r="IH24" s="340">
        <v>2631</v>
      </c>
      <c r="II24" s="340">
        <v>2610</v>
      </c>
      <c r="IJ24" s="340">
        <v>4</v>
      </c>
      <c r="IK24" s="340">
        <v>2581</v>
      </c>
      <c r="IL24" s="340">
        <v>2583</v>
      </c>
      <c r="IM24" s="340">
        <v>2594</v>
      </c>
      <c r="IN24" s="340">
        <v>2600</v>
      </c>
      <c r="IO24" s="340">
        <v>2557</v>
      </c>
      <c r="IP24" s="340">
        <v>2574</v>
      </c>
      <c r="IQ24" s="340">
        <v>5</v>
      </c>
      <c r="IR24" s="340">
        <v>2565</v>
      </c>
      <c r="IS24" s="340">
        <f>AVERAGE(IR24,IK24:IP24,ID24:II24,HW24:IB24,HP24:HU24,HN24)</f>
        <v>2650.6538461538462</v>
      </c>
      <c r="IT24" s="257"/>
      <c r="IU24" s="257"/>
      <c r="IV24" s="257"/>
      <c r="IW24" s="257"/>
      <c r="IX24" s="257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2313.1954887218044</v>
      </c>
    </row>
    <row r="25" spans="2:258" hidden="1">
      <c r="B25" s="261" t="s">
        <v>14</v>
      </c>
      <c r="C25" s="256">
        <v>1</v>
      </c>
      <c r="D25" s="256">
        <v>107</v>
      </c>
      <c r="E25" s="256">
        <v>108</v>
      </c>
      <c r="F25" s="256">
        <v>50</v>
      </c>
      <c r="G25" s="256">
        <v>112</v>
      </c>
      <c r="H25" s="256">
        <v>116</v>
      </c>
      <c r="I25" s="256">
        <v>71</v>
      </c>
      <c r="J25" s="256">
        <v>119</v>
      </c>
      <c r="K25" s="256">
        <v>120</v>
      </c>
      <c r="L25" s="256">
        <v>119</v>
      </c>
      <c r="M25" s="256">
        <v>42</v>
      </c>
      <c r="N25" s="256">
        <v>117</v>
      </c>
      <c r="O25" s="256">
        <v>124</v>
      </c>
      <c r="P25" s="256">
        <v>122</v>
      </c>
      <c r="Q25" s="256">
        <v>123</v>
      </c>
      <c r="R25" s="256">
        <v>123</v>
      </c>
      <c r="S25" s="256">
        <v>120</v>
      </c>
      <c r="T25" s="256">
        <v>45</v>
      </c>
      <c r="U25" s="256">
        <v>118</v>
      </c>
      <c r="V25" s="256">
        <v>122</v>
      </c>
      <c r="W25" s="256">
        <v>121</v>
      </c>
      <c r="X25" s="256">
        <v>117</v>
      </c>
      <c r="Y25" s="256">
        <v>121</v>
      </c>
      <c r="Z25" s="256">
        <v>117</v>
      </c>
      <c r="AA25" s="256">
        <v>2</v>
      </c>
      <c r="AB25" s="256">
        <v>117</v>
      </c>
      <c r="AC25" s="256">
        <v>125</v>
      </c>
      <c r="AD25" s="256">
        <v>124</v>
      </c>
      <c r="AE25" s="256">
        <v>122</v>
      </c>
      <c r="AF25" s="256">
        <v>122</v>
      </c>
      <c r="AG25" s="256">
        <v>117</v>
      </c>
      <c r="AH25" s="257"/>
      <c r="AJ25" s="256">
        <v>117</v>
      </c>
      <c r="AK25" s="256">
        <v>69</v>
      </c>
      <c r="AL25" s="256">
        <v>120</v>
      </c>
      <c r="AM25" s="256">
        <v>125</v>
      </c>
      <c r="AN25" s="256">
        <v>127</v>
      </c>
      <c r="AO25" s="256">
        <v>117</v>
      </c>
      <c r="AP25" s="256">
        <v>40</v>
      </c>
      <c r="AQ25" s="256">
        <v>114</v>
      </c>
      <c r="AR25" s="256">
        <v>118</v>
      </c>
      <c r="AS25" s="256">
        <v>115</v>
      </c>
      <c r="AT25" s="256">
        <v>121</v>
      </c>
      <c r="AU25" s="256">
        <v>116</v>
      </c>
      <c r="AV25" s="256">
        <v>118</v>
      </c>
      <c r="AW25" s="256">
        <v>1</v>
      </c>
      <c r="AX25" s="256">
        <v>117</v>
      </c>
      <c r="AY25" s="256">
        <v>118</v>
      </c>
      <c r="AZ25" s="256">
        <v>97</v>
      </c>
      <c r="BA25" s="256">
        <v>101</v>
      </c>
      <c r="BB25" s="256">
        <v>107</v>
      </c>
      <c r="BC25" s="256">
        <v>105</v>
      </c>
      <c r="BE25" s="256">
        <v>114</v>
      </c>
      <c r="BF25" s="256">
        <v>117</v>
      </c>
      <c r="BG25" s="256">
        <v>115</v>
      </c>
      <c r="BH25" s="256">
        <v>116</v>
      </c>
      <c r="BI25" s="256">
        <v>117</v>
      </c>
      <c r="BJ25" s="256">
        <v>108</v>
      </c>
      <c r="BK25" s="332"/>
      <c r="BM25" s="256">
        <v>116</v>
      </c>
      <c r="BN25" s="256">
        <v>115</v>
      </c>
      <c r="BO25" s="256">
        <v>120</v>
      </c>
      <c r="BP25" s="256">
        <v>119</v>
      </c>
      <c r="BQ25" s="256">
        <v>112</v>
      </c>
      <c r="BR25" s="256">
        <v>113</v>
      </c>
      <c r="BT25" s="256">
        <v>54</v>
      </c>
      <c r="BU25" s="256">
        <v>122</v>
      </c>
      <c r="BV25" s="256">
        <v>123</v>
      </c>
      <c r="BW25" s="256">
        <v>122</v>
      </c>
      <c r="BX25" s="256">
        <v>122</v>
      </c>
      <c r="BY25" s="256">
        <v>115</v>
      </c>
      <c r="CA25" s="256">
        <v>114</v>
      </c>
      <c r="CB25" s="256">
        <v>118</v>
      </c>
      <c r="CC25" s="256">
        <v>119</v>
      </c>
      <c r="CD25" s="256">
        <v>119</v>
      </c>
      <c r="CE25" s="256">
        <v>113</v>
      </c>
      <c r="CF25" s="256">
        <v>115</v>
      </c>
      <c r="CH25" s="256">
        <v>116</v>
      </c>
      <c r="CI25" s="256">
        <v>119</v>
      </c>
      <c r="CJ25" s="256">
        <v>120</v>
      </c>
      <c r="CK25" s="256">
        <v>120</v>
      </c>
      <c r="CL25" s="256">
        <v>120</v>
      </c>
      <c r="CM25" s="256">
        <v>111</v>
      </c>
      <c r="CO25" s="256">
        <v>117</v>
      </c>
      <c r="CP25" s="256">
        <v>123</v>
      </c>
      <c r="CQ25" s="257"/>
      <c r="CR25" s="256">
        <v>125</v>
      </c>
      <c r="CS25" s="256">
        <v>123</v>
      </c>
      <c r="CT25" s="256">
        <v>123</v>
      </c>
      <c r="CU25" s="256">
        <v>119</v>
      </c>
      <c r="CV25" s="256">
        <v>1</v>
      </c>
      <c r="CW25" s="256">
        <v>124</v>
      </c>
      <c r="CX25" s="256">
        <v>126</v>
      </c>
      <c r="CY25" s="256">
        <v>125</v>
      </c>
      <c r="CZ25" s="256">
        <v>124</v>
      </c>
      <c r="DA25" s="256">
        <v>124</v>
      </c>
      <c r="DB25" s="256">
        <v>62</v>
      </c>
      <c r="DD25" s="256">
        <v>28</v>
      </c>
      <c r="DE25" s="256">
        <v>45</v>
      </c>
      <c r="DF25" s="256">
        <v>36</v>
      </c>
      <c r="DG25" s="256">
        <v>34</v>
      </c>
      <c r="DH25" s="256">
        <v>26</v>
      </c>
      <c r="DI25" s="256">
        <v>53</v>
      </c>
      <c r="DK25" s="256">
        <v>127</v>
      </c>
      <c r="DL25" s="256">
        <v>128</v>
      </c>
      <c r="DM25" s="256">
        <v>126</v>
      </c>
      <c r="DN25" s="256">
        <v>127</v>
      </c>
      <c r="DO25" s="256">
        <v>129</v>
      </c>
      <c r="DP25" s="256">
        <v>128</v>
      </c>
      <c r="DR25" s="256">
        <v>122</v>
      </c>
      <c r="DS25" s="256">
        <v>126</v>
      </c>
      <c r="DT25" s="256">
        <v>125</v>
      </c>
      <c r="DU25" s="256">
        <v>125</v>
      </c>
      <c r="DV25" s="257">
        <f>AVERAGE(DR25:DU25,DK25:DP25,CW25:DB25,CR25:CU25)</f>
        <v>121.9</v>
      </c>
      <c r="DW25" s="256">
        <v>125</v>
      </c>
      <c r="DX25" s="256">
        <v>123</v>
      </c>
      <c r="DY25" s="256">
        <v>53</v>
      </c>
      <c r="DZ25" s="256">
        <v>127</v>
      </c>
      <c r="EA25" s="256">
        <v>125</v>
      </c>
      <c r="EB25" s="256">
        <v>122</v>
      </c>
      <c r="EC25" s="256">
        <v>127</v>
      </c>
      <c r="ED25" s="256">
        <v>123</v>
      </c>
      <c r="EE25" s="256">
        <v>126</v>
      </c>
      <c r="EF25" s="256">
        <v>43</v>
      </c>
      <c r="EG25" s="256">
        <v>124</v>
      </c>
      <c r="EH25" s="256">
        <v>124</v>
      </c>
      <c r="EI25" s="256">
        <v>120</v>
      </c>
      <c r="EJ25" s="256">
        <v>80</v>
      </c>
      <c r="EK25" s="256">
        <v>76</v>
      </c>
      <c r="EL25" s="256">
        <v>74</v>
      </c>
      <c r="EN25" s="256">
        <v>118</v>
      </c>
      <c r="EO25" s="256">
        <v>118</v>
      </c>
      <c r="EP25" s="256">
        <v>124</v>
      </c>
      <c r="EQ25" s="256">
        <v>125</v>
      </c>
      <c r="ER25" s="256">
        <v>126</v>
      </c>
      <c r="ES25" s="256">
        <v>123</v>
      </c>
      <c r="EU25" s="256">
        <v>121</v>
      </c>
      <c r="EV25" s="256">
        <v>117</v>
      </c>
      <c r="EW25" s="256">
        <v>117</v>
      </c>
      <c r="EX25" s="256">
        <v>120</v>
      </c>
      <c r="EY25" s="256">
        <v>124</v>
      </c>
      <c r="EZ25" s="256">
        <v>119</v>
      </c>
      <c r="FB25" s="284"/>
      <c r="FC25" s="256">
        <v>8</v>
      </c>
      <c r="FD25" s="256">
        <v>122</v>
      </c>
      <c r="FE25" s="256">
        <v>121</v>
      </c>
      <c r="FF25" s="256">
        <v>121</v>
      </c>
      <c r="FG25" s="256">
        <v>119</v>
      </c>
      <c r="FH25" s="256">
        <v>115</v>
      </c>
      <c r="FJ25" s="256">
        <v>115</v>
      </c>
      <c r="FK25" s="256">
        <v>118</v>
      </c>
      <c r="FL25" s="256">
        <v>119</v>
      </c>
      <c r="FM25" s="256">
        <v>121</v>
      </c>
      <c r="FN25" s="256">
        <v>121</v>
      </c>
      <c r="FO25" s="256">
        <v>114</v>
      </c>
      <c r="FQ25" s="256">
        <v>123</v>
      </c>
      <c r="FR25" s="256">
        <v>123</v>
      </c>
      <c r="FS25" s="256">
        <v>124</v>
      </c>
      <c r="FT25" s="256">
        <v>59</v>
      </c>
      <c r="FU25" s="256">
        <v>124</v>
      </c>
      <c r="FV25" s="256">
        <v>118</v>
      </c>
      <c r="FW25" s="256">
        <v>1</v>
      </c>
      <c r="FX25" s="256">
        <v>121</v>
      </c>
      <c r="FY25" s="256">
        <v>125</v>
      </c>
      <c r="FZ25" s="256">
        <v>123</v>
      </c>
      <c r="GA25" s="256">
        <v>123</v>
      </c>
      <c r="GB25" s="256">
        <v>124</v>
      </c>
      <c r="GC25" s="256">
        <v>119</v>
      </c>
      <c r="GE25" s="256">
        <v>117</v>
      </c>
      <c r="GF25" s="256">
        <v>121</v>
      </c>
      <c r="GG25" s="340">
        <f>AVERAGE(GE25:GF25,FX25:GC25,FU25:FV25,FQ25:FS25,FJ25:FO25,FD25:FH25)</f>
        <v>120.45833333333333</v>
      </c>
      <c r="GH25" s="257">
        <v>124</v>
      </c>
      <c r="GI25" s="257">
        <v>123</v>
      </c>
      <c r="GJ25" s="257">
        <v>121</v>
      </c>
      <c r="GK25" s="257">
        <v>124</v>
      </c>
      <c r="GL25" s="257"/>
      <c r="GM25" s="257">
        <v>122</v>
      </c>
      <c r="GN25" s="257">
        <v>121</v>
      </c>
      <c r="GO25" s="257">
        <v>120</v>
      </c>
      <c r="GP25" s="257">
        <v>119</v>
      </c>
      <c r="GQ25" s="257">
        <v>118</v>
      </c>
      <c r="GR25" s="257">
        <v>114</v>
      </c>
      <c r="GS25" s="257"/>
      <c r="GT25" s="257">
        <v>110</v>
      </c>
      <c r="GU25" s="257">
        <v>123</v>
      </c>
      <c r="GV25" s="257">
        <v>127</v>
      </c>
      <c r="GW25" s="257">
        <v>124</v>
      </c>
      <c r="GX25" s="257">
        <v>123</v>
      </c>
      <c r="GY25" s="257">
        <v>121</v>
      </c>
      <c r="GZ25" s="257"/>
      <c r="HA25" s="257">
        <v>121</v>
      </c>
      <c r="HB25" s="257">
        <v>127</v>
      </c>
      <c r="HC25" s="257">
        <v>126</v>
      </c>
      <c r="HD25" s="257">
        <v>126</v>
      </c>
      <c r="HE25" s="257">
        <v>127</v>
      </c>
      <c r="HF25" s="257">
        <v>124</v>
      </c>
      <c r="HG25" s="257"/>
      <c r="HH25" s="257">
        <v>124</v>
      </c>
      <c r="HI25" s="257">
        <v>125</v>
      </c>
      <c r="HJ25" s="257">
        <v>126</v>
      </c>
      <c r="HK25" s="257">
        <v>126</v>
      </c>
      <c r="HL25" s="257">
        <v>126</v>
      </c>
      <c r="HM25" s="340">
        <f>AVERAGE(HH25:HL25,HA25:HF25,GT25:GY25,GM25:GR25,GH25:GK25)</f>
        <v>122.66666666666667</v>
      </c>
      <c r="HN25" s="340">
        <v>120</v>
      </c>
      <c r="HO25" s="340"/>
      <c r="HP25" s="340">
        <v>120</v>
      </c>
      <c r="HQ25" s="340">
        <v>128</v>
      </c>
      <c r="HR25" s="340">
        <v>129</v>
      </c>
      <c r="HS25" s="340">
        <v>120</v>
      </c>
      <c r="HT25" s="340">
        <v>129</v>
      </c>
      <c r="HU25" s="340">
        <v>117</v>
      </c>
      <c r="HV25" s="340">
        <v>1</v>
      </c>
      <c r="HW25" s="340">
        <v>120</v>
      </c>
      <c r="HX25" s="340">
        <v>122</v>
      </c>
      <c r="HY25" s="340">
        <v>123</v>
      </c>
      <c r="HZ25" s="340">
        <v>121</v>
      </c>
      <c r="IA25" s="340">
        <v>123</v>
      </c>
      <c r="IB25" s="340">
        <v>121</v>
      </c>
      <c r="IC25" s="340"/>
      <c r="ID25" s="340">
        <v>121</v>
      </c>
      <c r="IE25" s="340">
        <v>127</v>
      </c>
      <c r="IF25" s="340">
        <v>127</v>
      </c>
      <c r="IG25" s="340">
        <v>123</v>
      </c>
      <c r="IH25" s="340">
        <v>127</v>
      </c>
      <c r="II25" s="340">
        <v>126</v>
      </c>
      <c r="IJ25" s="340"/>
      <c r="IK25" s="340">
        <v>123</v>
      </c>
      <c r="IL25" s="340">
        <v>123</v>
      </c>
      <c r="IM25" s="340">
        <v>122</v>
      </c>
      <c r="IN25" s="340">
        <v>122</v>
      </c>
      <c r="IO25" s="340">
        <v>120</v>
      </c>
      <c r="IP25" s="340">
        <v>121</v>
      </c>
      <c r="IQ25" s="340">
        <v>1</v>
      </c>
      <c r="IR25" s="340">
        <v>121</v>
      </c>
      <c r="IS25" s="340">
        <f>AVERAGE(IR25,IK25:IP25,ID25:II25,HW25:IB25,HP25:HU25,HN25)</f>
        <v>122.92307692307692</v>
      </c>
      <c r="IT25" s="257"/>
      <c r="IU25" s="257"/>
      <c r="IV25" s="257"/>
      <c r="IW25" s="257"/>
      <c r="IX25" s="257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116.31818181818181</v>
      </c>
    </row>
    <row r="26" spans="2:258" hidden="1">
      <c r="B26" s="261" t="s">
        <v>15</v>
      </c>
      <c r="C26" s="256">
        <f t="shared" ref="C26:AG26" si="28">C24-C25</f>
        <v>6</v>
      </c>
      <c r="D26" s="256">
        <f t="shared" si="28"/>
        <v>1890</v>
      </c>
      <c r="E26" s="256">
        <f t="shared" si="28"/>
        <v>1939</v>
      </c>
      <c r="F26" s="256">
        <f t="shared" si="28"/>
        <v>13</v>
      </c>
      <c r="G26" s="256">
        <f t="shared" si="28"/>
        <v>2096</v>
      </c>
      <c r="H26" s="256">
        <f t="shared" si="28"/>
        <v>2021</v>
      </c>
      <c r="I26" s="256">
        <f t="shared" si="28"/>
        <v>50</v>
      </c>
      <c r="J26" s="256">
        <f t="shared" si="28"/>
        <v>1964</v>
      </c>
      <c r="K26" s="256">
        <f t="shared" si="28"/>
        <v>2047</v>
      </c>
      <c r="L26" s="256">
        <f t="shared" si="28"/>
        <v>1998</v>
      </c>
      <c r="M26" s="256">
        <f t="shared" si="28"/>
        <v>9</v>
      </c>
      <c r="N26" s="256">
        <f t="shared" si="28"/>
        <v>1985</v>
      </c>
      <c r="O26" s="256">
        <f t="shared" si="28"/>
        <v>2064</v>
      </c>
      <c r="P26" s="256">
        <f t="shared" si="28"/>
        <v>2100</v>
      </c>
      <c r="Q26" s="256">
        <f t="shared" si="28"/>
        <v>2101</v>
      </c>
      <c r="R26" s="256">
        <f t="shared" si="28"/>
        <v>2117</v>
      </c>
      <c r="S26" s="256">
        <f t="shared" si="28"/>
        <v>2094</v>
      </c>
      <c r="T26" s="256">
        <f t="shared" si="28"/>
        <v>11</v>
      </c>
      <c r="U26" s="256">
        <f t="shared" si="28"/>
        <v>2108</v>
      </c>
      <c r="V26" s="256">
        <f t="shared" si="28"/>
        <v>2144</v>
      </c>
      <c r="W26" s="256">
        <f t="shared" si="28"/>
        <v>2196</v>
      </c>
      <c r="X26" s="256">
        <f t="shared" si="28"/>
        <v>2198</v>
      </c>
      <c r="Y26" s="256">
        <f t="shared" si="28"/>
        <v>2225</v>
      </c>
      <c r="Z26" s="256">
        <f t="shared" si="28"/>
        <v>2175</v>
      </c>
      <c r="AA26" s="256">
        <f t="shared" si="28"/>
        <v>14</v>
      </c>
      <c r="AB26" s="256">
        <f t="shared" si="28"/>
        <v>2159</v>
      </c>
      <c r="AC26" s="256">
        <f t="shared" si="28"/>
        <v>2206</v>
      </c>
      <c r="AD26" s="256">
        <f t="shared" si="28"/>
        <v>2190</v>
      </c>
      <c r="AE26" s="256">
        <f t="shared" si="28"/>
        <v>2176</v>
      </c>
      <c r="AF26" s="256">
        <f t="shared" si="28"/>
        <v>2173</v>
      </c>
      <c r="AG26" s="256">
        <f t="shared" si="28"/>
        <v>2138</v>
      </c>
      <c r="AH26" s="257">
        <f>AVERAGE(AB26:AG26,U26:Z26,N26:S26,J26:L26,G26:H26,D26:E26)</f>
        <v>2100.16</v>
      </c>
      <c r="AI26" s="256">
        <f t="shared" ref="AI26:BJ26" si="29">AI24-AI25</f>
        <v>21</v>
      </c>
      <c r="AJ26" s="256">
        <f t="shared" si="29"/>
        <v>2091</v>
      </c>
      <c r="AK26" s="256">
        <f t="shared" si="29"/>
        <v>20</v>
      </c>
      <c r="AL26" s="256">
        <f t="shared" si="29"/>
        <v>2222</v>
      </c>
      <c r="AM26" s="256">
        <f t="shared" si="29"/>
        <v>2256</v>
      </c>
      <c r="AN26" s="256">
        <f t="shared" si="29"/>
        <v>2199</v>
      </c>
      <c r="AO26" s="256">
        <f t="shared" si="29"/>
        <v>2128</v>
      </c>
      <c r="AP26" s="256">
        <f t="shared" si="29"/>
        <v>5</v>
      </c>
      <c r="AQ26" s="256">
        <f t="shared" si="29"/>
        <v>2146</v>
      </c>
      <c r="AR26" s="256">
        <f t="shared" si="29"/>
        <v>2219</v>
      </c>
      <c r="AS26" s="256">
        <f t="shared" si="29"/>
        <v>2218</v>
      </c>
      <c r="AT26" s="256">
        <f t="shared" si="29"/>
        <v>2203</v>
      </c>
      <c r="AU26" s="256">
        <f t="shared" si="29"/>
        <v>2204</v>
      </c>
      <c r="AV26" s="256">
        <f t="shared" si="29"/>
        <v>2141</v>
      </c>
      <c r="AW26" s="256">
        <f t="shared" si="29"/>
        <v>10</v>
      </c>
      <c r="AX26" s="256">
        <f t="shared" si="29"/>
        <v>2152</v>
      </c>
      <c r="AY26" s="256">
        <f t="shared" si="29"/>
        <v>2160</v>
      </c>
      <c r="AZ26" s="256">
        <f t="shared" si="29"/>
        <v>2022</v>
      </c>
      <c r="BA26" s="256">
        <f t="shared" si="29"/>
        <v>2114</v>
      </c>
      <c r="BB26" s="256">
        <f t="shared" si="29"/>
        <v>2150</v>
      </c>
      <c r="BC26" s="256">
        <f t="shared" si="29"/>
        <v>2140</v>
      </c>
      <c r="BD26" s="256">
        <f t="shared" si="29"/>
        <v>6</v>
      </c>
      <c r="BE26" s="256">
        <f t="shared" si="29"/>
        <v>2147</v>
      </c>
      <c r="BF26" s="256">
        <f t="shared" si="29"/>
        <v>2198</v>
      </c>
      <c r="BG26" s="256">
        <f t="shared" si="29"/>
        <v>2218</v>
      </c>
      <c r="BH26" s="256">
        <f t="shared" si="29"/>
        <v>2200</v>
      </c>
      <c r="BI26" s="256">
        <f t="shared" si="29"/>
        <v>2194</v>
      </c>
      <c r="BJ26" s="256">
        <f t="shared" si="29"/>
        <v>2163</v>
      </c>
      <c r="BK26" s="332">
        <f>AVERAGE(BE26:BJ26,AX26:BC26,AQ26:AV26,AL26:AO26,AJ26)</f>
        <v>2168.913043478261</v>
      </c>
      <c r="BL26" s="256">
        <f t="shared" ref="BL26:CP26" si="30">BL24-BL25</f>
        <v>15</v>
      </c>
      <c r="BM26" s="256">
        <f t="shared" si="30"/>
        <v>2159</v>
      </c>
      <c r="BN26" s="256">
        <f t="shared" si="30"/>
        <v>2207</v>
      </c>
      <c r="BO26" s="256">
        <f t="shared" si="30"/>
        <v>2260</v>
      </c>
      <c r="BP26" s="256">
        <f t="shared" si="30"/>
        <v>2300</v>
      </c>
      <c r="BQ26" s="256">
        <f t="shared" si="30"/>
        <v>2241</v>
      </c>
      <c r="BR26" s="256">
        <f t="shared" si="30"/>
        <v>2143</v>
      </c>
      <c r="BS26" s="256">
        <f t="shared" si="30"/>
        <v>5</v>
      </c>
      <c r="BT26" s="256">
        <f t="shared" si="30"/>
        <v>16</v>
      </c>
      <c r="BU26" s="256">
        <f t="shared" si="30"/>
        <v>2221</v>
      </c>
      <c r="BV26" s="256">
        <f t="shared" si="30"/>
        <v>2266</v>
      </c>
      <c r="BW26" s="256">
        <f t="shared" si="30"/>
        <v>2274</v>
      </c>
      <c r="BX26" s="256">
        <f t="shared" si="30"/>
        <v>2270</v>
      </c>
      <c r="BY26" s="256">
        <f t="shared" si="30"/>
        <v>2225</v>
      </c>
      <c r="BZ26" s="256">
        <f t="shared" si="30"/>
        <v>0</v>
      </c>
      <c r="CA26" s="256">
        <f t="shared" si="30"/>
        <v>2253</v>
      </c>
      <c r="CB26" s="256">
        <f t="shared" si="30"/>
        <v>2291</v>
      </c>
      <c r="CC26" s="256">
        <f t="shared" si="30"/>
        <v>2291</v>
      </c>
      <c r="CD26" s="256">
        <f t="shared" si="30"/>
        <v>2309</v>
      </c>
      <c r="CE26" s="256">
        <f t="shared" si="30"/>
        <v>2299</v>
      </c>
      <c r="CF26" s="256">
        <f t="shared" si="30"/>
        <v>2266</v>
      </c>
      <c r="CG26" s="256">
        <f t="shared" si="30"/>
        <v>1</v>
      </c>
      <c r="CH26" s="256">
        <f t="shared" si="30"/>
        <v>2262</v>
      </c>
      <c r="CI26" s="256">
        <f t="shared" si="30"/>
        <v>2292</v>
      </c>
      <c r="CJ26" s="256">
        <f t="shared" si="30"/>
        <v>2289</v>
      </c>
      <c r="CK26" s="256">
        <f t="shared" si="30"/>
        <v>2291</v>
      </c>
      <c r="CL26" s="256">
        <f t="shared" si="30"/>
        <v>2304</v>
      </c>
      <c r="CM26" s="256">
        <f t="shared" si="30"/>
        <v>2281</v>
      </c>
      <c r="CN26" s="256">
        <f t="shared" si="30"/>
        <v>2</v>
      </c>
      <c r="CO26" s="256">
        <f t="shared" si="30"/>
        <v>2263</v>
      </c>
      <c r="CP26" s="256">
        <f t="shared" si="30"/>
        <v>2301</v>
      </c>
      <c r="CQ26" s="257">
        <f>AVERAGE(CO26:CP26,CH26:CM26,CA26:CF26,BU26:BY26,BM26:BR26)</f>
        <v>2262.3200000000002</v>
      </c>
      <c r="CR26" s="256">
        <f t="shared" ref="CR26:DU26" si="31">CR24-CR25</f>
        <v>2289</v>
      </c>
      <c r="CS26" s="256">
        <f t="shared" si="31"/>
        <v>2280</v>
      </c>
      <c r="CT26" s="256">
        <f t="shared" si="31"/>
        <v>2291</v>
      </c>
      <c r="CU26" s="256">
        <f t="shared" si="31"/>
        <v>2295</v>
      </c>
      <c r="CV26" s="256">
        <f t="shared" si="31"/>
        <v>1</v>
      </c>
      <c r="CW26" s="256">
        <f t="shared" si="31"/>
        <v>2256</v>
      </c>
      <c r="CX26" s="256">
        <f t="shared" si="31"/>
        <v>2272</v>
      </c>
      <c r="CY26" s="256">
        <f t="shared" si="31"/>
        <v>2294</v>
      </c>
      <c r="CZ26" s="256">
        <f t="shared" si="31"/>
        <v>2298</v>
      </c>
      <c r="DA26" s="256">
        <f t="shared" si="31"/>
        <v>2311</v>
      </c>
      <c r="DB26" s="256">
        <f t="shared" si="31"/>
        <v>35</v>
      </c>
      <c r="DC26" s="256">
        <f t="shared" si="31"/>
        <v>1</v>
      </c>
      <c r="DD26" s="256">
        <f t="shared" si="31"/>
        <v>4</v>
      </c>
      <c r="DE26" s="256">
        <f t="shared" si="31"/>
        <v>2</v>
      </c>
      <c r="DF26" s="256">
        <f t="shared" si="31"/>
        <v>2</v>
      </c>
      <c r="DG26" s="256">
        <f t="shared" si="31"/>
        <v>2</v>
      </c>
      <c r="DH26" s="256">
        <f t="shared" si="31"/>
        <v>4</v>
      </c>
      <c r="DI26" s="256">
        <f t="shared" si="31"/>
        <v>4</v>
      </c>
      <c r="DJ26" s="256">
        <f t="shared" si="31"/>
        <v>3</v>
      </c>
      <c r="DK26" s="256">
        <f t="shared" si="31"/>
        <v>2148</v>
      </c>
      <c r="DL26" s="256">
        <f t="shared" si="31"/>
        <v>2240</v>
      </c>
      <c r="DM26" s="256">
        <f t="shared" si="31"/>
        <v>2264</v>
      </c>
      <c r="DN26" s="256">
        <f t="shared" si="31"/>
        <v>2239</v>
      </c>
      <c r="DO26" s="256">
        <f t="shared" si="31"/>
        <v>2292</v>
      </c>
      <c r="DP26" s="256">
        <f t="shared" si="31"/>
        <v>2271</v>
      </c>
      <c r="DQ26" s="256">
        <f t="shared" si="31"/>
        <v>4</v>
      </c>
      <c r="DR26" s="256">
        <f t="shared" si="31"/>
        <v>2276</v>
      </c>
      <c r="DS26" s="256">
        <f t="shared" si="31"/>
        <v>2341</v>
      </c>
      <c r="DT26" s="256">
        <f t="shared" si="31"/>
        <v>2351</v>
      </c>
      <c r="DU26" s="256">
        <f t="shared" si="31"/>
        <v>2336</v>
      </c>
      <c r="DV26" s="257">
        <f>AVERAGE(DR26:DU26,DK26:DP26,CW26:DB26,CR26:CU26)</f>
        <v>2168.9499999999998</v>
      </c>
      <c r="DW26" s="256">
        <f t="shared" ref="DW26:FA26" si="32">DW24-DW25</f>
        <v>2317</v>
      </c>
      <c r="DX26" s="256">
        <f t="shared" si="32"/>
        <v>2291</v>
      </c>
      <c r="DY26" s="256">
        <f t="shared" si="32"/>
        <v>1591</v>
      </c>
      <c r="DZ26" s="256">
        <f t="shared" si="32"/>
        <v>2373</v>
      </c>
      <c r="EA26" s="256">
        <f t="shared" si="32"/>
        <v>2420</v>
      </c>
      <c r="EB26" s="256">
        <f t="shared" si="32"/>
        <v>2333</v>
      </c>
      <c r="EC26" s="256">
        <f t="shared" si="32"/>
        <v>2438</v>
      </c>
      <c r="ED26" s="256">
        <f t="shared" si="32"/>
        <v>2427</v>
      </c>
      <c r="EE26" s="256">
        <f t="shared" si="32"/>
        <v>2420</v>
      </c>
      <c r="EF26" s="256">
        <f t="shared" si="32"/>
        <v>1953</v>
      </c>
      <c r="EG26" s="256">
        <f t="shared" si="32"/>
        <v>2437</v>
      </c>
      <c r="EH26" s="256">
        <f t="shared" si="32"/>
        <v>2451</v>
      </c>
      <c r="EI26" s="256">
        <f t="shared" si="32"/>
        <v>2381</v>
      </c>
      <c r="EJ26" s="256">
        <f t="shared" si="32"/>
        <v>506</v>
      </c>
      <c r="EK26" s="256">
        <f t="shared" si="32"/>
        <v>316</v>
      </c>
      <c r="EL26" s="256">
        <f t="shared" si="32"/>
        <v>41</v>
      </c>
      <c r="EM26" s="256">
        <f t="shared" si="32"/>
        <v>1515</v>
      </c>
      <c r="EN26" s="256">
        <f t="shared" si="32"/>
        <v>2478</v>
      </c>
      <c r="EO26" s="256">
        <f t="shared" si="32"/>
        <v>2501</v>
      </c>
      <c r="EP26" s="256">
        <f t="shared" si="32"/>
        <v>2543</v>
      </c>
      <c r="EQ26" s="256">
        <f t="shared" si="32"/>
        <v>2547</v>
      </c>
      <c r="ER26" s="256">
        <f t="shared" si="32"/>
        <v>2560</v>
      </c>
      <c r="ES26" s="256">
        <f t="shared" si="32"/>
        <v>2533</v>
      </c>
      <c r="ET26" s="256">
        <f t="shared" si="32"/>
        <v>1996</v>
      </c>
      <c r="EU26" s="256">
        <f t="shared" si="32"/>
        <v>2538</v>
      </c>
      <c r="EV26" s="256">
        <f t="shared" si="32"/>
        <v>2546</v>
      </c>
      <c r="EW26" s="256">
        <f t="shared" si="32"/>
        <v>2553</v>
      </c>
      <c r="EX26" s="256">
        <f t="shared" si="32"/>
        <v>2560</v>
      </c>
      <c r="EY26" s="256">
        <f t="shared" si="32"/>
        <v>2559</v>
      </c>
      <c r="EZ26" s="256">
        <f t="shared" si="32"/>
        <v>2548</v>
      </c>
      <c r="FA26" s="256">
        <f t="shared" si="32"/>
        <v>1726</v>
      </c>
      <c r="FB26" s="284">
        <f>AVERAGE(EU26:EZ26,EN26:ES26,EG26:EI26,ED26,EE26,DZ26:EC26,DW26:DX26)</f>
        <v>2467.5652173913045</v>
      </c>
      <c r="FC26" s="256">
        <f>FC24-FC25</f>
        <v>14</v>
      </c>
      <c r="FD26" s="256">
        <f t="shared" ref="FD26:HL26" si="33">FD24-FD25</f>
        <v>2533</v>
      </c>
      <c r="FE26" s="256">
        <f t="shared" si="33"/>
        <v>2550</v>
      </c>
      <c r="FF26" s="256">
        <f t="shared" si="33"/>
        <v>2559</v>
      </c>
      <c r="FG26" s="256">
        <f t="shared" si="33"/>
        <v>2600</v>
      </c>
      <c r="FH26" s="256">
        <f t="shared" si="33"/>
        <v>2474</v>
      </c>
      <c r="FI26" s="256">
        <f t="shared" si="33"/>
        <v>130</v>
      </c>
      <c r="FJ26" s="256">
        <f t="shared" si="33"/>
        <v>2436</v>
      </c>
      <c r="FK26" s="256">
        <f t="shared" si="33"/>
        <v>2527</v>
      </c>
      <c r="FL26" s="256">
        <f t="shared" si="33"/>
        <v>2562</v>
      </c>
      <c r="FM26" s="256">
        <f t="shared" si="33"/>
        <v>2535</v>
      </c>
      <c r="FN26" s="256">
        <f t="shared" si="33"/>
        <v>2584</v>
      </c>
      <c r="FO26" s="256">
        <f t="shared" si="33"/>
        <v>2557</v>
      </c>
      <c r="FP26" s="256">
        <f t="shared" si="33"/>
        <v>2126</v>
      </c>
      <c r="FQ26" s="256">
        <f t="shared" si="33"/>
        <v>2562</v>
      </c>
      <c r="FR26" s="256">
        <f t="shared" si="33"/>
        <v>2610</v>
      </c>
      <c r="FS26" s="256">
        <f t="shared" si="33"/>
        <v>2618</v>
      </c>
      <c r="FT26" s="256">
        <f t="shared" si="33"/>
        <v>282</v>
      </c>
      <c r="FU26" s="256">
        <f t="shared" si="33"/>
        <v>2562</v>
      </c>
      <c r="FV26" s="256">
        <f t="shared" si="33"/>
        <v>2581</v>
      </c>
      <c r="FW26" s="256">
        <f t="shared" si="33"/>
        <v>2066</v>
      </c>
      <c r="FX26" s="256">
        <f t="shared" si="33"/>
        <v>2561</v>
      </c>
      <c r="FY26" s="256">
        <f t="shared" si="33"/>
        <v>2580</v>
      </c>
      <c r="FZ26" s="256">
        <f t="shared" si="33"/>
        <v>2593</v>
      </c>
      <c r="GA26" s="256">
        <f t="shared" si="33"/>
        <v>2602</v>
      </c>
      <c r="GB26" s="256">
        <f t="shared" si="33"/>
        <v>2608</v>
      </c>
      <c r="GC26" s="256">
        <f t="shared" si="33"/>
        <v>2562</v>
      </c>
      <c r="GD26" s="256">
        <f t="shared" si="33"/>
        <v>165</v>
      </c>
      <c r="GE26" s="256">
        <f t="shared" si="33"/>
        <v>2558</v>
      </c>
      <c r="GF26" s="256">
        <f t="shared" si="33"/>
        <v>2602</v>
      </c>
      <c r="GG26" s="340">
        <f>AVERAGE(GE26:GF26,FX26:GC26,FU26:FV26,FQ26:FS26,FJ26:FO26,FD26:FH26)</f>
        <v>2563.1666666666665</v>
      </c>
      <c r="GH26" s="256">
        <f t="shared" si="33"/>
        <v>2589</v>
      </c>
      <c r="GI26" s="256">
        <f t="shared" si="33"/>
        <v>2593</v>
      </c>
      <c r="GJ26" s="256">
        <f t="shared" si="33"/>
        <v>2585</v>
      </c>
      <c r="GK26" s="256">
        <f t="shared" si="33"/>
        <v>2582</v>
      </c>
      <c r="GL26" s="256">
        <f t="shared" si="33"/>
        <v>2125</v>
      </c>
      <c r="GM26" s="256">
        <f t="shared" si="33"/>
        <v>2621</v>
      </c>
      <c r="GN26" s="256">
        <f t="shared" si="33"/>
        <v>2546</v>
      </c>
      <c r="GO26" s="256">
        <f t="shared" si="33"/>
        <v>2542</v>
      </c>
      <c r="GP26" s="256">
        <f t="shared" si="33"/>
        <v>2549</v>
      </c>
      <c r="GQ26" s="256">
        <f t="shared" si="33"/>
        <v>2544</v>
      </c>
      <c r="GR26" s="256">
        <f t="shared" si="33"/>
        <v>2456</v>
      </c>
      <c r="GS26" s="256">
        <f t="shared" si="33"/>
        <v>1362</v>
      </c>
      <c r="GT26" s="256">
        <f t="shared" si="33"/>
        <v>2438</v>
      </c>
      <c r="GU26" s="256">
        <f t="shared" si="33"/>
        <v>2536</v>
      </c>
      <c r="GV26" s="256">
        <f t="shared" si="33"/>
        <v>2559</v>
      </c>
      <c r="GW26" s="256">
        <f t="shared" si="33"/>
        <v>2567</v>
      </c>
      <c r="GX26" s="256">
        <f t="shared" si="33"/>
        <v>2584</v>
      </c>
      <c r="GY26" s="256">
        <f t="shared" si="33"/>
        <v>2578</v>
      </c>
      <c r="GZ26" s="256">
        <f t="shared" si="33"/>
        <v>2057</v>
      </c>
      <c r="HA26" s="256">
        <f t="shared" si="33"/>
        <v>2575</v>
      </c>
      <c r="HB26" s="256">
        <f t="shared" si="33"/>
        <v>2593</v>
      </c>
      <c r="HC26" s="256">
        <f t="shared" si="33"/>
        <v>2600</v>
      </c>
      <c r="HD26" s="256">
        <f t="shared" si="33"/>
        <v>2609</v>
      </c>
      <c r="HE26" s="256">
        <f t="shared" si="33"/>
        <v>2614</v>
      </c>
      <c r="HF26" s="256">
        <f t="shared" si="33"/>
        <v>2578</v>
      </c>
      <c r="HG26" s="256">
        <f t="shared" si="33"/>
        <v>44</v>
      </c>
      <c r="HH26" s="256">
        <f t="shared" si="33"/>
        <v>2577</v>
      </c>
      <c r="HI26" s="256">
        <f t="shared" si="33"/>
        <v>2612</v>
      </c>
      <c r="HJ26" s="256">
        <f t="shared" si="33"/>
        <v>2615</v>
      </c>
      <c r="HK26" s="256">
        <f t="shared" si="33"/>
        <v>2626</v>
      </c>
      <c r="HL26" s="256">
        <f t="shared" si="33"/>
        <v>2608</v>
      </c>
      <c r="HM26" s="340">
        <f>AVERAGE(HH26:HL26,HA26:HF26,GT26:GY26,GM26:GR26,GH26:GK26)</f>
        <v>2573.1851851851852</v>
      </c>
      <c r="HN26" s="340">
        <f t="shared" ref="HN26:IR26" si="34">AVERAGE(HI26:HM26,HB26:HG26,GU26:GZ26,GN26:GS26,GI26:GL26)</f>
        <v>2401.3772290809325</v>
      </c>
      <c r="HO26" s="340">
        <f t="shared" si="34"/>
        <v>2391.465274602449</v>
      </c>
      <c r="HP26" s="340">
        <f t="shared" si="34"/>
        <v>2383.223247735873</v>
      </c>
      <c r="HQ26" s="340">
        <f t="shared" si="34"/>
        <v>2374.5648495038681</v>
      </c>
      <c r="HR26" s="340">
        <f t="shared" si="34"/>
        <v>2383.8450291151225</v>
      </c>
      <c r="HS26" s="340">
        <f t="shared" si="34"/>
        <v>2381.1657640754906</v>
      </c>
      <c r="HT26" s="340">
        <f t="shared" si="34"/>
        <v>2535.0907166747402</v>
      </c>
      <c r="HU26" s="340">
        <f t="shared" si="34"/>
        <v>2382.3500748656002</v>
      </c>
      <c r="HV26" s="340">
        <f t="shared" si="34"/>
        <v>2370.8905230779033</v>
      </c>
      <c r="HW26" s="340">
        <f t="shared" si="34"/>
        <v>2363.5775201634556</v>
      </c>
      <c r="HX26" s="340">
        <f t="shared" si="34"/>
        <v>2358.7737179616852</v>
      </c>
      <c r="HY26" s="340">
        <f t="shared" si="34"/>
        <v>2395.6423469617339</v>
      </c>
      <c r="HZ26" s="340">
        <f t="shared" si="34"/>
        <v>2391.2176139683006</v>
      </c>
      <c r="IA26" s="340">
        <f t="shared" si="34"/>
        <v>2511.0237699639188</v>
      </c>
      <c r="IB26" s="340">
        <f t="shared" si="34"/>
        <v>2397.038409824293</v>
      </c>
      <c r="IC26" s="340">
        <f t="shared" si="34"/>
        <v>2389.3566853652305</v>
      </c>
      <c r="ID26" s="340">
        <f t="shared" si="34"/>
        <v>2382.2759033577863</v>
      </c>
      <c r="IE26" s="340">
        <f t="shared" si="34"/>
        <v>2372.5769068669156</v>
      </c>
      <c r="IF26" s="340">
        <f t="shared" si="34"/>
        <v>2385.0095329743222</v>
      </c>
      <c r="IG26" s="340">
        <f t="shared" si="34"/>
        <v>2370.4574307222579</v>
      </c>
      <c r="IH26" s="340">
        <f t="shared" si="34"/>
        <v>2472.3089636398604</v>
      </c>
      <c r="II26" s="340">
        <f t="shared" si="34"/>
        <v>2374.8408967644941</v>
      </c>
      <c r="IJ26" s="340">
        <f t="shared" si="34"/>
        <v>2365.7104044886783</v>
      </c>
      <c r="IK26" s="340">
        <f t="shared" si="34"/>
        <v>2357.2612045410233</v>
      </c>
      <c r="IL26" s="340">
        <f t="shared" si="34"/>
        <v>2346.5086034233314</v>
      </c>
      <c r="IM26" s="340">
        <f t="shared" si="34"/>
        <v>2433.2554443014228</v>
      </c>
      <c r="IN26" s="340">
        <f t="shared" si="34"/>
        <v>2415.3105412497102</v>
      </c>
      <c r="IO26" s="340">
        <f t="shared" si="34"/>
        <v>2427.8776733303803</v>
      </c>
      <c r="IP26" s="340">
        <f t="shared" si="34"/>
        <v>2422.3614287500636</v>
      </c>
      <c r="IQ26" s="340">
        <f t="shared" si="34"/>
        <v>2415.9705561754781</v>
      </c>
      <c r="IR26" s="340">
        <f t="shared" si="34"/>
        <v>2410.114421146508</v>
      </c>
      <c r="IS26" s="340">
        <f>AVERAGE(IR26,IK26:IP26,ID26:II26,HW26:IB26,HP26:HU26,HN26)</f>
        <v>2401.1172784985806</v>
      </c>
      <c r="IT26" s="257"/>
      <c r="IU26" s="257"/>
      <c r="IV26" s="257"/>
      <c r="IW26" s="257"/>
      <c r="IX26" s="257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2197.7518796992481</v>
      </c>
    </row>
    <row r="27" spans="2:258" hidden="1">
      <c r="B27" s="261" t="s">
        <v>1</v>
      </c>
      <c r="C27" s="256">
        <v>2274</v>
      </c>
      <c r="D27" s="256">
        <v>284</v>
      </c>
      <c r="E27" s="256">
        <v>234</v>
      </c>
      <c r="F27" s="256">
        <v>2214</v>
      </c>
      <c r="G27" s="256">
        <v>86</v>
      </c>
      <c r="H27" s="256">
        <v>136</v>
      </c>
      <c r="I27" s="256">
        <v>2146</v>
      </c>
      <c r="J27" s="256">
        <v>224</v>
      </c>
      <c r="K27" s="256">
        <v>153</v>
      </c>
      <c r="L27" s="256">
        <v>195</v>
      </c>
      <c r="M27" s="256">
        <v>2200</v>
      </c>
      <c r="N27" s="256">
        <v>226</v>
      </c>
      <c r="O27" s="256">
        <v>137</v>
      </c>
      <c r="P27" s="256">
        <v>137</v>
      </c>
      <c r="Q27" s="256">
        <v>135</v>
      </c>
      <c r="R27" s="256">
        <v>135</v>
      </c>
      <c r="S27" s="256">
        <v>156</v>
      </c>
      <c r="T27" s="256">
        <v>2261</v>
      </c>
      <c r="U27" s="256">
        <v>165</v>
      </c>
      <c r="V27" s="256">
        <v>121</v>
      </c>
      <c r="W27" s="256">
        <v>110</v>
      </c>
      <c r="X27" s="256">
        <v>108</v>
      </c>
      <c r="Y27" s="256">
        <v>103</v>
      </c>
      <c r="Z27" s="256">
        <v>157</v>
      </c>
      <c r="AA27" s="256">
        <v>2433</v>
      </c>
      <c r="AB27" s="256">
        <v>173</v>
      </c>
      <c r="AC27" s="256">
        <v>116</v>
      </c>
      <c r="AD27" s="256">
        <v>133</v>
      </c>
      <c r="AE27" s="256">
        <v>147</v>
      </c>
      <c r="AF27" s="256">
        <v>146</v>
      </c>
      <c r="AG27" s="256">
        <v>181</v>
      </c>
      <c r="AH27" s="257">
        <f>AVERAGE(AB27:AG27,U27:Z27,N27:S27,J27:L27,G27:H27,D27:E27)</f>
        <v>155.91999999999999</v>
      </c>
      <c r="AI27" s="256">
        <v>2398</v>
      </c>
      <c r="AJ27" s="256">
        <v>215</v>
      </c>
      <c r="AK27" s="256">
        <v>2330</v>
      </c>
      <c r="AL27" s="256">
        <v>103</v>
      </c>
      <c r="AM27" s="256">
        <v>64</v>
      </c>
      <c r="AN27" s="256">
        <v>115</v>
      </c>
      <c r="AO27" s="256">
        <v>196</v>
      </c>
      <c r="AP27" s="256">
        <v>2345</v>
      </c>
      <c r="AQ27" s="256">
        <v>207</v>
      </c>
      <c r="AR27" s="256">
        <v>130</v>
      </c>
      <c r="AS27" s="256">
        <v>130</v>
      </c>
      <c r="AT27" s="256">
        <v>135</v>
      </c>
      <c r="AU27" s="256">
        <v>137</v>
      </c>
      <c r="AV27" s="256">
        <v>195</v>
      </c>
      <c r="AW27" s="256">
        <v>2433</v>
      </c>
      <c r="AX27" s="256">
        <v>176</v>
      </c>
      <c r="AY27" s="256">
        <v>164</v>
      </c>
      <c r="AZ27" s="256">
        <v>318</v>
      </c>
      <c r="BA27" s="256">
        <v>221</v>
      </c>
      <c r="BB27" s="256">
        <v>178</v>
      </c>
      <c r="BC27" s="256">
        <v>190</v>
      </c>
      <c r="BD27" s="256">
        <v>2296</v>
      </c>
      <c r="BE27" s="256">
        <v>197</v>
      </c>
      <c r="BF27" s="256">
        <v>144</v>
      </c>
      <c r="BG27" s="256">
        <v>127</v>
      </c>
      <c r="BH27" s="256">
        <v>144</v>
      </c>
      <c r="BI27" s="256">
        <v>149</v>
      </c>
      <c r="BJ27" s="256">
        <v>189</v>
      </c>
      <c r="BK27" s="332">
        <f>AVERAGE(BE27:BJ27,AX27:BC27,AQ27:AV27,AL27:AO27,AJ27)</f>
        <v>166.2608695652174</v>
      </c>
      <c r="BL27" s="256">
        <v>2435</v>
      </c>
      <c r="BM27" s="256">
        <v>230</v>
      </c>
      <c r="BN27" s="256">
        <v>183</v>
      </c>
      <c r="BO27" s="256">
        <v>139</v>
      </c>
      <c r="BP27" s="256">
        <v>100</v>
      </c>
      <c r="BQ27" s="256">
        <v>154</v>
      </c>
      <c r="BR27" s="256">
        <v>244</v>
      </c>
      <c r="BS27" s="256">
        <v>2490</v>
      </c>
      <c r="BT27" s="256">
        <v>2425</v>
      </c>
      <c r="BU27" s="256">
        <v>170</v>
      </c>
      <c r="BV27" s="256">
        <v>122</v>
      </c>
      <c r="BW27" s="256">
        <v>112</v>
      </c>
      <c r="BX27" s="256">
        <v>140</v>
      </c>
      <c r="BY27" s="256">
        <v>189</v>
      </c>
      <c r="BZ27" s="256">
        <v>2529</v>
      </c>
      <c r="CA27" s="256">
        <v>171</v>
      </c>
      <c r="CB27" s="256">
        <v>128</v>
      </c>
      <c r="CC27" s="256">
        <v>139</v>
      </c>
      <c r="CD27" s="256">
        <v>121</v>
      </c>
      <c r="CE27" s="256">
        <v>140</v>
      </c>
      <c r="CF27" s="256">
        <v>170</v>
      </c>
      <c r="CG27" s="256">
        <v>2544</v>
      </c>
      <c r="CH27" s="256">
        <v>171</v>
      </c>
      <c r="CI27" s="256">
        <v>136</v>
      </c>
      <c r="CJ27" s="256">
        <v>138</v>
      </c>
      <c r="CK27" s="256">
        <v>136</v>
      </c>
      <c r="CL27" s="256">
        <v>122</v>
      </c>
      <c r="CM27" s="256">
        <v>154</v>
      </c>
      <c r="CN27" s="256">
        <v>2543</v>
      </c>
      <c r="CO27" s="256">
        <v>168</v>
      </c>
      <c r="CP27" s="256">
        <v>122</v>
      </c>
      <c r="CQ27" s="257">
        <f>AVERAGE(CO27:CP27,CH27:CM27,CA27:CF27,BU27:BY27,BM27:BR27)</f>
        <v>151.96</v>
      </c>
      <c r="CR27" s="256">
        <v>139</v>
      </c>
      <c r="CS27" s="256">
        <v>148</v>
      </c>
      <c r="CT27" s="256">
        <v>140</v>
      </c>
      <c r="CU27" s="256">
        <v>139</v>
      </c>
      <c r="CV27" s="256">
        <v>2544</v>
      </c>
      <c r="CW27" s="256">
        <v>166</v>
      </c>
      <c r="CX27" s="256">
        <v>146</v>
      </c>
      <c r="CY27" s="256">
        <v>126</v>
      </c>
      <c r="CZ27" s="256">
        <v>122</v>
      </c>
      <c r="DA27" s="256">
        <v>109</v>
      </c>
      <c r="DB27" s="256">
        <v>2446</v>
      </c>
      <c r="DC27" s="256">
        <v>2515</v>
      </c>
      <c r="DD27" s="256">
        <v>2484</v>
      </c>
      <c r="DE27" s="256">
        <v>2469</v>
      </c>
      <c r="DF27" s="256">
        <v>2478</v>
      </c>
      <c r="DG27" s="256">
        <v>2479</v>
      </c>
      <c r="DH27" s="256">
        <v>2485</v>
      </c>
      <c r="DI27" s="256">
        <v>2457</v>
      </c>
      <c r="DJ27" s="256">
        <v>2511</v>
      </c>
      <c r="DK27" s="256">
        <v>257</v>
      </c>
      <c r="DL27" s="256">
        <v>163</v>
      </c>
      <c r="DM27" s="256">
        <v>152</v>
      </c>
      <c r="DN27" s="256">
        <v>176</v>
      </c>
      <c r="DO27" s="256">
        <v>145</v>
      </c>
      <c r="DP27" s="256">
        <v>167</v>
      </c>
      <c r="DQ27" s="256">
        <v>2560</v>
      </c>
      <c r="DR27" s="256">
        <v>190</v>
      </c>
      <c r="DS27" s="256">
        <v>152</v>
      </c>
      <c r="DT27" s="256">
        <v>142</v>
      </c>
      <c r="DU27" s="256">
        <v>157</v>
      </c>
      <c r="DV27" s="257">
        <f>AVERAGE(DR27:DU27,DK27:DP27,CW27:DB27,CR27:CU27)</f>
        <v>269.10000000000002</v>
      </c>
      <c r="DW27" s="256">
        <v>169</v>
      </c>
      <c r="DX27" s="256">
        <v>182</v>
      </c>
      <c r="DY27" s="256">
        <v>950</v>
      </c>
      <c r="DZ27" s="256">
        <v>169</v>
      </c>
      <c r="EA27" s="256">
        <v>116</v>
      </c>
      <c r="EB27" s="256">
        <v>192</v>
      </c>
      <c r="EC27" s="256">
        <v>148</v>
      </c>
      <c r="ED27" s="256">
        <v>159</v>
      </c>
      <c r="EE27" s="256">
        <v>160</v>
      </c>
      <c r="EF27" s="256">
        <v>703</v>
      </c>
      <c r="EG27" s="256">
        <v>176</v>
      </c>
      <c r="EH27" s="256">
        <v>159</v>
      </c>
      <c r="EI27" s="256">
        <v>231</v>
      </c>
      <c r="EJ27" s="256">
        <v>2143</v>
      </c>
      <c r="EK27" s="256">
        <v>2337</v>
      </c>
      <c r="EL27" s="256">
        <v>2614</v>
      </c>
      <c r="EM27" s="256">
        <v>1213</v>
      </c>
      <c r="EN27" s="256">
        <v>179</v>
      </c>
      <c r="EO27" s="256">
        <v>155</v>
      </c>
      <c r="EP27" s="256">
        <v>133</v>
      </c>
      <c r="EQ27" s="256">
        <v>125</v>
      </c>
      <c r="ER27" s="256">
        <v>107</v>
      </c>
      <c r="ES27" s="256">
        <v>137</v>
      </c>
      <c r="ET27" s="256">
        <v>775</v>
      </c>
      <c r="EU27" s="256">
        <v>143</v>
      </c>
      <c r="EV27" s="256">
        <v>138</v>
      </c>
      <c r="EW27" s="256">
        <v>128</v>
      </c>
      <c r="EX27" s="256">
        <v>116</v>
      </c>
      <c r="EY27" s="256">
        <v>112</v>
      </c>
      <c r="EZ27" s="256">
        <v>128</v>
      </c>
      <c r="FA27" s="256">
        <v>1068</v>
      </c>
      <c r="FB27" s="284">
        <f>AVERAGE(EU27:EZ27,EN27:ES27,EG27:EI27,ED27,EE27,DZ27:EC27,DW27:DX27)</f>
        <v>150.52173913043478</v>
      </c>
      <c r="FC27" s="256">
        <v>2768</v>
      </c>
      <c r="FD27" s="256">
        <v>149</v>
      </c>
      <c r="FE27" s="256">
        <v>131</v>
      </c>
      <c r="FF27" s="256">
        <v>118</v>
      </c>
      <c r="FG27" s="256">
        <v>93</v>
      </c>
      <c r="FH27" s="256">
        <v>211</v>
      </c>
      <c r="FI27" s="256">
        <v>2661</v>
      </c>
      <c r="FJ27" s="256">
        <v>254</v>
      </c>
      <c r="FK27" s="256">
        <v>158</v>
      </c>
      <c r="FL27" s="256">
        <v>131</v>
      </c>
      <c r="FM27" s="256">
        <v>151</v>
      </c>
      <c r="FN27" s="256">
        <v>123</v>
      </c>
      <c r="FO27" s="256">
        <v>155</v>
      </c>
      <c r="FP27" s="256">
        <v>699</v>
      </c>
      <c r="FQ27" s="256">
        <v>165</v>
      </c>
      <c r="FR27" s="256">
        <v>111</v>
      </c>
      <c r="FS27" s="256">
        <v>98</v>
      </c>
      <c r="FT27" s="256">
        <v>2492</v>
      </c>
      <c r="FU27" s="256">
        <v>150</v>
      </c>
      <c r="FV27" s="256">
        <v>137</v>
      </c>
      <c r="FW27" s="256">
        <v>764</v>
      </c>
      <c r="FX27" s="256">
        <v>151</v>
      </c>
      <c r="FY27" s="256">
        <v>127</v>
      </c>
      <c r="FZ27" s="256">
        <v>118</v>
      </c>
      <c r="GA27" s="256">
        <v>111</v>
      </c>
      <c r="GB27" s="256">
        <v>104</v>
      </c>
      <c r="GC27" s="256">
        <v>153</v>
      </c>
      <c r="GD27" s="256">
        <v>2630</v>
      </c>
      <c r="GE27" s="256">
        <v>157</v>
      </c>
      <c r="GF27" s="256">
        <v>107</v>
      </c>
      <c r="GG27" s="340">
        <f>AVERAGE(GE27:GF27,FX27:GC27,FU27:FV27,FQ27:FS27,FJ27:FO27,FD27:FH27)</f>
        <v>140.125</v>
      </c>
      <c r="GH27" s="257">
        <v>121</v>
      </c>
      <c r="GI27" s="257">
        <v>108</v>
      </c>
      <c r="GJ27" s="257">
        <v>115</v>
      </c>
      <c r="GK27" s="257">
        <v>114</v>
      </c>
      <c r="GL27" s="257">
        <v>691</v>
      </c>
      <c r="GM27" s="257">
        <v>83</v>
      </c>
      <c r="GN27" s="257">
        <v>149</v>
      </c>
      <c r="GO27" s="257">
        <v>155</v>
      </c>
      <c r="GP27" s="257">
        <v>147</v>
      </c>
      <c r="GQ27" s="257">
        <v>153</v>
      </c>
      <c r="GR27" s="257">
        <v>243</v>
      </c>
      <c r="GS27" s="257">
        <v>1446</v>
      </c>
      <c r="GT27" s="257">
        <v>264</v>
      </c>
      <c r="GU27" s="257">
        <v>153</v>
      </c>
      <c r="GV27" s="257">
        <v>129</v>
      </c>
      <c r="GW27" s="257">
        <v>125</v>
      </c>
      <c r="GX27" s="257">
        <v>120</v>
      </c>
      <c r="GY27" s="257">
        <v>126</v>
      </c>
      <c r="GZ27" s="257">
        <v>765</v>
      </c>
      <c r="HA27" s="257">
        <v>142</v>
      </c>
      <c r="HB27" s="257">
        <v>113</v>
      </c>
      <c r="HC27" s="257">
        <v>107</v>
      </c>
      <c r="HD27" s="257">
        <v>96</v>
      </c>
      <c r="HE27" s="257">
        <v>102</v>
      </c>
      <c r="HF27" s="257">
        <v>139</v>
      </c>
      <c r="HG27" s="257">
        <v>2795</v>
      </c>
      <c r="HH27" s="257">
        <v>138</v>
      </c>
      <c r="HI27" s="257">
        <v>101</v>
      </c>
      <c r="HJ27" s="257">
        <v>96</v>
      </c>
      <c r="HK27" s="257">
        <v>86</v>
      </c>
      <c r="HL27" s="257">
        <v>103</v>
      </c>
      <c r="HM27" s="340">
        <f>AVERAGE(HH27:HL27,HA27:HF27,GT27:GY27,GM27:GR27,GH27:GK27)</f>
        <v>130.66666666666666</v>
      </c>
      <c r="HN27" s="340">
        <v>206</v>
      </c>
      <c r="HO27" s="340">
        <v>2290</v>
      </c>
      <c r="HP27" s="340">
        <v>156</v>
      </c>
      <c r="HQ27" s="340">
        <v>96</v>
      </c>
      <c r="HR27" s="340">
        <v>61</v>
      </c>
      <c r="HS27" s="340">
        <v>132</v>
      </c>
      <c r="HT27" s="340">
        <v>110</v>
      </c>
      <c r="HU27" s="340">
        <v>189</v>
      </c>
      <c r="HV27" s="340">
        <v>2811</v>
      </c>
      <c r="HW27" s="340">
        <v>209</v>
      </c>
      <c r="HX27" s="340">
        <v>112</v>
      </c>
      <c r="HY27" s="340">
        <v>102</v>
      </c>
      <c r="HZ27" s="340">
        <v>98</v>
      </c>
      <c r="IA27" s="340">
        <v>104</v>
      </c>
      <c r="IB27" s="340">
        <v>129</v>
      </c>
      <c r="IC27" s="340">
        <v>2777</v>
      </c>
      <c r="ID27" s="340">
        <v>118</v>
      </c>
      <c r="IE27" s="340">
        <v>92</v>
      </c>
      <c r="IF27" s="340">
        <v>85</v>
      </c>
      <c r="IG27" s="340">
        <v>76</v>
      </c>
      <c r="IH27" s="340">
        <v>90</v>
      </c>
      <c r="II27" s="340">
        <v>104</v>
      </c>
      <c r="IJ27" s="340">
        <v>2702</v>
      </c>
      <c r="IK27" s="340">
        <v>125</v>
      </c>
      <c r="IL27" s="340">
        <v>119</v>
      </c>
      <c r="IM27" s="340">
        <v>108</v>
      </c>
      <c r="IN27" s="340">
        <v>99</v>
      </c>
      <c r="IO27" s="340">
        <v>142</v>
      </c>
      <c r="IP27" s="340">
        <v>123</v>
      </c>
      <c r="IQ27" s="340">
        <v>2667</v>
      </c>
      <c r="IR27" s="340">
        <v>129</v>
      </c>
      <c r="IS27" s="340">
        <f>AVERAGE(IR27,IK27:IP27,ID27:II27,HW27:IB27,HP27:HU27,HN27)</f>
        <v>119.76923076923077</v>
      </c>
      <c r="IT27" s="257"/>
      <c r="IU27" s="257"/>
      <c r="IV27" s="257"/>
      <c r="IW27" s="257"/>
      <c r="IX27" s="257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251.80451127819549</v>
      </c>
    </row>
    <row r="28" spans="2:258" s="262" customFormat="1" hidden="1">
      <c r="B28" s="263" t="s">
        <v>4</v>
      </c>
      <c r="C28" s="264">
        <f t="shared" ref="C28:BN28" si="35">C24/(C24+C27)</f>
        <v>3.0688294607628232E-3</v>
      </c>
      <c r="D28" s="264">
        <f t="shared" si="35"/>
        <v>0.87549320473476544</v>
      </c>
      <c r="E28" s="264">
        <f t="shared" si="35"/>
        <v>0.89741341516878559</v>
      </c>
      <c r="F28" s="264">
        <f t="shared" si="35"/>
        <v>2.766798418972332E-2</v>
      </c>
      <c r="G28" s="264">
        <f t="shared" si="35"/>
        <v>0.96251089799476897</v>
      </c>
      <c r="H28" s="264">
        <f t="shared" si="35"/>
        <v>0.94016717993840737</v>
      </c>
      <c r="I28" s="264">
        <f t="shared" si="35"/>
        <v>5.3374503749448611E-2</v>
      </c>
      <c r="J28" s="264">
        <f t="shared" si="35"/>
        <v>0.90290420459471177</v>
      </c>
      <c r="K28" s="264">
        <f t="shared" si="35"/>
        <v>0.93405172413793103</v>
      </c>
      <c r="L28" s="264">
        <f t="shared" si="35"/>
        <v>0.91565743944636679</v>
      </c>
      <c r="M28" s="264">
        <f t="shared" si="35"/>
        <v>2.265659706796979E-2</v>
      </c>
      <c r="N28" s="264">
        <f t="shared" si="35"/>
        <v>0.90292096219931273</v>
      </c>
      <c r="O28" s="264">
        <f t="shared" si="35"/>
        <v>0.94107526881720427</v>
      </c>
      <c r="P28" s="264">
        <f t="shared" si="35"/>
        <v>0.94192454429843153</v>
      </c>
      <c r="Q28" s="264">
        <f t="shared" si="35"/>
        <v>0.94277236116998731</v>
      </c>
      <c r="R28" s="264">
        <f t="shared" si="35"/>
        <v>0.94315789473684208</v>
      </c>
      <c r="S28" s="264">
        <f t="shared" si="35"/>
        <v>0.9341772151898734</v>
      </c>
      <c r="T28" s="264">
        <f t="shared" si="35"/>
        <v>2.4169184290030211E-2</v>
      </c>
      <c r="U28" s="264">
        <f t="shared" si="35"/>
        <v>0.93099121706399002</v>
      </c>
      <c r="V28" s="264">
        <f t="shared" si="35"/>
        <v>0.94930875576036866</v>
      </c>
      <c r="W28" s="264">
        <f t="shared" si="35"/>
        <v>0.95467655541821184</v>
      </c>
      <c r="X28" s="264">
        <f t="shared" si="35"/>
        <v>0.95542715641766407</v>
      </c>
      <c r="Y28" s="264">
        <f t="shared" si="35"/>
        <v>0.95794201714985705</v>
      </c>
      <c r="Z28" s="264">
        <f t="shared" si="35"/>
        <v>0.93589220089832581</v>
      </c>
      <c r="AA28" s="264">
        <f t="shared" si="35"/>
        <v>6.5332788893425892E-3</v>
      </c>
      <c r="AB28" s="264">
        <f t="shared" si="35"/>
        <v>0.92935892200898329</v>
      </c>
      <c r="AC28" s="264">
        <f t="shared" si="35"/>
        <v>0.95259501430322846</v>
      </c>
      <c r="AD28" s="264">
        <f t="shared" si="35"/>
        <v>0.94564773191663265</v>
      </c>
      <c r="AE28" s="264">
        <f t="shared" si="35"/>
        <v>0.93987730061349695</v>
      </c>
      <c r="AF28" s="264">
        <f t="shared" si="35"/>
        <v>0.94018844735764029</v>
      </c>
      <c r="AG28" s="264">
        <f t="shared" si="35"/>
        <v>0.92569786535303777</v>
      </c>
      <c r="AH28" s="264">
        <f t="shared" si="35"/>
        <v>0.93434947368421051</v>
      </c>
      <c r="AI28" s="264">
        <f t="shared" si="35"/>
        <v>8.6812732534105007E-3</v>
      </c>
      <c r="AJ28" s="264">
        <f t="shared" si="35"/>
        <v>0.91126702434997942</v>
      </c>
      <c r="AK28" s="264">
        <f t="shared" si="35"/>
        <v>3.6792062835882593E-2</v>
      </c>
      <c r="AL28" s="264">
        <f t="shared" si="35"/>
        <v>0.95787321063394681</v>
      </c>
      <c r="AM28" s="264">
        <f t="shared" si="35"/>
        <v>0.97382413087934561</v>
      </c>
      <c r="AN28" s="264">
        <f t="shared" si="35"/>
        <v>0.95288816058992221</v>
      </c>
      <c r="AO28" s="264">
        <f t="shared" si="35"/>
        <v>0.91970503891847599</v>
      </c>
      <c r="AP28" s="264">
        <f t="shared" si="35"/>
        <v>1.8828451882845189E-2</v>
      </c>
      <c r="AQ28" s="264">
        <f t="shared" si="35"/>
        <v>0.91609241994325086</v>
      </c>
      <c r="AR28" s="264">
        <f t="shared" si="35"/>
        <v>0.94730441832184842</v>
      </c>
      <c r="AS28" s="264">
        <f t="shared" si="35"/>
        <v>0.9472188388144539</v>
      </c>
      <c r="AT28" s="264">
        <f t="shared" si="35"/>
        <v>0.94509963399756003</v>
      </c>
      <c r="AU28" s="264">
        <f t="shared" si="35"/>
        <v>0.94424094424094429</v>
      </c>
      <c r="AV28" s="264">
        <f t="shared" si="35"/>
        <v>0.9205378973105135</v>
      </c>
      <c r="AW28" s="264">
        <f t="shared" si="35"/>
        <v>4.5008183306055648E-3</v>
      </c>
      <c r="AX28" s="264">
        <f t="shared" si="35"/>
        <v>0.92801635991820042</v>
      </c>
      <c r="AY28" s="264">
        <f t="shared" si="35"/>
        <v>0.93284193284193284</v>
      </c>
      <c r="AZ28" s="264">
        <f t="shared" si="35"/>
        <v>0.8695116947066065</v>
      </c>
      <c r="BA28" s="264">
        <f t="shared" si="35"/>
        <v>0.90927750410509034</v>
      </c>
      <c r="BB28" s="264">
        <f t="shared" si="35"/>
        <v>0.92689938398357286</v>
      </c>
      <c r="BC28" s="264">
        <f t="shared" si="35"/>
        <v>0.92197125256673507</v>
      </c>
      <c r="BD28" s="264">
        <f t="shared" si="35"/>
        <v>2.6064291920069507E-3</v>
      </c>
      <c r="BE28" s="264">
        <f t="shared" si="35"/>
        <v>0.91985353946297799</v>
      </c>
      <c r="BF28" s="264">
        <f t="shared" si="35"/>
        <v>0.94143960959739736</v>
      </c>
      <c r="BG28" s="264">
        <f t="shared" si="35"/>
        <v>0.94837398373983739</v>
      </c>
      <c r="BH28" s="264">
        <f t="shared" si="35"/>
        <v>0.94146341463414629</v>
      </c>
      <c r="BI28" s="264">
        <f t="shared" si="35"/>
        <v>0.93943089430894311</v>
      </c>
      <c r="BJ28" s="264">
        <f t="shared" si="35"/>
        <v>0.92317073170731712</v>
      </c>
      <c r="BK28" s="334">
        <f t="shared" si="35"/>
        <v>0.93213721627712998</v>
      </c>
      <c r="BL28" s="264">
        <f t="shared" si="35"/>
        <v>6.1224489795918364E-3</v>
      </c>
      <c r="BM28" s="264">
        <f t="shared" si="35"/>
        <v>0.90818363273453095</v>
      </c>
      <c r="BN28" s="264">
        <f t="shared" si="35"/>
        <v>0.92694610778443109</v>
      </c>
      <c r="BO28" s="264">
        <f t="shared" ref="BO28:CP28" si="36">BO24/(BO24+BO27)</f>
        <v>0.94481937276697103</v>
      </c>
      <c r="BP28" s="264">
        <f t="shared" si="36"/>
        <v>0.96030170702659789</v>
      </c>
      <c r="BQ28" s="264">
        <f t="shared" si="36"/>
        <v>0.93857199840446748</v>
      </c>
      <c r="BR28" s="264">
        <f t="shared" si="36"/>
        <v>0.90239999999999998</v>
      </c>
      <c r="BS28" s="264">
        <f t="shared" si="36"/>
        <v>2.004008016032064E-3</v>
      </c>
      <c r="BT28" s="264">
        <f t="shared" si="36"/>
        <v>2.8056112224448898E-2</v>
      </c>
      <c r="BU28" s="264">
        <f t="shared" si="36"/>
        <v>0.93235177079188225</v>
      </c>
      <c r="BV28" s="264">
        <f t="shared" si="36"/>
        <v>0.95141377937076865</v>
      </c>
      <c r="BW28" s="264">
        <f t="shared" si="36"/>
        <v>0.95534290271132372</v>
      </c>
      <c r="BX28" s="264">
        <f t="shared" si="36"/>
        <v>0.94470774091627174</v>
      </c>
      <c r="BY28" s="264">
        <f t="shared" si="36"/>
        <v>0.92526690391459077</v>
      </c>
      <c r="BZ28" s="264">
        <f t="shared" si="36"/>
        <v>0</v>
      </c>
      <c r="CA28" s="264">
        <f t="shared" si="36"/>
        <v>0.93262411347517726</v>
      </c>
      <c r="CB28" s="264">
        <f t="shared" si="36"/>
        <v>0.94954670871107605</v>
      </c>
      <c r="CC28" s="264">
        <f t="shared" si="36"/>
        <v>0.94546881129854843</v>
      </c>
      <c r="CD28" s="264">
        <f t="shared" si="36"/>
        <v>0.95253040408003142</v>
      </c>
      <c r="CE28" s="264">
        <f t="shared" si="36"/>
        <v>0.94514106583072099</v>
      </c>
      <c r="CF28" s="264">
        <f t="shared" si="36"/>
        <v>0.93335946687573501</v>
      </c>
      <c r="CG28" s="264">
        <f t="shared" si="36"/>
        <v>3.9292730844793711E-4</v>
      </c>
      <c r="CH28" s="264">
        <f t="shared" si="36"/>
        <v>0.9329148685759121</v>
      </c>
      <c r="CI28" s="264">
        <f t="shared" si="36"/>
        <v>0.94660384766391836</v>
      </c>
      <c r="CJ28" s="264">
        <f t="shared" si="36"/>
        <v>0.94581861012956414</v>
      </c>
      <c r="CK28" s="264">
        <f t="shared" si="36"/>
        <v>0.94660384766391836</v>
      </c>
      <c r="CL28" s="264">
        <f t="shared" si="36"/>
        <v>0.95208169677926158</v>
      </c>
      <c r="CM28" s="264">
        <f t="shared" si="36"/>
        <v>0.93951296150824826</v>
      </c>
      <c r="CN28" s="264">
        <f t="shared" si="36"/>
        <v>7.8585461689587423E-4</v>
      </c>
      <c r="CO28" s="264">
        <f t="shared" si="36"/>
        <v>0.93406593406593408</v>
      </c>
      <c r="CP28" s="264">
        <f t="shared" si="36"/>
        <v>0.95208169677926158</v>
      </c>
      <c r="CQ28" s="264">
        <f>CQ24/(CQ24+CQ27)</f>
        <v>0.93998420221169032</v>
      </c>
      <c r="CR28" s="264">
        <f t="shared" ref="CR28:FC28" si="37">CR24/(CR24+CR27)</f>
        <v>0.94555424990207604</v>
      </c>
      <c r="CS28" s="264">
        <f t="shared" si="37"/>
        <v>0.94198353586828698</v>
      </c>
      <c r="CT28" s="264">
        <f t="shared" si="37"/>
        <v>0.94518402505873145</v>
      </c>
      <c r="CU28" s="264">
        <f t="shared" si="37"/>
        <v>0.94555424990207604</v>
      </c>
      <c r="CV28" s="264">
        <f t="shared" si="37"/>
        <v>7.855459544383347E-4</v>
      </c>
      <c r="CW28" s="264">
        <f t="shared" si="37"/>
        <v>0.93479968578161821</v>
      </c>
      <c r="CX28" s="264">
        <f t="shared" si="37"/>
        <v>0.9426100628930818</v>
      </c>
      <c r="CY28" s="264">
        <f t="shared" si="37"/>
        <v>0.95049115913555993</v>
      </c>
      <c r="CZ28" s="264">
        <f t="shared" si="37"/>
        <v>0.95204402515723274</v>
      </c>
      <c r="DA28" s="264">
        <f t="shared" si="37"/>
        <v>0.95715408805031443</v>
      </c>
      <c r="DB28" s="264">
        <f t="shared" si="37"/>
        <v>3.8143924498623673E-2</v>
      </c>
      <c r="DC28" s="264">
        <f t="shared" si="37"/>
        <v>3.9745627980922101E-4</v>
      </c>
      <c r="DD28" s="264">
        <f t="shared" si="37"/>
        <v>1.2718600953895072E-2</v>
      </c>
      <c r="DE28" s="264">
        <f t="shared" si="37"/>
        <v>1.8680445151033388E-2</v>
      </c>
      <c r="DF28" s="264">
        <f t="shared" si="37"/>
        <v>1.5103338632750398E-2</v>
      </c>
      <c r="DG28" s="264">
        <f t="shared" si="37"/>
        <v>1.4314115308151094E-2</v>
      </c>
      <c r="DH28" s="264">
        <f t="shared" si="37"/>
        <v>1.1928429423459244E-2</v>
      </c>
      <c r="DI28" s="264">
        <f t="shared" si="37"/>
        <v>2.2673031026252982E-2</v>
      </c>
      <c r="DJ28" s="264">
        <f t="shared" si="37"/>
        <v>1.1933174224343676E-3</v>
      </c>
      <c r="DK28" s="264">
        <f t="shared" si="37"/>
        <v>0.89849921011058453</v>
      </c>
      <c r="DL28" s="264">
        <f t="shared" si="37"/>
        <v>0.93559857763729748</v>
      </c>
      <c r="DM28" s="264">
        <f t="shared" si="37"/>
        <v>0.94020456333595592</v>
      </c>
      <c r="DN28" s="264">
        <f t="shared" si="37"/>
        <v>0.93076317859952795</v>
      </c>
      <c r="DO28" s="264">
        <f t="shared" si="37"/>
        <v>0.94349181605611843</v>
      </c>
      <c r="DP28" s="264">
        <f t="shared" si="37"/>
        <v>0.93491816056118471</v>
      </c>
      <c r="DQ28" s="264">
        <f t="shared" si="37"/>
        <v>1.5600624024960999E-3</v>
      </c>
      <c r="DR28" s="264">
        <f t="shared" si="37"/>
        <v>0.92658423493044817</v>
      </c>
      <c r="DS28" s="264">
        <f t="shared" si="37"/>
        <v>0.94196258113783882</v>
      </c>
      <c r="DT28" s="264">
        <f t="shared" si="37"/>
        <v>0.94576012223071049</v>
      </c>
      <c r="DU28" s="264">
        <f t="shared" si="37"/>
        <v>0.94003055767761645</v>
      </c>
      <c r="DV28" s="264">
        <f t="shared" si="37"/>
        <v>0.89488075938983191</v>
      </c>
      <c r="DW28" s="264">
        <f t="shared" si="37"/>
        <v>0.93527384144006132</v>
      </c>
      <c r="DX28" s="264">
        <f t="shared" si="37"/>
        <v>0.92989214175654855</v>
      </c>
      <c r="DY28" s="264">
        <f t="shared" si="37"/>
        <v>0.63377023901310714</v>
      </c>
      <c r="DZ28" s="264">
        <f t="shared" si="37"/>
        <v>0.93668040464593483</v>
      </c>
      <c r="EA28" s="264">
        <f t="shared" si="37"/>
        <v>0.95640736565201057</v>
      </c>
      <c r="EB28" s="264">
        <f t="shared" si="37"/>
        <v>0.9274650547789951</v>
      </c>
      <c r="EC28" s="264">
        <f t="shared" si="37"/>
        <v>0.9454478437154441</v>
      </c>
      <c r="ED28" s="264">
        <f t="shared" si="37"/>
        <v>0.94130675526024365</v>
      </c>
      <c r="EE28" s="264">
        <f t="shared" si="37"/>
        <v>0.94087213599408726</v>
      </c>
      <c r="EF28" s="264">
        <f t="shared" si="37"/>
        <v>0.73953316042978878</v>
      </c>
      <c r="EG28" s="264">
        <f t="shared" si="37"/>
        <v>0.9356960175374498</v>
      </c>
      <c r="EH28" s="264">
        <f t="shared" si="37"/>
        <v>0.94184345281638626</v>
      </c>
      <c r="EI28" s="264">
        <f t="shared" si="37"/>
        <v>0.91544655929721819</v>
      </c>
      <c r="EJ28" s="264">
        <f t="shared" si="37"/>
        <v>0.21473067057530232</v>
      </c>
      <c r="EK28" s="264">
        <f t="shared" si="37"/>
        <v>0.14364235983876877</v>
      </c>
      <c r="EL28" s="264">
        <f t="shared" si="37"/>
        <v>4.2139978013924516E-2</v>
      </c>
      <c r="EM28" s="264">
        <f t="shared" si="37"/>
        <v>0.55535190615835772</v>
      </c>
      <c r="EN28" s="264">
        <f t="shared" si="37"/>
        <v>0.93549549549549549</v>
      </c>
      <c r="EO28" s="264">
        <f t="shared" si="37"/>
        <v>0.94412400865176638</v>
      </c>
      <c r="EP28" s="264">
        <f t="shared" si="37"/>
        <v>0.95250000000000001</v>
      </c>
      <c r="EQ28" s="264">
        <f t="shared" si="37"/>
        <v>0.9553092599213443</v>
      </c>
      <c r="ER28" s="264">
        <f t="shared" si="37"/>
        <v>0.96168993913354817</v>
      </c>
      <c r="ES28" s="264">
        <f t="shared" si="37"/>
        <v>0.95094880057286069</v>
      </c>
      <c r="ET28" s="264">
        <f t="shared" si="37"/>
        <v>0.72031757488271386</v>
      </c>
      <c r="EU28" s="264">
        <f t="shared" si="37"/>
        <v>0.94896502498215562</v>
      </c>
      <c r="EV28" s="264">
        <f t="shared" si="37"/>
        <v>0.95073188147090326</v>
      </c>
      <c r="EW28" s="264">
        <f t="shared" si="37"/>
        <v>0.95425303788420301</v>
      </c>
      <c r="EX28" s="264">
        <f t="shared" si="37"/>
        <v>0.9585121602288984</v>
      </c>
      <c r="EY28" s="264">
        <f t="shared" si="37"/>
        <v>0.95992844364937391</v>
      </c>
      <c r="EZ28" s="264">
        <f t="shared" si="37"/>
        <v>0.9542039355992844</v>
      </c>
      <c r="FA28" s="264">
        <f t="shared" si="37"/>
        <v>0.61775232641374378</v>
      </c>
      <c r="FB28" s="264">
        <f t="shared" si="37"/>
        <v>0.94507725989148705</v>
      </c>
      <c r="FC28" s="264">
        <f t="shared" si="37"/>
        <v>7.8853046594982087E-3</v>
      </c>
      <c r="FD28" s="264">
        <f t="shared" ref="FD28:HO28" si="38">FD24/(FD24+FD27)</f>
        <v>0.94686162624821679</v>
      </c>
      <c r="FE28" s="264">
        <f t="shared" si="38"/>
        <v>0.95324768022840833</v>
      </c>
      <c r="FF28" s="264">
        <f t="shared" si="38"/>
        <v>0.95782701929949965</v>
      </c>
      <c r="FG28" s="264">
        <f t="shared" si="38"/>
        <v>0.96692745376955902</v>
      </c>
      <c r="FH28" s="264">
        <f t="shared" si="38"/>
        <v>0.9246428571428571</v>
      </c>
      <c r="FI28" s="264">
        <f t="shared" si="38"/>
        <v>4.6578287352203512E-2</v>
      </c>
      <c r="FJ28" s="264">
        <f t="shared" si="38"/>
        <v>0.90944741532976825</v>
      </c>
      <c r="FK28" s="264">
        <f t="shared" si="38"/>
        <v>0.94363182304673565</v>
      </c>
      <c r="FL28" s="264">
        <f t="shared" si="38"/>
        <v>0.95341394025604553</v>
      </c>
      <c r="FM28" s="264">
        <f t="shared" si="38"/>
        <v>0.94620591378696117</v>
      </c>
      <c r="FN28" s="264">
        <f t="shared" si="38"/>
        <v>0.95650636492220653</v>
      </c>
      <c r="FO28" s="264">
        <f t="shared" si="38"/>
        <v>0.94515215852795476</v>
      </c>
      <c r="FP28" s="264">
        <f t="shared" si="38"/>
        <v>0.75256637168141594</v>
      </c>
      <c r="FQ28" s="264">
        <f t="shared" si="38"/>
        <v>0.94210526315789478</v>
      </c>
      <c r="FR28" s="264">
        <f t="shared" si="38"/>
        <v>0.96097046413502107</v>
      </c>
      <c r="FS28" s="264">
        <f t="shared" si="38"/>
        <v>0.96549295774647892</v>
      </c>
      <c r="FT28" s="264">
        <f t="shared" si="38"/>
        <v>0.12036710201200142</v>
      </c>
      <c r="FU28" s="264">
        <f t="shared" si="38"/>
        <v>0.94710860366713678</v>
      </c>
      <c r="FV28" s="264">
        <f t="shared" si="38"/>
        <v>0.95169252468265164</v>
      </c>
      <c r="FW28" s="264">
        <f t="shared" si="38"/>
        <v>0.73013069586718471</v>
      </c>
      <c r="FX28" s="264">
        <f t="shared" si="38"/>
        <v>0.94669961171902572</v>
      </c>
      <c r="FY28" s="264">
        <f t="shared" si="38"/>
        <v>0.95515536723163841</v>
      </c>
      <c r="FZ28" s="264">
        <f t="shared" si="38"/>
        <v>0.95836273817925199</v>
      </c>
      <c r="GA28" s="264">
        <f t="shared" si="38"/>
        <v>0.96086036671368125</v>
      </c>
      <c r="GB28" s="264">
        <f t="shared" si="38"/>
        <v>0.96332863187588147</v>
      </c>
      <c r="GC28" s="264">
        <f t="shared" si="38"/>
        <v>0.94601270289343686</v>
      </c>
      <c r="GD28" s="264">
        <f t="shared" si="38"/>
        <v>5.9033989266547404E-2</v>
      </c>
      <c r="GE28" s="264">
        <f t="shared" si="38"/>
        <v>0.94456214689265539</v>
      </c>
      <c r="GF28" s="264">
        <f t="shared" si="38"/>
        <v>0.96219081272084805</v>
      </c>
      <c r="GG28" s="334">
        <f>GG24/(GG24+GG27)</f>
        <v>0.95037627268702962</v>
      </c>
      <c r="GH28" s="264">
        <f t="shared" si="38"/>
        <v>0.9573041637261821</v>
      </c>
      <c r="GI28" s="264">
        <f t="shared" si="38"/>
        <v>0.9617563739376771</v>
      </c>
      <c r="GJ28" s="264">
        <f t="shared" si="38"/>
        <v>0.95923431407302373</v>
      </c>
      <c r="GK28" s="264">
        <f t="shared" si="38"/>
        <v>0.95957446808510638</v>
      </c>
      <c r="GL28" s="264">
        <f t="shared" si="38"/>
        <v>0.75461647727272729</v>
      </c>
      <c r="GM28" s="264">
        <f t="shared" si="38"/>
        <v>0.97062986553432418</v>
      </c>
      <c r="GN28" s="264">
        <f t="shared" si="38"/>
        <v>0.94708806818181823</v>
      </c>
      <c r="GO28" s="264">
        <f t="shared" si="38"/>
        <v>0.94497692580759673</v>
      </c>
      <c r="GP28" s="264">
        <f t="shared" si="38"/>
        <v>0.9477797513321492</v>
      </c>
      <c r="GQ28" s="264">
        <f t="shared" si="38"/>
        <v>0.94564831261101245</v>
      </c>
      <c r="GR28" s="264">
        <f t="shared" si="38"/>
        <v>0.91361535726981868</v>
      </c>
      <c r="GS28" s="264">
        <f t="shared" si="38"/>
        <v>0.48504273504273504</v>
      </c>
      <c r="GT28" s="264">
        <f t="shared" si="38"/>
        <v>0.90611664295874828</v>
      </c>
      <c r="GU28" s="264">
        <f t="shared" si="38"/>
        <v>0.94559032716927449</v>
      </c>
      <c r="GV28" s="264">
        <f t="shared" si="38"/>
        <v>0.95417406749555955</v>
      </c>
      <c r="GW28" s="264">
        <f t="shared" si="38"/>
        <v>0.95561079545454541</v>
      </c>
      <c r="GX28" s="264">
        <f t="shared" si="38"/>
        <v>0.95755217545100813</v>
      </c>
      <c r="GY28" s="264">
        <f t="shared" si="38"/>
        <v>0.95539823008849556</v>
      </c>
      <c r="GZ28" s="264">
        <f t="shared" si="38"/>
        <v>0.72891566265060237</v>
      </c>
      <c r="HA28" s="264">
        <f t="shared" si="38"/>
        <v>0.94996476391825224</v>
      </c>
      <c r="HB28" s="264">
        <f t="shared" si="38"/>
        <v>0.96011295446523115</v>
      </c>
      <c r="HC28" s="264">
        <f t="shared" si="38"/>
        <v>0.96223085068831626</v>
      </c>
      <c r="HD28" s="264">
        <f t="shared" si="38"/>
        <v>0.96608972094666201</v>
      </c>
      <c r="HE28" s="264">
        <f t="shared" si="38"/>
        <v>0.9641224059092508</v>
      </c>
      <c r="HF28" s="264">
        <f t="shared" si="38"/>
        <v>0.95107356564589929</v>
      </c>
      <c r="HG28" s="264">
        <f t="shared" si="38"/>
        <v>1.549841493483621E-2</v>
      </c>
      <c r="HH28" s="264">
        <f t="shared" si="38"/>
        <v>0.9513913349771046</v>
      </c>
      <c r="HI28" s="264">
        <f t="shared" si="38"/>
        <v>0.96441155743481322</v>
      </c>
      <c r="HJ28" s="264">
        <f t="shared" si="38"/>
        <v>0.96616143813887911</v>
      </c>
      <c r="HK28" s="264">
        <f t="shared" si="38"/>
        <v>0.96969696969696972</v>
      </c>
      <c r="HL28" s="264">
        <f t="shared" si="38"/>
        <v>0.96369404300317241</v>
      </c>
      <c r="HM28" s="264">
        <f t="shared" si="38"/>
        <v>0.95377116201058765</v>
      </c>
      <c r="HN28" s="264">
        <f t="shared" si="38"/>
        <v>0.92725988700564976</v>
      </c>
      <c r="HO28" s="264">
        <f t="shared" si="38"/>
        <v>0.18909348441926346</v>
      </c>
      <c r="HP28" s="264">
        <f t="shared" ref="HP28:IS28" si="39">HP24/(HP24+HP27)</f>
        <v>0.94497354497354502</v>
      </c>
      <c r="HQ28" s="264">
        <f t="shared" si="39"/>
        <v>0.96612561750176429</v>
      </c>
      <c r="HR28" s="264">
        <f t="shared" si="39"/>
        <v>0.97846805506530177</v>
      </c>
      <c r="HS28" s="264">
        <f t="shared" si="39"/>
        <v>0.95332390381895338</v>
      </c>
      <c r="HT28" s="264">
        <f t="shared" si="39"/>
        <v>0.96104815864022664</v>
      </c>
      <c r="HU28" s="264">
        <f t="shared" si="39"/>
        <v>0.93302622253720768</v>
      </c>
      <c r="HV28" s="264">
        <f t="shared" si="39"/>
        <v>1.7755681818181818E-3</v>
      </c>
      <c r="HW28" s="264">
        <f t="shared" si="39"/>
        <v>0.92580759673411428</v>
      </c>
      <c r="HX28" s="264">
        <f t="shared" si="39"/>
        <v>0.96025550035486162</v>
      </c>
      <c r="HY28" s="264">
        <f t="shared" si="39"/>
        <v>0.96373977959473867</v>
      </c>
      <c r="HZ28" s="264">
        <f t="shared" si="39"/>
        <v>0.96514935988620199</v>
      </c>
      <c r="IA28" s="264">
        <f t="shared" si="39"/>
        <v>0.96296296296296291</v>
      </c>
      <c r="IB28" s="264">
        <f t="shared" si="39"/>
        <v>0.95404346277164231</v>
      </c>
      <c r="IC28" s="264">
        <f t="shared" si="39"/>
        <v>2.1559468199784403E-3</v>
      </c>
      <c r="ID28" s="264">
        <f t="shared" si="39"/>
        <v>0.95759971254042398</v>
      </c>
      <c r="IE28" s="264">
        <f t="shared" si="39"/>
        <v>0.96683489545782264</v>
      </c>
      <c r="IF28" s="264">
        <f t="shared" si="39"/>
        <v>0.96887586964481875</v>
      </c>
      <c r="IG28" s="264">
        <f t="shared" si="39"/>
        <v>0.97212032281731475</v>
      </c>
      <c r="IH28" s="264">
        <f t="shared" si="39"/>
        <v>0.96692392502756341</v>
      </c>
      <c r="II28" s="264">
        <f t="shared" si="39"/>
        <v>0.96168017686072216</v>
      </c>
      <c r="IJ28" s="264">
        <f t="shared" si="39"/>
        <v>1.4781966001478197E-3</v>
      </c>
      <c r="IK28" s="264">
        <f t="shared" si="39"/>
        <v>0.95380635624538068</v>
      </c>
      <c r="IL28" s="264">
        <f t="shared" si="39"/>
        <v>0.95595854922279788</v>
      </c>
      <c r="IM28" s="264">
        <f t="shared" si="39"/>
        <v>0.9600296076980015</v>
      </c>
      <c r="IN28" s="264">
        <f t="shared" si="39"/>
        <v>0.96331974805483511</v>
      </c>
      <c r="IO28" s="264">
        <f t="shared" si="39"/>
        <v>0.94738792145238981</v>
      </c>
      <c r="IP28" s="264">
        <f t="shared" si="39"/>
        <v>0.95439377085650723</v>
      </c>
      <c r="IQ28" s="264">
        <f t="shared" si="39"/>
        <v>1.8712574850299401E-3</v>
      </c>
      <c r="IR28" s="264">
        <f t="shared" si="39"/>
        <v>0.95211581291759462</v>
      </c>
      <c r="IS28" s="264">
        <f t="shared" si="39"/>
        <v>0.95676861351362597</v>
      </c>
      <c r="IT28" s="264"/>
      <c r="IU28" s="264"/>
      <c r="IV28" s="264"/>
      <c r="IW28" s="264"/>
      <c r="IX28" s="264">
        <f>IX24/(IX24+IX27)</f>
        <v>0.90183059989154168</v>
      </c>
    </row>
    <row r="29" spans="2:258" hidden="1">
      <c r="GG29" s="272"/>
    </row>
    <row r="30" spans="2:258">
      <c r="B30" s="265" t="s">
        <v>9</v>
      </c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5"/>
      <c r="AE30" s="265"/>
      <c r="AF30" s="265"/>
      <c r="AG30" s="265"/>
      <c r="AH30" s="268"/>
      <c r="AI30" s="265"/>
      <c r="AJ30" s="265"/>
      <c r="AK30" s="265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65"/>
      <c r="AW30" s="265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5"/>
      <c r="BI30" s="265"/>
      <c r="BJ30" s="265"/>
      <c r="BK30" s="268"/>
      <c r="BL30" s="265"/>
      <c r="BM30" s="265"/>
      <c r="BN30" s="265"/>
      <c r="BO30" s="265"/>
      <c r="BP30" s="265"/>
      <c r="BQ30" s="265"/>
      <c r="BR30" s="265"/>
      <c r="BS30" s="265"/>
      <c r="BT30" s="265"/>
      <c r="BU30" s="265"/>
      <c r="BV30" s="265"/>
      <c r="BW30" s="265"/>
      <c r="BX30" s="265"/>
      <c r="BY30" s="265"/>
      <c r="BZ30" s="265"/>
      <c r="CA30" s="265"/>
      <c r="CB30" s="265"/>
      <c r="CC30" s="265"/>
      <c r="CD30" s="265"/>
      <c r="CE30" s="265"/>
      <c r="CF30" s="265"/>
      <c r="CG30" s="265"/>
      <c r="CH30" s="265"/>
      <c r="CI30" s="265"/>
      <c r="CJ30" s="265"/>
      <c r="CK30" s="265"/>
      <c r="CL30" s="265"/>
      <c r="CM30" s="265"/>
      <c r="CN30" s="265"/>
      <c r="CO30" s="265"/>
      <c r="CP30" s="265"/>
      <c r="CQ30" s="268"/>
      <c r="CR30" s="265"/>
      <c r="CS30" s="265"/>
      <c r="CT30" s="265"/>
      <c r="CU30" s="265"/>
      <c r="CV30" s="265"/>
      <c r="CW30" s="265"/>
      <c r="CX30" s="265"/>
      <c r="CY30" s="265"/>
      <c r="CZ30" s="265"/>
      <c r="DA30" s="265"/>
      <c r="DB30" s="265"/>
      <c r="DC30" s="265"/>
      <c r="DD30" s="265"/>
      <c r="DE30" s="265"/>
      <c r="DF30" s="265"/>
      <c r="DG30" s="265"/>
      <c r="DH30" s="265"/>
      <c r="DI30" s="265"/>
      <c r="DJ30" s="265"/>
      <c r="DK30" s="265"/>
      <c r="DL30" s="265"/>
      <c r="DM30" s="265"/>
      <c r="DN30" s="265"/>
      <c r="DO30" s="265"/>
      <c r="DP30" s="265"/>
      <c r="DQ30" s="265"/>
      <c r="DR30" s="265"/>
      <c r="DS30" s="265"/>
      <c r="DT30" s="265"/>
      <c r="DV30" s="268"/>
      <c r="FB30" s="268"/>
      <c r="GG30" s="268"/>
      <c r="GH30" s="268"/>
      <c r="GI30" s="268"/>
      <c r="GJ30" s="268"/>
      <c r="GK30" s="268"/>
      <c r="GL30" s="268"/>
      <c r="GM30" s="268"/>
      <c r="GN30" s="268"/>
      <c r="GO30" s="268"/>
      <c r="GP30" s="268"/>
      <c r="GQ30" s="268"/>
      <c r="GR30" s="268"/>
      <c r="GS30" s="268"/>
      <c r="GT30" s="268"/>
      <c r="GU30" s="268"/>
      <c r="GV30" s="268"/>
      <c r="GW30" s="268"/>
      <c r="GX30" s="268"/>
      <c r="GY30" s="268"/>
      <c r="GZ30" s="268"/>
      <c r="HA30" s="268"/>
      <c r="HB30" s="268"/>
      <c r="HC30" s="268"/>
      <c r="HD30" s="268"/>
      <c r="HE30" s="268"/>
      <c r="HF30" s="268"/>
      <c r="HG30" s="268"/>
      <c r="HH30" s="268"/>
      <c r="HI30" s="268"/>
      <c r="HJ30" s="268"/>
      <c r="HK30" s="268"/>
      <c r="HL30" s="268"/>
      <c r="HM30" s="268"/>
      <c r="HN30" s="268"/>
      <c r="HO30" s="268"/>
      <c r="HP30" s="268"/>
      <c r="HQ30" s="268"/>
      <c r="HR30" s="268"/>
      <c r="HS30" s="268"/>
      <c r="HT30" s="268"/>
      <c r="HU30" s="268"/>
      <c r="HV30" s="268"/>
      <c r="HW30" s="268"/>
      <c r="HX30" s="268"/>
      <c r="HY30" s="268"/>
      <c r="HZ30" s="268"/>
      <c r="IA30" s="268"/>
      <c r="IB30" s="268"/>
      <c r="IC30" s="268"/>
      <c r="ID30" s="268"/>
      <c r="IE30" s="268"/>
      <c r="IF30" s="268"/>
      <c r="IG30" s="268"/>
      <c r="IH30" s="268"/>
      <c r="II30" s="268"/>
      <c r="IJ30" s="268"/>
      <c r="IK30" s="268"/>
      <c r="IL30" s="268"/>
      <c r="IM30" s="268"/>
      <c r="IN30" s="268"/>
      <c r="IO30" s="268"/>
      <c r="IP30" s="268"/>
      <c r="IQ30" s="268"/>
      <c r="IR30" s="268"/>
      <c r="IS30" s="268"/>
      <c r="IT30" s="268"/>
      <c r="IU30" s="268"/>
      <c r="IV30" s="268"/>
      <c r="IW30" s="268"/>
    </row>
    <row r="31" spans="2:258">
      <c r="B31" s="283" t="s">
        <v>70</v>
      </c>
    </row>
    <row r="32" spans="2:258" ht="14.65" customHeight="1">
      <c r="B32" s="261" t="s">
        <v>6</v>
      </c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1"/>
      <c r="BB32" s="261"/>
      <c r="BC32" s="261"/>
      <c r="BD32" s="261"/>
      <c r="BE32" s="261"/>
      <c r="BF32" s="261"/>
      <c r="BG32" s="261"/>
      <c r="BH32" s="261"/>
      <c r="BI32" s="261"/>
      <c r="BJ32" s="261"/>
      <c r="BK32" s="257"/>
      <c r="BL32" s="261"/>
      <c r="BM32" s="261"/>
      <c r="BN32" s="261"/>
      <c r="BO32" s="261"/>
      <c r="BP32" s="261"/>
      <c r="BQ32" s="261"/>
      <c r="BR32" s="261"/>
      <c r="BS32" s="261"/>
      <c r="BT32" s="261"/>
      <c r="BU32" s="261"/>
      <c r="BV32" s="261"/>
      <c r="BW32" s="261"/>
      <c r="BX32" s="261"/>
      <c r="BY32" s="261"/>
      <c r="BZ32" s="261"/>
      <c r="CA32" s="261"/>
      <c r="CB32" s="261"/>
      <c r="CC32" s="261"/>
      <c r="CD32" s="261"/>
      <c r="CE32" s="261"/>
      <c r="CF32" s="261"/>
      <c r="CG32" s="261"/>
      <c r="CH32" s="261"/>
      <c r="CI32" s="261"/>
      <c r="CJ32" s="261"/>
      <c r="CK32" s="261"/>
      <c r="CL32" s="261"/>
      <c r="CM32" s="261"/>
      <c r="CN32" s="261"/>
      <c r="CO32" s="261"/>
      <c r="CP32" s="261"/>
      <c r="CQ32" s="257"/>
      <c r="CR32" s="261"/>
      <c r="CS32" s="261"/>
      <c r="CT32" s="261"/>
      <c r="CU32" s="261"/>
      <c r="CV32" s="261"/>
      <c r="CW32" s="261"/>
      <c r="CX32" s="261"/>
      <c r="CY32" s="261"/>
      <c r="CZ32" s="261"/>
      <c r="DA32" s="261"/>
      <c r="DB32" s="261"/>
      <c r="DC32" s="261"/>
      <c r="DD32" s="261"/>
      <c r="DE32" s="261"/>
      <c r="DF32" s="261"/>
      <c r="DG32" s="261"/>
      <c r="DH32" s="261"/>
      <c r="DI32" s="261"/>
      <c r="DJ32" s="261"/>
      <c r="DK32" s="261"/>
      <c r="DL32" s="261"/>
      <c r="DM32" s="261"/>
      <c r="DN32" s="261"/>
      <c r="DO32" s="261"/>
      <c r="DP32" s="261"/>
      <c r="DQ32" s="261"/>
      <c r="DR32" s="261"/>
      <c r="DS32" s="261"/>
      <c r="DT32" s="261"/>
      <c r="DV32" s="257"/>
      <c r="FB32" s="257"/>
      <c r="GG32" s="257"/>
      <c r="GH32" s="257"/>
      <c r="GI32" s="257"/>
      <c r="GJ32" s="257"/>
      <c r="GK32" s="257"/>
      <c r="GL32" s="257"/>
      <c r="GM32" s="257"/>
      <c r="GN32" s="257"/>
      <c r="GO32" s="257"/>
      <c r="GP32" s="257"/>
      <c r="GQ32" s="257"/>
      <c r="GR32" s="257"/>
      <c r="GS32" s="257"/>
      <c r="GT32" s="257"/>
      <c r="GU32" s="257"/>
      <c r="GV32" s="257"/>
      <c r="GW32" s="257"/>
      <c r="GX32" s="257"/>
      <c r="GY32" s="257"/>
      <c r="GZ32" s="257"/>
      <c r="HA32" s="257"/>
      <c r="HB32" s="257"/>
      <c r="HC32" s="257"/>
      <c r="HD32" s="257"/>
      <c r="HE32" s="257"/>
      <c r="HF32" s="257"/>
      <c r="HG32" s="257"/>
      <c r="HH32" s="257"/>
      <c r="HI32" s="257"/>
      <c r="HJ32" s="257"/>
      <c r="HK32" s="257"/>
      <c r="HL32" s="257"/>
      <c r="HM32" s="257"/>
      <c r="HN32" s="257"/>
      <c r="HO32" s="257"/>
      <c r="HP32" s="257"/>
      <c r="HQ32" s="257"/>
      <c r="HR32" s="257"/>
      <c r="HS32" s="257"/>
      <c r="HT32" s="257"/>
      <c r="HU32" s="257"/>
      <c r="HV32" s="257"/>
      <c r="HW32" s="257"/>
      <c r="HX32" s="257"/>
      <c r="HY32" s="257"/>
      <c r="HZ32" s="257"/>
      <c r="IA32" s="257"/>
      <c r="IB32" s="257"/>
      <c r="IC32" s="257"/>
      <c r="ID32" s="257"/>
      <c r="IE32" s="257"/>
      <c r="IF32" s="257"/>
      <c r="IG32" s="257"/>
      <c r="IH32" s="257"/>
      <c r="II32" s="257"/>
      <c r="IJ32" s="257"/>
      <c r="IK32" s="257"/>
      <c r="IL32" s="257"/>
      <c r="IM32" s="257"/>
      <c r="IN32" s="257"/>
      <c r="IO32" s="257"/>
      <c r="IP32" s="257"/>
      <c r="IQ32" s="257"/>
      <c r="IR32" s="257"/>
      <c r="IS32" s="257"/>
      <c r="IT32" s="257"/>
      <c r="IU32" s="257"/>
      <c r="IV32" s="257"/>
      <c r="IW32" s="257"/>
      <c r="IX32" s="257"/>
    </row>
    <row r="33" spans="2:258">
      <c r="B33" s="274" t="s">
        <v>56</v>
      </c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57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  <c r="BJ33" s="261"/>
      <c r="BK33" s="257"/>
      <c r="BL33" s="261"/>
      <c r="BM33" s="261"/>
      <c r="BN33" s="261"/>
      <c r="BO33" s="261"/>
      <c r="BP33" s="261"/>
      <c r="BQ33" s="261"/>
      <c r="BR33" s="261"/>
      <c r="BS33" s="261"/>
      <c r="BT33" s="261"/>
      <c r="BU33" s="261"/>
      <c r="BV33" s="261"/>
      <c r="BW33" s="261"/>
      <c r="BX33" s="261"/>
      <c r="BY33" s="261"/>
      <c r="BZ33" s="261"/>
      <c r="CA33" s="261"/>
      <c r="CB33" s="261"/>
      <c r="CC33" s="261"/>
      <c r="CD33" s="261"/>
      <c r="CE33" s="261"/>
      <c r="CF33" s="261"/>
      <c r="CG33" s="261"/>
      <c r="CH33" s="261"/>
      <c r="CI33" s="261"/>
      <c r="CJ33" s="261"/>
      <c r="CK33" s="261"/>
      <c r="CL33" s="261"/>
      <c r="CM33" s="261"/>
      <c r="CN33" s="261"/>
      <c r="CO33" s="261"/>
      <c r="CP33" s="261"/>
      <c r="CQ33" s="257"/>
      <c r="CR33" s="265"/>
      <c r="CS33" s="265"/>
      <c r="CT33" s="265"/>
      <c r="CU33" s="265"/>
      <c r="CV33" s="265"/>
      <c r="CW33" s="265"/>
      <c r="CX33" s="265"/>
      <c r="CY33" s="265"/>
      <c r="CZ33" s="265"/>
      <c r="DA33" s="265"/>
      <c r="DB33" s="265"/>
      <c r="DC33" s="265"/>
      <c r="DD33" s="265"/>
      <c r="DE33" s="265"/>
      <c r="DF33" s="265"/>
      <c r="DG33" s="265"/>
      <c r="DH33" s="265"/>
      <c r="DI33" s="265"/>
      <c r="DJ33" s="265"/>
      <c r="DK33" s="265"/>
      <c r="DL33" s="265"/>
      <c r="DM33" s="265"/>
      <c r="DN33" s="265"/>
      <c r="DO33" s="265"/>
      <c r="DP33" s="265"/>
      <c r="DQ33" s="265"/>
      <c r="DR33" s="265"/>
      <c r="DS33" s="265"/>
      <c r="DT33" s="265"/>
      <c r="DV33" s="275"/>
      <c r="GG33" s="275"/>
      <c r="GH33" s="268"/>
      <c r="GI33" s="268"/>
      <c r="GJ33" s="268"/>
      <c r="GK33" s="268"/>
      <c r="GL33" s="268"/>
      <c r="GM33" s="268"/>
      <c r="GN33" s="268"/>
      <c r="GO33" s="268"/>
      <c r="GP33" s="268"/>
      <c r="GQ33" s="268"/>
      <c r="GR33" s="268"/>
      <c r="GS33" s="268"/>
      <c r="GT33" s="268"/>
      <c r="GU33" s="268"/>
      <c r="GV33" s="268"/>
      <c r="GW33" s="268"/>
      <c r="GX33" s="268"/>
      <c r="GY33" s="268"/>
      <c r="GZ33" s="268"/>
      <c r="HA33" s="268"/>
      <c r="HB33" s="268"/>
      <c r="HC33" s="268"/>
      <c r="HD33" s="268"/>
      <c r="HE33" s="268"/>
      <c r="HF33" s="268"/>
      <c r="HG33" s="268"/>
      <c r="HH33" s="268"/>
      <c r="HI33" s="268"/>
      <c r="HJ33" s="268"/>
      <c r="HK33" s="268"/>
      <c r="HL33" s="268"/>
      <c r="HM33" s="275"/>
      <c r="HN33" s="275"/>
      <c r="HO33" s="275"/>
      <c r="HP33" s="275"/>
      <c r="HQ33" s="275"/>
      <c r="HR33" s="275"/>
      <c r="HS33" s="275"/>
      <c r="HT33" s="275"/>
      <c r="HU33" s="275"/>
      <c r="HV33" s="275"/>
      <c r="HW33" s="275"/>
      <c r="HX33" s="275"/>
      <c r="HY33" s="275"/>
      <c r="HZ33" s="275"/>
      <c r="IA33" s="275"/>
      <c r="IB33" s="275"/>
      <c r="IC33" s="275"/>
      <c r="ID33" s="275"/>
      <c r="IE33" s="275"/>
      <c r="IF33" s="275"/>
      <c r="IG33" s="275"/>
      <c r="IH33" s="275"/>
      <c r="II33" s="275"/>
      <c r="IJ33" s="275"/>
      <c r="IK33" s="275"/>
      <c r="IL33" s="275"/>
      <c r="IM33" s="275"/>
      <c r="IN33" s="275"/>
      <c r="IO33" s="275"/>
      <c r="IP33" s="275"/>
      <c r="IQ33" s="275"/>
      <c r="IR33" s="275"/>
      <c r="IS33" s="275"/>
      <c r="IT33" s="275"/>
      <c r="IU33" s="275"/>
      <c r="IV33" s="275"/>
      <c r="IW33" s="268"/>
    </row>
    <row r="34" spans="2:258">
      <c r="B34" s="299" t="s">
        <v>55</v>
      </c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59"/>
      <c r="AB34" s="359"/>
      <c r="AC34" s="359"/>
      <c r="AD34" s="359"/>
      <c r="AE34" s="359"/>
      <c r="AF34" s="359"/>
      <c r="AG34" s="359"/>
      <c r="AH34" s="257">
        <f>SUM(STX!AH34,VEST!AH36,'BS1'!AH34,'BS2'!AH34)</f>
        <v>3901</v>
      </c>
      <c r="AI34" s="257">
        <f>SUM(STX!AI34,VEST!AI36,'BS1'!AI34,'BS2'!AI34)</f>
        <v>0</v>
      </c>
      <c r="AJ34" s="257">
        <f>SUM(STX!AJ34,VEST!AJ36,'BS1'!AJ34,'BS2'!AJ34)</f>
        <v>0</v>
      </c>
      <c r="AK34" s="257">
        <f>SUM(STX!AK34,VEST!AK36,'BS1'!AK34,'BS2'!AK34)</f>
        <v>0</v>
      </c>
      <c r="AL34" s="257">
        <f>SUM(STX!AL34,VEST!AL36,'BS1'!AL34,'BS2'!AL34)</f>
        <v>0</v>
      </c>
      <c r="AM34" s="257">
        <f>SUM(STX!AM34,VEST!AM36,'BS1'!AM34,'BS2'!AM34)</f>
        <v>0</v>
      </c>
      <c r="AN34" s="257">
        <f>SUM(STX!AN34,VEST!AN36,'BS1'!AN34,'BS2'!AN34)</f>
        <v>0</v>
      </c>
      <c r="AO34" s="257">
        <f>SUM(STX!AO34,VEST!AO36,'BS1'!AO34,'BS2'!AO34)</f>
        <v>0</v>
      </c>
      <c r="AP34" s="257">
        <f>SUM(STX!AP34,VEST!AP36,'BS1'!AP34,'BS2'!AP34)</f>
        <v>0</v>
      </c>
      <c r="AQ34" s="257">
        <f>SUM(STX!AQ34,VEST!AQ36,'BS1'!AQ34,'BS2'!AQ34)</f>
        <v>0</v>
      </c>
      <c r="AR34" s="257">
        <f>SUM(STX!AR34,VEST!AR36,'BS1'!AR34,'BS2'!AR34)</f>
        <v>0</v>
      </c>
      <c r="AS34" s="257">
        <f>SUM(STX!AS34,VEST!AS36,'BS1'!AS34,'BS2'!AS34)</f>
        <v>0</v>
      </c>
      <c r="AT34" s="257">
        <f>SUM(STX!AT34,VEST!AT36,'BS1'!AT34,'BS2'!AT34)</f>
        <v>0</v>
      </c>
      <c r="AU34" s="257">
        <f>SUM(STX!AU34,VEST!AU36,'BS1'!AU34,'BS2'!AU34)</f>
        <v>0</v>
      </c>
      <c r="AV34" s="257">
        <f>SUM(STX!AV34,VEST!AV36,'BS1'!AV34,'BS2'!AV34)</f>
        <v>0</v>
      </c>
      <c r="AW34" s="257">
        <f>SUM(STX!AW34,VEST!AW36,'BS1'!AW34,'BS2'!AW34)</f>
        <v>0</v>
      </c>
      <c r="AX34" s="257">
        <f>SUM(STX!AX34,VEST!AX36,'BS1'!AX34,'BS2'!AX34)</f>
        <v>0</v>
      </c>
      <c r="AY34" s="257">
        <f>SUM(STX!AY34,VEST!AY36,'BS1'!AY34,'BS2'!AY34)</f>
        <v>0</v>
      </c>
      <c r="AZ34" s="257">
        <f>SUM(STX!AZ34,VEST!AZ36,'BS1'!AZ34,'BS2'!AZ34)</f>
        <v>0</v>
      </c>
      <c r="BA34" s="257">
        <f>SUM(STX!BA34,VEST!BA36,'BS1'!BA34,'BS2'!BA34)</f>
        <v>0</v>
      </c>
      <c r="BB34" s="257">
        <f>SUM(STX!BB34,VEST!BB36,'BS1'!BB34,'BS2'!BB34)</f>
        <v>0</v>
      </c>
      <c r="BC34" s="257">
        <f>SUM(STX!BC34,VEST!BC36,'BS1'!BC34,'BS2'!BC34)</f>
        <v>0</v>
      </c>
      <c r="BD34" s="257">
        <f>SUM(STX!BD34,VEST!BD36,'BS1'!BD34,'BS2'!BD34)</f>
        <v>0</v>
      </c>
      <c r="BE34" s="257">
        <f>SUM(STX!BE34,VEST!BE36,'BS1'!BE34,'BS2'!BE34)</f>
        <v>0</v>
      </c>
      <c r="BF34" s="257">
        <f>SUM(STX!BF34,VEST!BF36,'BS1'!BF34,'BS2'!BF34)</f>
        <v>0</v>
      </c>
      <c r="BG34" s="257">
        <f>SUM(STX!BG34,VEST!BG36,'BS1'!BG34,'BS2'!BG34)</f>
        <v>0</v>
      </c>
      <c r="BH34" s="257">
        <f>SUM(STX!BH34,VEST!BH36,'BS1'!BH34,'BS2'!BH34)</f>
        <v>0</v>
      </c>
      <c r="BI34" s="257">
        <f>SUM(STX!BI34,VEST!BI36,'BS1'!BI34,'BS2'!BI34)</f>
        <v>0</v>
      </c>
      <c r="BJ34" s="257">
        <f>SUM(STX!BJ34,VEST!BJ36,'BS1'!BJ34,'BS2'!BJ34)</f>
        <v>0</v>
      </c>
      <c r="BK34" s="257">
        <f>SUM(STX!BK34,VEST!BK36,'BS1'!BK34,'BS2'!BK34)</f>
        <v>3988</v>
      </c>
      <c r="BL34" s="257">
        <f>SUM(STX!BL34,VEST!BL36,'BS1'!BL34,'BS2'!BL34)</f>
        <v>0</v>
      </c>
      <c r="BM34" s="257">
        <f>SUM(STX!BM34,VEST!BM36,'BS1'!BM34,'BS2'!BM34)</f>
        <v>0</v>
      </c>
      <c r="BN34" s="257">
        <f>SUM(STX!BN34,VEST!BN36,'BS1'!BN34,'BS2'!BN34)</f>
        <v>0</v>
      </c>
      <c r="BO34" s="257">
        <f>SUM(STX!BO34,VEST!BO36,'BS1'!BO34,'BS2'!BO34)</f>
        <v>0</v>
      </c>
      <c r="BP34" s="257">
        <f>SUM(STX!BP34,VEST!BP36,'BS1'!BP34,'BS2'!BP34)</f>
        <v>0</v>
      </c>
      <c r="BQ34" s="257">
        <f>SUM(STX!BQ34,VEST!BQ36,'BS1'!BQ34,'BS2'!BQ34)</f>
        <v>0</v>
      </c>
      <c r="BR34" s="257">
        <f>SUM(STX!BR34,VEST!BR36,'BS1'!BR34,'BS2'!BR34)</f>
        <v>0</v>
      </c>
      <c r="BS34" s="257">
        <f>SUM(STX!BS34,VEST!BS36,'BS1'!BS34,'BS2'!BS34)</f>
        <v>0</v>
      </c>
      <c r="BT34" s="257">
        <f>SUM(STX!BT34,VEST!BT36,'BS1'!BT34,'BS2'!BT34)</f>
        <v>0</v>
      </c>
      <c r="BU34" s="257">
        <f>SUM(STX!BU34,VEST!BU36,'BS1'!BU34,'BS2'!BU34)</f>
        <v>0</v>
      </c>
      <c r="BV34" s="257">
        <f>SUM(STX!BV34,VEST!BV36,'BS1'!BV34,'BS2'!BV34)</f>
        <v>0</v>
      </c>
      <c r="BW34" s="257">
        <f>SUM(STX!BW34,VEST!BW36,'BS1'!BW34,'BS2'!BW34)</f>
        <v>0</v>
      </c>
      <c r="BX34" s="257">
        <f>SUM(STX!BX34,VEST!BX36,'BS1'!BX34,'BS2'!BX34)</f>
        <v>0</v>
      </c>
      <c r="BY34" s="257">
        <f>SUM(STX!BY34,VEST!BY36,'BS1'!BY34,'BS2'!BY34)</f>
        <v>0</v>
      </c>
      <c r="BZ34" s="257">
        <f>SUM(STX!BZ34,VEST!BZ36,'BS1'!BZ34,'BS2'!BZ34)</f>
        <v>0</v>
      </c>
      <c r="CA34" s="257">
        <f>SUM(STX!CA34,VEST!CA36,'BS1'!CA34,'BS2'!CA34)</f>
        <v>0</v>
      </c>
      <c r="CB34" s="257">
        <f>SUM(STX!CB34,VEST!CB36,'BS1'!CB34,'BS2'!CB34)</f>
        <v>0</v>
      </c>
      <c r="CC34" s="257">
        <f>SUM(STX!CC34,VEST!CC36,'BS1'!CC34,'BS2'!CC34)</f>
        <v>0</v>
      </c>
      <c r="CD34" s="257">
        <f>SUM(STX!CD34,VEST!CD36,'BS1'!CD34,'BS2'!CD34)</f>
        <v>0</v>
      </c>
      <c r="CE34" s="257">
        <f>SUM(STX!CE34,VEST!CE36,'BS1'!CE34,'BS2'!CE34)</f>
        <v>0</v>
      </c>
      <c r="CF34" s="257">
        <f>SUM(STX!CF34,VEST!CF36,'BS1'!CF34,'BS2'!CF34)</f>
        <v>0</v>
      </c>
      <c r="CG34" s="257">
        <f>SUM(STX!CG34,VEST!CG36,'BS1'!CG34,'BS2'!CG34)</f>
        <v>0</v>
      </c>
      <c r="CH34" s="257">
        <f>SUM(STX!CH34,VEST!CH36,'BS1'!CH34,'BS2'!CH34)</f>
        <v>0</v>
      </c>
      <c r="CI34" s="257">
        <f>SUM(STX!CI34,VEST!CI36,'BS1'!CI34,'BS2'!CI34)</f>
        <v>0</v>
      </c>
      <c r="CJ34" s="257">
        <f>SUM(STX!CJ34,VEST!CJ36,'BS1'!CJ34,'BS2'!CJ34)</f>
        <v>0</v>
      </c>
      <c r="CK34" s="257">
        <f>SUM(STX!CK34,VEST!CK36,'BS1'!CK34,'BS2'!CK34)</f>
        <v>0</v>
      </c>
      <c r="CL34" s="257">
        <f>SUM(STX!CL34,VEST!CL36,'BS1'!CL34,'BS2'!CL34)</f>
        <v>0</v>
      </c>
      <c r="CM34" s="257">
        <f>SUM(STX!CM34,VEST!CM36,'BS1'!CM34,'BS2'!CM34)</f>
        <v>0</v>
      </c>
      <c r="CN34" s="257">
        <f>SUM(STX!CN34,VEST!CN36,'BS1'!CN34,'BS2'!CN34)</f>
        <v>0</v>
      </c>
      <c r="CO34" s="257">
        <f>SUM(STX!CO34,VEST!CO36,'BS1'!CO34,'BS2'!CO34)</f>
        <v>0</v>
      </c>
      <c r="CP34" s="257">
        <f>SUM(STX!CP34,VEST!CP36,'BS1'!CP34,'BS2'!CP34)</f>
        <v>0</v>
      </c>
      <c r="CQ34" s="257">
        <f>SUM(STX!CQ34,VEST!CQ36,'BS1'!CQ34,'BS2'!CQ34)</f>
        <v>4035</v>
      </c>
      <c r="CR34" s="257">
        <f>SUM(STX!CR34,VEST!CR36,'BS1'!CR34,'BS2'!CR34)</f>
        <v>0</v>
      </c>
      <c r="CS34" s="257">
        <f>SUM(STX!CS34,VEST!CS36,'BS1'!CS34,'BS2'!CS34)</f>
        <v>0</v>
      </c>
      <c r="CT34" s="257">
        <f>SUM(STX!CT34,VEST!CT36,'BS1'!CT34,'BS2'!CT34)</f>
        <v>0</v>
      </c>
      <c r="CU34" s="257">
        <f>SUM(STX!CU34,VEST!CU36,'BS1'!CU34,'BS2'!CU34)</f>
        <v>0</v>
      </c>
      <c r="CV34" s="257">
        <f>SUM(STX!CV34,VEST!CV36,'BS1'!CV34,'BS2'!CV34)</f>
        <v>0</v>
      </c>
      <c r="CW34" s="257">
        <f>SUM(STX!CW34,VEST!CW36,'BS1'!CW34,'BS2'!CW34)</f>
        <v>0</v>
      </c>
      <c r="CX34" s="257">
        <f>SUM(STX!CX34,VEST!CX36,'BS1'!CX34,'BS2'!CX34)</f>
        <v>0</v>
      </c>
      <c r="CY34" s="257">
        <f>SUM(STX!CY34,VEST!CY36,'BS1'!CY34,'BS2'!CY34)</f>
        <v>0</v>
      </c>
      <c r="CZ34" s="257">
        <f>SUM(STX!CZ34,VEST!CZ36,'BS1'!CZ34,'BS2'!CZ34)</f>
        <v>0</v>
      </c>
      <c r="DA34" s="257">
        <f>SUM(STX!DA34,VEST!DA36,'BS1'!DA34,'BS2'!DA34)</f>
        <v>0</v>
      </c>
      <c r="DB34" s="257">
        <f>SUM(STX!DB34,VEST!DB36,'BS1'!DB34,'BS2'!DB34)</f>
        <v>0</v>
      </c>
      <c r="DC34" s="257">
        <f>SUM(STX!DC34,VEST!DC36,'BS1'!DC34,'BS2'!DC34)</f>
        <v>0</v>
      </c>
      <c r="DD34" s="257">
        <f>SUM(STX!DD34,VEST!DD36,'BS1'!DD34,'BS2'!DD34)</f>
        <v>0</v>
      </c>
      <c r="DE34" s="257">
        <f>SUM(STX!DE34,VEST!DE36,'BS1'!DE34,'BS2'!DE34)</f>
        <v>0</v>
      </c>
      <c r="DF34" s="257">
        <f>SUM(STX!DF34,VEST!DF36,'BS1'!DF34,'BS2'!DF34)</f>
        <v>0</v>
      </c>
      <c r="DG34" s="257">
        <f>SUM(STX!DG34,VEST!DG36,'BS1'!DG34,'BS2'!DG34)</f>
        <v>0</v>
      </c>
      <c r="DH34" s="257">
        <f>SUM(STX!DH34,VEST!DH36,'BS1'!DH34,'BS2'!DH34)</f>
        <v>0</v>
      </c>
      <c r="DI34" s="257">
        <f>SUM(STX!DI34,VEST!DI36,'BS1'!DI34,'BS2'!DI34)</f>
        <v>0</v>
      </c>
      <c r="DJ34" s="257">
        <f>SUM(STX!DJ34,VEST!DJ36,'BS1'!DJ34,'BS2'!DJ34)</f>
        <v>0</v>
      </c>
      <c r="DK34" s="257">
        <f>SUM(STX!DK34,VEST!DK36,'BS1'!DK34,'BS2'!DK34)</f>
        <v>0</v>
      </c>
      <c r="DL34" s="257">
        <f>SUM(STX!DL34,VEST!DL36,'BS1'!DL34,'BS2'!DL34)</f>
        <v>0</v>
      </c>
      <c r="DM34" s="257">
        <f>SUM(STX!DM34,VEST!DM36,'BS1'!DM34,'BS2'!DM34)</f>
        <v>0</v>
      </c>
      <c r="DN34" s="257">
        <f>SUM(STX!DN34,VEST!DN36,'BS1'!DN34,'BS2'!DN34)</f>
        <v>0</v>
      </c>
      <c r="DO34" s="257">
        <f>SUM(STX!DO34,VEST!DO36,'BS1'!DO34,'BS2'!DO34)</f>
        <v>0</v>
      </c>
      <c r="DP34" s="257">
        <f>SUM(STX!DP34,VEST!DP36,'BS1'!DP34,'BS2'!DP34)</f>
        <v>0</v>
      </c>
      <c r="DQ34" s="257">
        <f>SUM(STX!DQ34,VEST!DQ36,'BS1'!DQ34,'BS2'!DQ34)</f>
        <v>0</v>
      </c>
      <c r="DR34" s="257">
        <f>SUM(STX!DR34,VEST!DR36,'BS1'!DR34,'BS2'!DR34)</f>
        <v>0</v>
      </c>
      <c r="DS34" s="257">
        <f>SUM(STX!DS34,VEST!DS36,'BS1'!DS34,'BS2'!DS34)</f>
        <v>0</v>
      </c>
      <c r="DT34" s="257">
        <f>SUM(STX!DT34,VEST!DT36,'BS1'!DT34,'BS2'!DT34)</f>
        <v>0</v>
      </c>
      <c r="DU34" s="257">
        <f>SUM(STX!DU34,VEST!DU36,'BS1'!DU34,'BS2'!DU34)</f>
        <v>0</v>
      </c>
      <c r="DV34" s="257">
        <f>SUM(STX!DV34,VEST!DV36,'BS1'!DV34,'BS2'!DV34)</f>
        <v>4148</v>
      </c>
      <c r="DW34" s="257">
        <f>SUM(STX!DW34,VEST!DW36,'BS1'!DW34,'BS2'!DW34)</f>
        <v>0</v>
      </c>
      <c r="DX34" s="257">
        <f>SUM(STX!DX34,VEST!DX36,'BS1'!DX34,'BS2'!DX34)</f>
        <v>0</v>
      </c>
      <c r="DY34" s="257">
        <f>SUM(STX!DY34,VEST!DY36,'BS1'!DY34,'BS2'!DY34)</f>
        <v>0</v>
      </c>
      <c r="DZ34" s="257">
        <f>SUM(STX!DZ34,VEST!DZ36,'BS1'!DZ34,'BS2'!DZ34)</f>
        <v>0</v>
      </c>
      <c r="EA34" s="257">
        <f>SUM(STX!EA34,VEST!EA36,'BS1'!EA34,'BS2'!EA34)</f>
        <v>0</v>
      </c>
      <c r="EB34" s="257">
        <f>SUM(STX!EB34,VEST!EB36,'BS1'!EB34,'BS2'!EB34)</f>
        <v>0</v>
      </c>
      <c r="EC34" s="257">
        <f>SUM(STX!EC34,VEST!EC36,'BS1'!EC34,'BS2'!EC34)</f>
        <v>0</v>
      </c>
      <c r="ED34" s="257">
        <f>SUM(STX!ED34,VEST!ED36,'BS1'!ED34,'BS2'!ED34)</f>
        <v>0</v>
      </c>
      <c r="EE34" s="257">
        <f>SUM(STX!EE34,VEST!EE36,'BS1'!EE34,'BS2'!EE34)</f>
        <v>0</v>
      </c>
      <c r="EF34" s="257">
        <f>SUM(STX!EF34,VEST!EF36,'BS1'!EF34,'BS2'!EF34)</f>
        <v>0</v>
      </c>
      <c r="EG34" s="257">
        <f>SUM(STX!EG34,VEST!EG36,'BS1'!EG34,'BS2'!EG34)</f>
        <v>0</v>
      </c>
      <c r="EH34" s="257">
        <f>SUM(STX!EH34,VEST!EH36,'BS1'!EH34,'BS2'!EH34)</f>
        <v>0</v>
      </c>
      <c r="EI34" s="257">
        <f>SUM(STX!EI34,VEST!EI36,'BS1'!EI34,'BS2'!EI34)</f>
        <v>0</v>
      </c>
      <c r="EJ34" s="257">
        <f>SUM(STX!EJ34,VEST!EJ36,'BS1'!EJ34,'BS2'!EJ34)</f>
        <v>0</v>
      </c>
      <c r="EK34" s="257">
        <f>SUM(STX!EK34,VEST!EK36,'BS1'!EK34,'BS2'!EK34)</f>
        <v>0</v>
      </c>
      <c r="EL34" s="257">
        <f>SUM(STX!EL34,VEST!EL36,'BS1'!EL34,'BS2'!EL34)</f>
        <v>0</v>
      </c>
      <c r="EM34" s="257">
        <f>SUM(STX!EM34,VEST!EM36,'BS1'!EM34,'BS2'!EM34)</f>
        <v>0</v>
      </c>
      <c r="EN34" s="257">
        <f>SUM(STX!EN34,VEST!EN36,'BS1'!EN34,'BS2'!EN34)</f>
        <v>0</v>
      </c>
      <c r="EO34" s="257">
        <f>SUM(STX!EO34,VEST!EO36,'BS1'!EO34,'BS2'!EO34)</f>
        <v>0</v>
      </c>
      <c r="EP34" s="257">
        <f>SUM(STX!EP34,VEST!EP36,'BS1'!EP34,'BS2'!EP34)</f>
        <v>0</v>
      </c>
      <c r="EQ34" s="257">
        <f>SUM(STX!EQ34,VEST!EQ36,'BS1'!EQ34,'BS2'!EQ34)</f>
        <v>0</v>
      </c>
      <c r="ER34" s="257">
        <f>SUM(STX!ER34,VEST!ER36,'BS1'!ER34,'BS2'!ER34)</f>
        <v>0</v>
      </c>
      <c r="ES34" s="257">
        <f>SUM(STX!ES34,VEST!ES36,'BS1'!ES34,'BS2'!ES34)</f>
        <v>0</v>
      </c>
      <c r="ET34" s="257">
        <f>SUM(STX!ET34,VEST!ET36,'BS1'!ET34,'BS2'!ET34)</f>
        <v>0</v>
      </c>
      <c r="EU34" s="257">
        <f>SUM(STX!EU34,VEST!EU36,'BS1'!EU34,'BS2'!EU34)</f>
        <v>0</v>
      </c>
      <c r="EV34" s="257">
        <f>SUM(STX!EV34,VEST!EV36,'BS1'!EV34,'BS2'!EV34)</f>
        <v>0</v>
      </c>
      <c r="EW34" s="257">
        <f>SUM(STX!EW34,VEST!EW36,'BS1'!EW34,'BS2'!EW34)</f>
        <v>0</v>
      </c>
      <c r="EX34" s="257">
        <f>SUM(STX!EX34,VEST!EX36,'BS1'!EX34,'BS2'!EX34)</f>
        <v>0</v>
      </c>
      <c r="EY34" s="257">
        <f>SUM(STX!EY34,VEST!EY36,'BS1'!EY34,'BS2'!EY34)</f>
        <v>0</v>
      </c>
      <c r="EZ34" s="257">
        <f>SUM(STX!EZ34,VEST!EZ36,'BS1'!EZ34,'BS2'!EZ34)</f>
        <v>0</v>
      </c>
      <c r="FA34" s="257">
        <f>SUM(STX!FA34,VEST!FA36,'BS1'!FA34,'BS2'!FA34)</f>
        <v>0</v>
      </c>
      <c r="FB34" s="257">
        <f>SUM(STX!FB34,VEST!FB36,'BS1'!FB34,'BS2'!FB34)</f>
        <v>4667</v>
      </c>
      <c r="FC34" s="257">
        <f>SUM(STX!FC34,VEST!FC36,'BS1'!FC34,'BS2'!FC34)</f>
        <v>0</v>
      </c>
      <c r="FD34" s="257">
        <f>SUM(STX!FD34,VEST!FD36,'BS1'!FD34,'BS2'!FD34)</f>
        <v>0</v>
      </c>
      <c r="FE34" s="257">
        <f>SUM(STX!FE34,VEST!FE36,'BS1'!FE34,'BS2'!FE34)</f>
        <v>0</v>
      </c>
      <c r="FF34" s="257">
        <f>SUM(STX!FF34,VEST!FF36,'BS1'!FF34,'BS2'!FF34)</f>
        <v>0</v>
      </c>
      <c r="FG34" s="257">
        <f>SUM(STX!FG34,VEST!FG36,'BS1'!FG34,'BS2'!FG34)</f>
        <v>0</v>
      </c>
      <c r="FH34" s="257">
        <f>SUM(STX!FH34,VEST!FH36,'BS1'!FH34,'BS2'!FH34)</f>
        <v>0</v>
      </c>
      <c r="FI34" s="257">
        <f>SUM(STX!FI34,VEST!FI36,'BS1'!FI34,'BS2'!FI34)</f>
        <v>0</v>
      </c>
      <c r="FJ34" s="257">
        <f>SUM(STX!FJ34,VEST!FJ36,'BS1'!FJ34,'BS2'!FJ34)</f>
        <v>0</v>
      </c>
      <c r="FK34" s="257">
        <f>SUM(STX!FK34,VEST!FK36,'BS1'!FK34,'BS2'!FK34)</f>
        <v>0</v>
      </c>
      <c r="FL34" s="257">
        <f>SUM(STX!FL34,VEST!FL36,'BS1'!FL34,'BS2'!FL34)</f>
        <v>0</v>
      </c>
      <c r="FM34" s="257">
        <f>SUM(STX!FM34,VEST!FM36,'BS1'!FM34,'BS2'!FM34)</f>
        <v>0</v>
      </c>
      <c r="FN34" s="257">
        <f>SUM(STX!FN34,VEST!FN36,'BS1'!FN34,'BS2'!FN34)</f>
        <v>0</v>
      </c>
      <c r="FO34" s="257">
        <f>SUM(STX!FO34,VEST!FO36,'BS1'!FO34,'BS2'!FO34)</f>
        <v>0</v>
      </c>
      <c r="FP34" s="257">
        <f>SUM(STX!FP34,VEST!FP36,'BS1'!FP34,'BS2'!FP34)</f>
        <v>0</v>
      </c>
      <c r="FQ34" s="257">
        <f>SUM(STX!FQ34,VEST!FQ36,'BS1'!FQ34,'BS2'!FQ34)</f>
        <v>0</v>
      </c>
      <c r="FR34" s="257">
        <f>SUM(STX!FR34,VEST!FR36,'BS1'!FR34,'BS2'!FR34)</f>
        <v>0</v>
      </c>
      <c r="FS34" s="257">
        <f>SUM(STX!FS34,VEST!FS36,'BS1'!FS34,'BS2'!FS34)</f>
        <v>0</v>
      </c>
      <c r="FT34" s="257">
        <f>SUM(STX!FT34,VEST!FT36,'BS1'!FT34,'BS2'!FT34)</f>
        <v>0</v>
      </c>
      <c r="FU34" s="257">
        <f>SUM(STX!FU34,VEST!FU36,'BS1'!FU34,'BS2'!FU34)</f>
        <v>0</v>
      </c>
      <c r="FV34" s="257">
        <f>SUM(STX!FV34,VEST!FV36,'BS1'!FV34,'BS2'!FV34)</f>
        <v>0</v>
      </c>
      <c r="FW34" s="257">
        <f>SUM(STX!FW34,VEST!FW36,'BS1'!FW34,'BS2'!FW34)</f>
        <v>0</v>
      </c>
      <c r="FX34" s="257">
        <f>SUM(STX!FX34,VEST!FX36,'BS1'!FX34,'BS2'!FX34)</f>
        <v>0</v>
      </c>
      <c r="FY34" s="257">
        <f>SUM(STX!FY34,VEST!FY36,'BS1'!FY34,'BS2'!FY34)</f>
        <v>0</v>
      </c>
      <c r="FZ34" s="257">
        <f>SUM(STX!FZ34,VEST!FZ36,'BS1'!FZ34,'BS2'!FZ34)</f>
        <v>0</v>
      </c>
      <c r="GA34" s="257">
        <f>SUM(STX!GA34,VEST!GA36,'BS1'!GA34,'BS2'!GA34)</f>
        <v>0</v>
      </c>
      <c r="GB34" s="257">
        <f>SUM(STX!GB34,VEST!GB36,'BS1'!GB34,'BS2'!GB34)</f>
        <v>0</v>
      </c>
      <c r="GC34" s="257">
        <f>SUM(STX!GC34,VEST!GC36,'BS1'!GC34,'BS2'!GC34)</f>
        <v>0</v>
      </c>
      <c r="GD34" s="257">
        <f>SUM(STX!GD34,VEST!GD36,'BS1'!GD34,'BS2'!GD34)</f>
        <v>0</v>
      </c>
      <c r="GE34" s="257">
        <f>SUM(STX!GE34,VEST!GE36,'BS1'!GE34,'BS2'!GE34)</f>
        <v>0</v>
      </c>
      <c r="GF34" s="257">
        <f>SUM(STX!GF34,VEST!GF36,'BS1'!GF34,'BS2'!GF34)</f>
        <v>0</v>
      </c>
      <c r="GG34" s="257">
        <f>SUM(STX!GG34,VEST!GG36,'BS1'!GG34,'BS2'!GG34)</f>
        <v>4916</v>
      </c>
      <c r="GH34" s="257">
        <f>SUM(STX!GH34,VEST!GH36,'BS1'!GH34,'BS2'!GH34)</f>
        <v>826</v>
      </c>
      <c r="GI34" s="257">
        <f>SUM(STX!GI34,VEST!GI36,'BS1'!GI34,'BS2'!GI34)</f>
        <v>0</v>
      </c>
      <c r="GJ34" s="257">
        <f>SUM(STX!GJ34,VEST!GJ36,'BS1'!GJ34,'BS2'!GJ34)</f>
        <v>0</v>
      </c>
      <c r="GK34" s="257">
        <f>SUM(STX!GK34,VEST!GK36,'BS1'!GK34,'BS2'!GK34)</f>
        <v>0</v>
      </c>
      <c r="GL34" s="257">
        <f>SUM(STX!GL34,VEST!GL36,'BS1'!GL34,'BS2'!GL34)</f>
        <v>0</v>
      </c>
      <c r="GM34" s="257">
        <f>SUM(STX!GM34,VEST!GM36,'BS1'!GM34,'BS2'!GM34)</f>
        <v>0</v>
      </c>
      <c r="GN34" s="257">
        <f>SUM(STX!GN34,VEST!GN36,'BS1'!GN34,'BS2'!GN34)</f>
        <v>0</v>
      </c>
      <c r="GO34" s="257">
        <f>SUM(STX!GO34,VEST!GO36,'BS1'!GO34,'BS2'!GO34)</f>
        <v>0</v>
      </c>
      <c r="GP34" s="257">
        <f>SUM(STX!GP34,VEST!GP36,'BS1'!GP34,'BS2'!GP34)</f>
        <v>0</v>
      </c>
      <c r="GQ34" s="257">
        <f>SUM(STX!GQ34,VEST!GQ36,'BS1'!GQ34,'BS2'!GQ34)</f>
        <v>0</v>
      </c>
      <c r="GR34" s="257">
        <f>SUM(STX!GR34,VEST!GR36,'BS1'!GR34,'BS2'!GR34)</f>
        <v>0</v>
      </c>
      <c r="GS34" s="257">
        <f>SUM(STX!GS34,VEST!GS36,'BS1'!GS34,'BS2'!GS34)</f>
        <v>0</v>
      </c>
      <c r="GT34" s="257">
        <f>SUM(STX!GT34,VEST!GT36,'BS1'!GT34,'BS2'!GT34)</f>
        <v>0</v>
      </c>
      <c r="GU34" s="257">
        <f>SUM(STX!GU34,VEST!GU36,'BS1'!GU34,'BS2'!GU34)</f>
        <v>0</v>
      </c>
      <c r="GV34" s="257">
        <f>SUM(STX!GV34,VEST!GV36,'BS1'!GV34,'BS2'!GV34)</f>
        <v>0</v>
      </c>
      <c r="GW34" s="257">
        <f>SUM(STX!GW34,VEST!GW36,'BS1'!GW34,'BS2'!GW34)</f>
        <v>0</v>
      </c>
      <c r="GX34" s="257">
        <f>SUM(STX!GX34,VEST!GX36,'BS1'!GX34,'BS2'!GX34)</f>
        <v>0</v>
      </c>
      <c r="GY34" s="257">
        <f>SUM(STX!GY34,VEST!GY36,'BS1'!GY34,'BS2'!GY34)</f>
        <v>0</v>
      </c>
      <c r="GZ34" s="257">
        <f>SUM(STX!GZ34,VEST!GZ36,'BS1'!GZ34,'BS2'!GZ34)</f>
        <v>0</v>
      </c>
      <c r="HA34" s="257">
        <f>SUM(STX!HA34,VEST!HA36,'BS1'!HA34,'BS2'!HA34)</f>
        <v>0</v>
      </c>
      <c r="HB34" s="257">
        <f>SUM(STX!HB34,VEST!HB36,'BS1'!HB34,'BS2'!HB34)</f>
        <v>0</v>
      </c>
      <c r="HC34" s="257">
        <f>SUM(STX!HC34,VEST!HC36,'BS1'!HC34,'BS2'!HC34)</f>
        <v>0</v>
      </c>
      <c r="HD34" s="257">
        <f>SUM(STX!HD34,VEST!HD36,'BS1'!HD34,'BS2'!HD34)</f>
        <v>0</v>
      </c>
      <c r="HE34" s="257">
        <f>SUM(STX!HE34,VEST!HE36,'BS1'!HE34,'BS2'!HE34)</f>
        <v>0</v>
      </c>
      <c r="HF34" s="257">
        <f>SUM(STX!HF34,VEST!HF36,'BS1'!HF34,'BS2'!HF34)</f>
        <v>0</v>
      </c>
      <c r="HG34" s="257">
        <f>SUM(STX!HG34,VEST!HG36,'BS1'!HG34,'BS2'!HG34)</f>
        <v>0</v>
      </c>
      <c r="HH34" s="257">
        <f>SUM(STX!HH34,VEST!HH36,'BS1'!HH34,'BS2'!HH34)</f>
        <v>0</v>
      </c>
      <c r="HI34" s="257">
        <f>SUM(STX!HI34,VEST!HI36,'BS1'!HI34,'BS2'!HI34)</f>
        <v>0</v>
      </c>
      <c r="HJ34" s="257">
        <f>SUM(STX!HJ34,VEST!HJ36,'BS1'!HJ34,'BS2'!HJ34)</f>
        <v>0</v>
      </c>
      <c r="HK34" s="257">
        <f>SUM(STX!HK34,VEST!HK36,'BS1'!HK34,'BS2'!HK34)</f>
        <v>0</v>
      </c>
      <c r="HL34" s="257">
        <f>SUM(STX!HL34,VEST!HL36,'BS1'!HL34,'BS2'!HL34)</f>
        <v>0</v>
      </c>
      <c r="HM34" s="257">
        <f>SUM(STX!HM34,VEST!HM36,'BS1'!HM34,'BS2'!HM34)</f>
        <v>4852</v>
      </c>
      <c r="HN34" s="257">
        <f>SUM(STX!HN34,VEST!HN36,'BS1'!HN34,'BS2'!HN34)</f>
        <v>0</v>
      </c>
      <c r="HO34" s="257">
        <f>SUM(STX!HO34,VEST!HO36,'BS1'!HO34,'BS2'!HO34)</f>
        <v>0</v>
      </c>
      <c r="HP34" s="257">
        <f>SUM(STX!HP34,VEST!HP36,'BS1'!HP34,'BS2'!HP34)</f>
        <v>0</v>
      </c>
      <c r="HQ34" s="257">
        <f>SUM(STX!HQ34,VEST!HQ36,'BS1'!HQ34,'BS2'!HQ34)</f>
        <v>0</v>
      </c>
      <c r="HR34" s="257">
        <f>SUM(STX!HR34,VEST!HR36,'BS1'!HR34,'BS2'!HR34)</f>
        <v>0</v>
      </c>
      <c r="HS34" s="257">
        <f>SUM(STX!HS34,VEST!HS36,'BS1'!HS34,'BS2'!HS34)</f>
        <v>0</v>
      </c>
      <c r="HT34" s="257">
        <f>SUM(STX!HT34,VEST!HT36,'BS1'!HT34,'BS2'!HT34)</f>
        <v>0</v>
      </c>
      <c r="HU34" s="257">
        <f>SUM(STX!HU34,VEST!HU36,'BS1'!HU34,'BS2'!HU34)</f>
        <v>0</v>
      </c>
      <c r="HV34" s="257">
        <f>SUM(STX!HV34,VEST!HV36,'BS1'!HV34,'BS2'!HV34)</f>
        <v>0</v>
      </c>
      <c r="HW34" s="257">
        <f>SUM(STX!HW34,VEST!HW36,'BS1'!HW34,'BS2'!HW34)</f>
        <v>0</v>
      </c>
      <c r="HX34" s="257">
        <f>SUM(STX!HX34,VEST!HX36,'BS1'!HX34,'BS2'!HX34)</f>
        <v>0</v>
      </c>
      <c r="HY34" s="257">
        <f>SUM(STX!HY34,VEST!HY36,'BS1'!HY34,'BS2'!HY34)</f>
        <v>0</v>
      </c>
      <c r="HZ34" s="257">
        <f>SUM(STX!HZ34,VEST!HZ36,'BS1'!HZ34,'BS2'!HZ34)</f>
        <v>0</v>
      </c>
      <c r="IA34" s="257">
        <f>SUM(STX!IA34,VEST!IA36,'BS1'!IA34,'BS2'!IA34)</f>
        <v>0</v>
      </c>
      <c r="IB34" s="257">
        <f>SUM(STX!IB34,VEST!IB36,'BS1'!IB34,'BS2'!IB34)</f>
        <v>0</v>
      </c>
      <c r="IC34" s="257">
        <f>SUM(STX!IC34,VEST!IC36,'BS1'!IC34,'BS2'!IC34)</f>
        <v>0</v>
      </c>
      <c r="ID34" s="257">
        <f>SUM(STX!ID34,VEST!ID36,'BS1'!ID34,'BS2'!ID34)</f>
        <v>0</v>
      </c>
      <c r="IE34" s="257">
        <f>SUM(STX!IE34,VEST!IE36,'BS1'!IE34,'BS2'!IE34)</f>
        <v>0</v>
      </c>
      <c r="IF34" s="257">
        <f>SUM(STX!IF34,VEST!IF36,'BS1'!IF34,'BS2'!IF34)</f>
        <v>0</v>
      </c>
      <c r="IG34" s="257">
        <f>SUM(STX!IG34,VEST!IG36,'BS1'!IG34,'BS2'!IG34)</f>
        <v>0</v>
      </c>
      <c r="IH34" s="257">
        <f>SUM(STX!IH34,VEST!IH36,'BS1'!IH34,'BS2'!IH34)</f>
        <v>0</v>
      </c>
      <c r="II34" s="257">
        <f>SUM(STX!II34,VEST!II36,'BS1'!II34,'BS2'!II34)</f>
        <v>0</v>
      </c>
      <c r="IJ34" s="257">
        <f>SUM(STX!IJ34,VEST!IJ36,'BS1'!IJ34,'BS2'!IJ34)</f>
        <v>0</v>
      </c>
      <c r="IK34" s="257">
        <f>SUM(STX!IK34,VEST!IK36,'BS1'!IK34,'BS2'!IK34)</f>
        <v>0</v>
      </c>
      <c r="IL34" s="257">
        <f>SUM(STX!IL34,VEST!IL36,'BS1'!IL34,'BS2'!IL34)</f>
        <v>0</v>
      </c>
      <c r="IM34" s="257">
        <f>SUM(STX!IM34,VEST!IM36,'BS1'!IM34,'BS2'!IM34)</f>
        <v>0</v>
      </c>
      <c r="IN34" s="257">
        <f>SUM(STX!IN34,VEST!IN36,'BS1'!IN34,'BS2'!IN34)</f>
        <v>0</v>
      </c>
      <c r="IO34" s="257">
        <f>SUM(STX!IO34,VEST!IO36,'BS1'!IO34,'BS2'!IO34)</f>
        <v>0</v>
      </c>
      <c r="IP34" s="257">
        <f>SUM(STX!IP34,VEST!IP36,'BS1'!IP34,'BS2'!IP34)</f>
        <v>0</v>
      </c>
      <c r="IQ34" s="257">
        <f>SUM(STX!IQ34,VEST!IQ36,'BS1'!IQ34,'BS2'!IQ34)</f>
        <v>0</v>
      </c>
      <c r="IR34" s="257">
        <f>SUM(STX!IR34,VEST!IR36,'BS1'!IR34,'BS2'!IR34)</f>
        <v>0</v>
      </c>
      <c r="IS34" s="257">
        <f>SUM(STX!IS34,VEST!IS36,'BS1'!IS34,'BS2'!IS34)</f>
        <v>4784</v>
      </c>
      <c r="IT34" s="257">
        <f>SUM(STX!IT34,VEST!IT36,'BS1'!IT34,'BS2'!IT34)</f>
        <v>4331</v>
      </c>
      <c r="IU34" s="257">
        <f>SUM(STX!IU34,VEST!IU36,'BS1'!IU34,'BS2'!IU34)</f>
        <v>3724</v>
      </c>
      <c r="IV34" s="257">
        <f>SUM(STX!IV34,VEST!IV36,'BS1'!IV34,'BS2'!IV34)</f>
        <v>2909</v>
      </c>
      <c r="IW34" s="257">
        <f>SUM(STX!IW34,VEST!IW36,'BS1'!IW34,'BS2'!IW34)</f>
        <v>2638</v>
      </c>
      <c r="IX34" s="257">
        <f>SUM(STX!IX34,VEST!IX36,'BS1'!IX34,'BS2'!IX34)</f>
        <v>2638</v>
      </c>
    </row>
    <row r="35" spans="2:258">
      <c r="B35" s="286" t="s">
        <v>13</v>
      </c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90">
        <f t="shared" ref="AH35" si="40">AH44-AH34-AH36-AH37</f>
        <v>3909</v>
      </c>
      <c r="AI35" s="290">
        <f t="shared" ref="AI35" si="41">AI44-AI34-AI36-AI37</f>
        <v>0</v>
      </c>
      <c r="AJ35" s="290">
        <f t="shared" ref="AJ35" si="42">AJ44-AJ34-AJ36-AJ37</f>
        <v>0</v>
      </c>
      <c r="AK35" s="290">
        <f t="shared" ref="AK35" si="43">AK44-AK34-AK36-AK37</f>
        <v>0</v>
      </c>
      <c r="AL35" s="290">
        <f t="shared" ref="AL35" si="44">AL44-AL34-AL36-AL37</f>
        <v>0</v>
      </c>
      <c r="AM35" s="290">
        <f t="shared" ref="AM35" si="45">AM44-AM34-AM36-AM37</f>
        <v>0</v>
      </c>
      <c r="AN35" s="290">
        <f t="shared" ref="AN35" si="46">AN44-AN34-AN36-AN37</f>
        <v>0</v>
      </c>
      <c r="AO35" s="290">
        <f t="shared" ref="AO35" si="47">AO44-AO34-AO36-AO37</f>
        <v>0</v>
      </c>
      <c r="AP35" s="290">
        <f t="shared" ref="AP35" si="48">AP44-AP34-AP36-AP37</f>
        <v>0</v>
      </c>
      <c r="AQ35" s="290">
        <f t="shared" ref="AQ35" si="49">AQ44-AQ34-AQ36-AQ37</f>
        <v>0</v>
      </c>
      <c r="AR35" s="290">
        <f t="shared" ref="AR35" si="50">AR44-AR34-AR36-AR37</f>
        <v>0</v>
      </c>
      <c r="AS35" s="290">
        <f t="shared" ref="AS35" si="51">AS44-AS34-AS36-AS37</f>
        <v>0</v>
      </c>
      <c r="AT35" s="290">
        <f t="shared" ref="AT35" si="52">AT44-AT34-AT36-AT37</f>
        <v>0</v>
      </c>
      <c r="AU35" s="290">
        <f t="shared" ref="AU35" si="53">AU44-AU34-AU36-AU37</f>
        <v>0</v>
      </c>
      <c r="AV35" s="290">
        <f t="shared" ref="AV35" si="54">AV44-AV34-AV36-AV37</f>
        <v>0</v>
      </c>
      <c r="AW35" s="290">
        <f t="shared" ref="AW35" si="55">AW44-AW34-AW36-AW37</f>
        <v>0</v>
      </c>
      <c r="AX35" s="290">
        <f t="shared" ref="AX35" si="56">AX44-AX34-AX36-AX37</f>
        <v>0</v>
      </c>
      <c r="AY35" s="290">
        <f t="shared" ref="AY35" si="57">AY44-AY34-AY36-AY37</f>
        <v>0</v>
      </c>
      <c r="AZ35" s="290">
        <f t="shared" ref="AZ35" si="58">AZ44-AZ34-AZ36-AZ37</f>
        <v>0</v>
      </c>
      <c r="BA35" s="290">
        <f t="shared" ref="BA35" si="59">BA44-BA34-BA36-BA37</f>
        <v>0</v>
      </c>
      <c r="BB35" s="290">
        <f t="shared" ref="BB35" si="60">BB44-BB34-BB36-BB37</f>
        <v>0</v>
      </c>
      <c r="BC35" s="290">
        <f t="shared" ref="BC35" si="61">BC44-BC34-BC36-BC37</f>
        <v>0</v>
      </c>
      <c r="BD35" s="290">
        <f t="shared" ref="BD35" si="62">BD44-BD34-BD36-BD37</f>
        <v>0</v>
      </c>
      <c r="BE35" s="290">
        <f t="shared" ref="BE35" si="63">BE44-BE34-BE36-BE37</f>
        <v>0</v>
      </c>
      <c r="BF35" s="290">
        <f t="shared" ref="BF35" si="64">BF44-BF34-BF36-BF37</f>
        <v>0</v>
      </c>
      <c r="BG35" s="290">
        <f t="shared" ref="BG35" si="65">BG44-BG34-BG36-BG37</f>
        <v>0</v>
      </c>
      <c r="BH35" s="290">
        <f t="shared" ref="BH35" si="66">BH44-BH34-BH36-BH37</f>
        <v>0</v>
      </c>
      <c r="BI35" s="290">
        <f t="shared" ref="BI35" si="67">BI44-BI34-BI36-BI37</f>
        <v>0</v>
      </c>
      <c r="BJ35" s="290">
        <f t="shared" ref="BJ35" si="68">BJ44-BJ34-BJ36-BJ37</f>
        <v>0</v>
      </c>
      <c r="BK35" s="290">
        <f t="shared" ref="BK35" si="69">BK44-BK34-BK36-BK37</f>
        <v>3858</v>
      </c>
      <c r="BL35" s="290">
        <f t="shared" ref="BL35" si="70">BL44-BL34-BL36-BL37</f>
        <v>0</v>
      </c>
      <c r="BM35" s="290">
        <f t="shared" ref="BM35" si="71">BM44-BM34-BM36-BM37</f>
        <v>0</v>
      </c>
      <c r="BN35" s="290">
        <f t="shared" ref="BN35" si="72">BN44-BN34-BN36-BN37</f>
        <v>0</v>
      </c>
      <c r="BO35" s="290">
        <f t="shared" ref="BO35" si="73">BO44-BO34-BO36-BO37</f>
        <v>0</v>
      </c>
      <c r="BP35" s="290">
        <f t="shared" ref="BP35" si="74">BP44-BP34-BP36-BP37</f>
        <v>0</v>
      </c>
      <c r="BQ35" s="290">
        <f t="shared" ref="BQ35" si="75">BQ44-BQ34-BQ36-BQ37</f>
        <v>0</v>
      </c>
      <c r="BR35" s="290">
        <f t="shared" ref="BR35" si="76">BR44-BR34-BR36-BR37</f>
        <v>0</v>
      </c>
      <c r="BS35" s="290">
        <f t="shared" ref="BS35" si="77">BS44-BS34-BS36-BS37</f>
        <v>0</v>
      </c>
      <c r="BT35" s="290">
        <f t="shared" ref="BT35" si="78">BT44-BT34-BT36-BT37</f>
        <v>0</v>
      </c>
      <c r="BU35" s="290">
        <f t="shared" ref="BU35" si="79">BU44-BU34-BU36-BU37</f>
        <v>0</v>
      </c>
      <c r="BV35" s="290">
        <f t="shared" ref="BV35" si="80">BV44-BV34-BV36-BV37</f>
        <v>0</v>
      </c>
      <c r="BW35" s="290">
        <f t="shared" ref="BW35" si="81">BW44-BW34-BW36-BW37</f>
        <v>0</v>
      </c>
      <c r="BX35" s="290">
        <f t="shared" ref="BX35" si="82">BX44-BX34-BX36-BX37</f>
        <v>0</v>
      </c>
      <c r="BY35" s="290">
        <f t="shared" ref="BY35" si="83">BY44-BY34-BY36-BY37</f>
        <v>0</v>
      </c>
      <c r="BZ35" s="290">
        <f t="shared" ref="BZ35" si="84">BZ44-BZ34-BZ36-BZ37</f>
        <v>0</v>
      </c>
      <c r="CA35" s="290">
        <f t="shared" ref="CA35" si="85">CA44-CA34-CA36-CA37</f>
        <v>0</v>
      </c>
      <c r="CB35" s="290">
        <f t="shared" ref="CB35" si="86">CB44-CB34-CB36-CB37</f>
        <v>0</v>
      </c>
      <c r="CC35" s="290">
        <f t="shared" ref="CC35" si="87">CC44-CC34-CC36-CC37</f>
        <v>0</v>
      </c>
      <c r="CD35" s="290">
        <f t="shared" ref="CD35" si="88">CD44-CD34-CD36-CD37</f>
        <v>0</v>
      </c>
      <c r="CE35" s="290">
        <f t="shared" ref="CE35" si="89">CE44-CE34-CE36-CE37</f>
        <v>0</v>
      </c>
      <c r="CF35" s="290">
        <f t="shared" ref="CF35" si="90">CF44-CF34-CF36-CF37</f>
        <v>0</v>
      </c>
      <c r="CG35" s="290">
        <f t="shared" ref="CG35" si="91">CG44-CG34-CG36-CG37</f>
        <v>0</v>
      </c>
      <c r="CH35" s="290">
        <f t="shared" ref="CH35" si="92">CH44-CH34-CH36-CH37</f>
        <v>0</v>
      </c>
      <c r="CI35" s="290">
        <f t="shared" ref="CI35" si="93">CI44-CI34-CI36-CI37</f>
        <v>0</v>
      </c>
      <c r="CJ35" s="290">
        <f t="shared" ref="CJ35" si="94">CJ44-CJ34-CJ36-CJ37</f>
        <v>0</v>
      </c>
      <c r="CK35" s="290">
        <f t="shared" ref="CK35" si="95">CK44-CK34-CK36-CK37</f>
        <v>0</v>
      </c>
      <c r="CL35" s="290">
        <f t="shared" ref="CL35" si="96">CL44-CL34-CL36-CL37</f>
        <v>0</v>
      </c>
      <c r="CM35" s="290">
        <f t="shared" ref="CM35" si="97">CM44-CM34-CM36-CM37</f>
        <v>0</v>
      </c>
      <c r="CN35" s="290">
        <f t="shared" ref="CN35" si="98">CN44-CN34-CN36-CN37</f>
        <v>0</v>
      </c>
      <c r="CO35" s="290">
        <f t="shared" ref="CO35" si="99">CO44-CO34-CO36-CO37</f>
        <v>0</v>
      </c>
      <c r="CP35" s="290">
        <f t="shared" ref="CP35" si="100">CP44-CP34-CP36-CP37</f>
        <v>0</v>
      </c>
      <c r="CQ35" s="290">
        <f t="shared" ref="CQ35" si="101">CQ44-CQ34-CQ36-CQ37</f>
        <v>3960</v>
      </c>
      <c r="CR35" s="290">
        <f t="shared" ref="CR35" si="102">CR44-CR34-CR36-CR37</f>
        <v>0</v>
      </c>
      <c r="CS35" s="290">
        <f t="shared" ref="CS35" si="103">CS44-CS34-CS36-CS37</f>
        <v>0</v>
      </c>
      <c r="CT35" s="290">
        <f t="shared" ref="CT35" si="104">CT44-CT34-CT36-CT37</f>
        <v>0</v>
      </c>
      <c r="CU35" s="290">
        <f t="shared" ref="CU35" si="105">CU44-CU34-CU36-CU37</f>
        <v>0</v>
      </c>
      <c r="CV35" s="290">
        <f t="shared" ref="CV35" si="106">CV44-CV34-CV36-CV37</f>
        <v>0</v>
      </c>
      <c r="CW35" s="290">
        <f t="shared" ref="CW35" si="107">CW44-CW34-CW36-CW37</f>
        <v>0</v>
      </c>
      <c r="CX35" s="290">
        <f t="shared" ref="CX35" si="108">CX44-CX34-CX36-CX37</f>
        <v>0</v>
      </c>
      <c r="CY35" s="290">
        <f t="shared" ref="CY35" si="109">CY44-CY34-CY36-CY37</f>
        <v>0</v>
      </c>
      <c r="CZ35" s="290">
        <f t="shared" ref="CZ35" si="110">CZ44-CZ34-CZ36-CZ37</f>
        <v>0</v>
      </c>
      <c r="DA35" s="290">
        <f t="shared" ref="DA35" si="111">DA44-DA34-DA36-DA37</f>
        <v>0</v>
      </c>
      <c r="DB35" s="290">
        <f t="shared" ref="DB35" si="112">DB44-DB34-DB36-DB37</f>
        <v>0</v>
      </c>
      <c r="DC35" s="290">
        <f t="shared" ref="DC35" si="113">DC44-DC34-DC36-DC37</f>
        <v>0</v>
      </c>
      <c r="DD35" s="290">
        <f t="shared" ref="DD35" si="114">DD44-DD34-DD36-DD37</f>
        <v>0</v>
      </c>
      <c r="DE35" s="290">
        <f t="shared" ref="DE35" si="115">DE44-DE34-DE36-DE37</f>
        <v>0</v>
      </c>
      <c r="DF35" s="290">
        <f t="shared" ref="DF35" si="116">DF44-DF34-DF36-DF37</f>
        <v>0</v>
      </c>
      <c r="DG35" s="290">
        <f t="shared" ref="DG35" si="117">DG44-DG34-DG36-DG37</f>
        <v>0</v>
      </c>
      <c r="DH35" s="290">
        <f t="shared" ref="DH35" si="118">DH44-DH34-DH36-DH37</f>
        <v>0</v>
      </c>
      <c r="DI35" s="290">
        <f t="shared" ref="DI35" si="119">DI44-DI34-DI36-DI37</f>
        <v>0</v>
      </c>
      <c r="DJ35" s="290">
        <f t="shared" ref="DJ35" si="120">DJ44-DJ34-DJ36-DJ37</f>
        <v>0</v>
      </c>
      <c r="DK35" s="290">
        <f t="shared" ref="DK35" si="121">DK44-DK34-DK36-DK37</f>
        <v>0</v>
      </c>
      <c r="DL35" s="290">
        <f t="shared" ref="DL35" si="122">DL44-DL34-DL36-DL37</f>
        <v>0</v>
      </c>
      <c r="DM35" s="290">
        <f t="shared" ref="DM35" si="123">DM44-DM34-DM36-DM37</f>
        <v>0</v>
      </c>
      <c r="DN35" s="290">
        <f t="shared" ref="DN35" si="124">DN44-DN34-DN36-DN37</f>
        <v>0</v>
      </c>
      <c r="DO35" s="290">
        <f t="shared" ref="DO35" si="125">DO44-DO34-DO36-DO37</f>
        <v>0</v>
      </c>
      <c r="DP35" s="290">
        <f t="shared" ref="DP35" si="126">DP44-DP34-DP36-DP37</f>
        <v>0</v>
      </c>
      <c r="DQ35" s="290">
        <f t="shared" ref="DQ35" si="127">DQ44-DQ34-DQ36-DQ37</f>
        <v>0</v>
      </c>
      <c r="DR35" s="290">
        <f t="shared" ref="DR35" si="128">DR44-DR34-DR36-DR37</f>
        <v>0</v>
      </c>
      <c r="DS35" s="290">
        <f t="shared" ref="DS35" si="129">DS44-DS34-DS36-DS37</f>
        <v>0</v>
      </c>
      <c r="DT35" s="290">
        <f t="shared" ref="DT35" si="130">DT44-DT34-DT36-DT37</f>
        <v>0</v>
      </c>
      <c r="DU35" s="290">
        <f t="shared" ref="DU35" si="131">DU44-DU34-DU36-DU37</f>
        <v>0</v>
      </c>
      <c r="DV35" s="290">
        <f t="shared" ref="DV35" si="132">DV44-DV34-DV36-DV37</f>
        <v>4100</v>
      </c>
      <c r="DW35" s="290">
        <f t="shared" ref="DW35" si="133">DW44-DW34-DW36-DW37</f>
        <v>0</v>
      </c>
      <c r="DX35" s="290">
        <f t="shared" ref="DX35" si="134">DX44-DX34-DX36-DX37</f>
        <v>0</v>
      </c>
      <c r="DY35" s="290">
        <f t="shared" ref="DY35" si="135">DY44-DY34-DY36-DY37</f>
        <v>0</v>
      </c>
      <c r="DZ35" s="290">
        <f t="shared" ref="DZ35" si="136">DZ44-DZ34-DZ36-DZ37</f>
        <v>0</v>
      </c>
      <c r="EA35" s="290">
        <f t="shared" ref="EA35" si="137">EA44-EA34-EA36-EA37</f>
        <v>0</v>
      </c>
      <c r="EB35" s="290">
        <f t="shared" ref="EB35" si="138">EB44-EB34-EB36-EB37</f>
        <v>0</v>
      </c>
      <c r="EC35" s="290">
        <f t="shared" ref="EC35" si="139">EC44-EC34-EC36-EC37</f>
        <v>0</v>
      </c>
      <c r="ED35" s="290">
        <f t="shared" ref="ED35" si="140">ED44-ED34-ED36-ED37</f>
        <v>0</v>
      </c>
      <c r="EE35" s="290">
        <f t="shared" ref="EE35" si="141">EE44-EE34-EE36-EE37</f>
        <v>0</v>
      </c>
      <c r="EF35" s="290">
        <f t="shared" ref="EF35" si="142">EF44-EF34-EF36-EF37</f>
        <v>0</v>
      </c>
      <c r="EG35" s="290">
        <f t="shared" ref="EG35" si="143">EG44-EG34-EG36-EG37</f>
        <v>0</v>
      </c>
      <c r="EH35" s="290">
        <f t="shared" ref="EH35" si="144">EH44-EH34-EH36-EH37</f>
        <v>0</v>
      </c>
      <c r="EI35" s="290">
        <f t="shared" ref="EI35" si="145">EI44-EI34-EI36-EI37</f>
        <v>0</v>
      </c>
      <c r="EJ35" s="290">
        <f t="shared" ref="EJ35" si="146">EJ44-EJ34-EJ36-EJ37</f>
        <v>0</v>
      </c>
      <c r="EK35" s="290">
        <f t="shared" ref="EK35" si="147">EK44-EK34-EK36-EK37</f>
        <v>0</v>
      </c>
      <c r="EL35" s="290">
        <f t="shared" ref="EL35" si="148">EL44-EL34-EL36-EL37</f>
        <v>0</v>
      </c>
      <c r="EM35" s="290">
        <f t="shared" ref="EM35" si="149">EM44-EM34-EM36-EM37</f>
        <v>0</v>
      </c>
      <c r="EN35" s="290">
        <f t="shared" ref="EN35" si="150">EN44-EN34-EN36-EN37</f>
        <v>0</v>
      </c>
      <c r="EO35" s="290">
        <f t="shared" ref="EO35" si="151">EO44-EO34-EO36-EO37</f>
        <v>0</v>
      </c>
      <c r="EP35" s="290">
        <f t="shared" ref="EP35" si="152">EP44-EP34-EP36-EP37</f>
        <v>0</v>
      </c>
      <c r="EQ35" s="290">
        <f t="shared" ref="EQ35" si="153">EQ44-EQ34-EQ36-EQ37</f>
        <v>0</v>
      </c>
      <c r="ER35" s="290">
        <f t="shared" ref="ER35" si="154">ER44-ER34-ER36-ER37</f>
        <v>0</v>
      </c>
      <c r="ES35" s="290">
        <f t="shared" ref="ES35" si="155">ES44-ES34-ES36-ES37</f>
        <v>0</v>
      </c>
      <c r="ET35" s="290">
        <f t="shared" ref="ET35" si="156">ET44-ET34-ET36-ET37</f>
        <v>0</v>
      </c>
      <c r="EU35" s="290">
        <f t="shared" ref="EU35" si="157">EU44-EU34-EU36-EU37</f>
        <v>0</v>
      </c>
      <c r="EV35" s="290">
        <f t="shared" ref="EV35" si="158">EV44-EV34-EV36-EV37</f>
        <v>0</v>
      </c>
      <c r="EW35" s="290">
        <f t="shared" ref="EW35" si="159">EW44-EW34-EW36-EW37</f>
        <v>0</v>
      </c>
      <c r="EX35" s="290">
        <f t="shared" ref="EX35" si="160">EX44-EX34-EX36-EX37</f>
        <v>0</v>
      </c>
      <c r="EY35" s="290">
        <f t="shared" ref="EY35" si="161">EY44-EY34-EY36-EY37</f>
        <v>0</v>
      </c>
      <c r="EZ35" s="290">
        <f t="shared" ref="EZ35" si="162">EZ44-EZ34-EZ36-EZ37</f>
        <v>0</v>
      </c>
      <c r="FA35" s="290">
        <f t="shared" ref="FA35" si="163">FA44-FA34-FA36-FA37</f>
        <v>0</v>
      </c>
      <c r="FB35" s="290">
        <f t="shared" ref="FB35" si="164">FB44-FB34-FB36-FB37</f>
        <v>4611</v>
      </c>
      <c r="FC35" s="290">
        <f t="shared" ref="FC35" si="165">FC44-FC34-FC36-FC37</f>
        <v>0</v>
      </c>
      <c r="FD35" s="290">
        <f t="shared" ref="FD35" si="166">FD44-FD34-FD36-FD37</f>
        <v>0</v>
      </c>
      <c r="FE35" s="290">
        <f t="shared" ref="FE35" si="167">FE44-FE34-FE36-FE37</f>
        <v>0</v>
      </c>
      <c r="FF35" s="290">
        <f t="shared" ref="FF35" si="168">FF44-FF34-FF36-FF37</f>
        <v>0</v>
      </c>
      <c r="FG35" s="290">
        <f t="shared" ref="FG35" si="169">FG44-FG34-FG36-FG37</f>
        <v>0</v>
      </c>
      <c r="FH35" s="290">
        <f t="shared" ref="FH35" si="170">FH44-FH34-FH36-FH37</f>
        <v>0</v>
      </c>
      <c r="FI35" s="290">
        <f t="shared" ref="FI35" si="171">FI44-FI34-FI36-FI37</f>
        <v>0</v>
      </c>
      <c r="FJ35" s="290">
        <f t="shared" ref="FJ35" si="172">FJ44-FJ34-FJ36-FJ37</f>
        <v>0</v>
      </c>
      <c r="FK35" s="290">
        <f t="shared" ref="FK35" si="173">FK44-FK34-FK36-FK37</f>
        <v>0</v>
      </c>
      <c r="FL35" s="290">
        <f t="shared" ref="FL35" si="174">FL44-FL34-FL36-FL37</f>
        <v>0</v>
      </c>
      <c r="FM35" s="290">
        <f t="shared" ref="FM35" si="175">FM44-FM34-FM36-FM37</f>
        <v>0</v>
      </c>
      <c r="FN35" s="290">
        <f t="shared" ref="FN35" si="176">FN44-FN34-FN36-FN37</f>
        <v>0</v>
      </c>
      <c r="FO35" s="290">
        <f t="shared" ref="FO35" si="177">FO44-FO34-FO36-FO37</f>
        <v>0</v>
      </c>
      <c r="FP35" s="290">
        <f t="shared" ref="FP35" si="178">FP44-FP34-FP36-FP37</f>
        <v>0</v>
      </c>
      <c r="FQ35" s="290">
        <f t="shared" ref="FQ35" si="179">FQ44-FQ34-FQ36-FQ37</f>
        <v>0</v>
      </c>
      <c r="FR35" s="290">
        <f t="shared" ref="FR35" si="180">FR44-FR34-FR36-FR37</f>
        <v>0</v>
      </c>
      <c r="FS35" s="290">
        <f t="shared" ref="FS35" si="181">FS44-FS34-FS36-FS37</f>
        <v>0</v>
      </c>
      <c r="FT35" s="290">
        <f t="shared" ref="FT35" si="182">FT44-FT34-FT36-FT37</f>
        <v>0</v>
      </c>
      <c r="FU35" s="290">
        <f t="shared" ref="FU35" si="183">FU44-FU34-FU36-FU37</f>
        <v>0</v>
      </c>
      <c r="FV35" s="290">
        <f t="shared" ref="FV35" si="184">FV44-FV34-FV36-FV37</f>
        <v>0</v>
      </c>
      <c r="FW35" s="290">
        <f t="shared" ref="FW35" si="185">FW44-FW34-FW36-FW37</f>
        <v>0</v>
      </c>
      <c r="FX35" s="290">
        <f t="shared" ref="FX35" si="186">FX44-FX34-FX36-FX37</f>
        <v>0</v>
      </c>
      <c r="FY35" s="290">
        <f t="shared" ref="FY35" si="187">FY44-FY34-FY36-FY37</f>
        <v>0</v>
      </c>
      <c r="FZ35" s="290">
        <f t="shared" ref="FZ35" si="188">FZ44-FZ34-FZ36-FZ37</f>
        <v>0</v>
      </c>
      <c r="GA35" s="290">
        <f t="shared" ref="GA35" si="189">GA44-GA34-GA36-GA37</f>
        <v>0</v>
      </c>
      <c r="GB35" s="290">
        <f t="shared" ref="GB35" si="190">GB44-GB34-GB36-GB37</f>
        <v>0</v>
      </c>
      <c r="GC35" s="290">
        <f t="shared" ref="GC35" si="191">GC44-GC34-GC36-GC37</f>
        <v>0</v>
      </c>
      <c r="GD35" s="290">
        <f t="shared" ref="GD35" si="192">GD44-GD34-GD36-GD37</f>
        <v>0</v>
      </c>
      <c r="GE35" s="290">
        <f t="shared" ref="GE35" si="193">GE44-GE34-GE36-GE37</f>
        <v>0</v>
      </c>
      <c r="GF35" s="290">
        <f t="shared" ref="GF35" si="194">GF44-GF34-GF36-GF37</f>
        <v>0</v>
      </c>
      <c r="GG35" s="290">
        <f t="shared" ref="GG35" si="195">GG44-GG34-GG36-GG37</f>
        <v>4781</v>
      </c>
      <c r="GH35" s="290">
        <f t="shared" ref="GH35" si="196">GH44-GH34-GH36-GH37</f>
        <v>957</v>
      </c>
      <c r="GI35" s="290">
        <f t="shared" ref="GI35" si="197">GI44-GI34-GI36-GI37</f>
        <v>0</v>
      </c>
      <c r="GJ35" s="290">
        <f t="shared" ref="GJ35" si="198">GJ44-GJ34-GJ36-GJ37</f>
        <v>0</v>
      </c>
      <c r="GK35" s="290">
        <f t="shared" ref="GK35" si="199">GK44-GK34-GK36-GK37</f>
        <v>0</v>
      </c>
      <c r="GL35" s="290">
        <f t="shared" ref="GL35" si="200">GL44-GL34-GL36-GL37</f>
        <v>0</v>
      </c>
      <c r="GM35" s="290">
        <f t="shared" ref="GM35" si="201">GM44-GM34-GM36-GM37</f>
        <v>0</v>
      </c>
      <c r="GN35" s="290">
        <f t="shared" ref="GN35" si="202">GN44-GN34-GN36-GN37</f>
        <v>0</v>
      </c>
      <c r="GO35" s="290">
        <f t="shared" ref="GO35" si="203">GO44-GO34-GO36-GO37</f>
        <v>0</v>
      </c>
      <c r="GP35" s="290">
        <f t="shared" ref="GP35" si="204">GP44-GP34-GP36-GP37</f>
        <v>0</v>
      </c>
      <c r="GQ35" s="290">
        <f t="shared" ref="GQ35" si="205">GQ44-GQ34-GQ36-GQ37</f>
        <v>0</v>
      </c>
      <c r="GR35" s="290">
        <f t="shared" ref="GR35" si="206">GR44-GR34-GR36-GR37</f>
        <v>0</v>
      </c>
      <c r="GS35" s="290">
        <f t="shared" ref="GS35" si="207">GS44-GS34-GS36-GS37</f>
        <v>0</v>
      </c>
      <c r="GT35" s="290">
        <f t="shared" ref="GT35" si="208">GT44-GT34-GT36-GT37</f>
        <v>0</v>
      </c>
      <c r="GU35" s="290">
        <f t="shared" ref="GU35" si="209">GU44-GU34-GU36-GU37</f>
        <v>0</v>
      </c>
      <c r="GV35" s="290">
        <f t="shared" ref="GV35" si="210">GV44-GV34-GV36-GV37</f>
        <v>0</v>
      </c>
      <c r="GW35" s="290">
        <f t="shared" ref="GW35" si="211">GW44-GW34-GW36-GW37</f>
        <v>0</v>
      </c>
      <c r="GX35" s="290">
        <f t="shared" ref="GX35" si="212">GX44-GX34-GX36-GX37</f>
        <v>0</v>
      </c>
      <c r="GY35" s="290">
        <f t="shared" ref="GY35" si="213">GY44-GY34-GY36-GY37</f>
        <v>0</v>
      </c>
      <c r="GZ35" s="290">
        <f t="shared" ref="GZ35" si="214">GZ44-GZ34-GZ36-GZ37</f>
        <v>0</v>
      </c>
      <c r="HA35" s="290">
        <f t="shared" ref="HA35" si="215">HA44-HA34-HA36-HA37</f>
        <v>0</v>
      </c>
      <c r="HB35" s="290">
        <f t="shared" ref="HB35" si="216">HB44-HB34-HB36-HB37</f>
        <v>0</v>
      </c>
      <c r="HC35" s="290">
        <f t="shared" ref="HC35" si="217">HC44-HC34-HC36-HC37</f>
        <v>0</v>
      </c>
      <c r="HD35" s="290">
        <f t="shared" ref="HD35" si="218">HD44-HD34-HD36-HD37</f>
        <v>0</v>
      </c>
      <c r="HE35" s="290">
        <f t="shared" ref="HE35" si="219">HE44-HE34-HE36-HE37</f>
        <v>0</v>
      </c>
      <c r="HF35" s="290">
        <f t="shared" ref="HF35" si="220">HF44-HF34-HF36-HF37</f>
        <v>0</v>
      </c>
      <c r="HG35" s="290">
        <f t="shared" ref="HG35" si="221">HG44-HG34-HG36-HG37</f>
        <v>0</v>
      </c>
      <c r="HH35" s="290">
        <f t="shared" ref="HH35" si="222">HH44-HH34-HH36-HH37</f>
        <v>0</v>
      </c>
      <c r="HI35" s="290">
        <f t="shared" ref="HI35" si="223">HI44-HI34-HI36-HI37</f>
        <v>0</v>
      </c>
      <c r="HJ35" s="290">
        <f t="shared" ref="HJ35" si="224">HJ44-HJ34-HJ36-HJ37</f>
        <v>0</v>
      </c>
      <c r="HK35" s="290">
        <f t="shared" ref="HK35" si="225">HK44-HK34-HK36-HK37</f>
        <v>0</v>
      </c>
      <c r="HL35" s="290">
        <f t="shared" ref="HL35" si="226">HL44-HL34-HL36-HL37</f>
        <v>0</v>
      </c>
      <c r="HM35" s="290">
        <f t="shared" ref="HM35" si="227">HM44-HM34-HM36-HM37</f>
        <v>4945</v>
      </c>
      <c r="HN35" s="290">
        <f t="shared" ref="HN35" si="228">HN44-HN34-HN36-HN37</f>
        <v>0</v>
      </c>
      <c r="HO35" s="290">
        <f t="shared" ref="HO35" si="229">HO44-HO34-HO36-HO37</f>
        <v>0</v>
      </c>
      <c r="HP35" s="290">
        <f t="shared" ref="HP35" si="230">HP44-HP34-HP36-HP37</f>
        <v>0</v>
      </c>
      <c r="HQ35" s="290">
        <f t="shared" ref="HQ35" si="231">HQ44-HQ34-HQ36-HQ37</f>
        <v>0</v>
      </c>
      <c r="HR35" s="290">
        <f t="shared" ref="HR35" si="232">HR44-HR34-HR36-HR37</f>
        <v>0</v>
      </c>
      <c r="HS35" s="290">
        <f t="shared" ref="HS35" si="233">HS44-HS34-HS36-HS37</f>
        <v>0</v>
      </c>
      <c r="HT35" s="290">
        <f t="shared" ref="HT35" si="234">HT44-HT34-HT36-HT37</f>
        <v>0</v>
      </c>
      <c r="HU35" s="290">
        <f t="shared" ref="HU35" si="235">HU44-HU34-HU36-HU37</f>
        <v>0</v>
      </c>
      <c r="HV35" s="290">
        <f t="shared" ref="HV35" si="236">HV44-HV34-HV36-HV37</f>
        <v>0</v>
      </c>
      <c r="HW35" s="290">
        <f t="shared" ref="HW35" si="237">HW44-HW34-HW36-HW37</f>
        <v>0</v>
      </c>
      <c r="HX35" s="290">
        <f t="shared" ref="HX35" si="238">HX44-HX34-HX36-HX37</f>
        <v>0</v>
      </c>
      <c r="HY35" s="290">
        <f t="shared" ref="HY35" si="239">HY44-HY34-HY36-HY37</f>
        <v>0</v>
      </c>
      <c r="HZ35" s="290">
        <f t="shared" ref="HZ35" si="240">HZ44-HZ34-HZ36-HZ37</f>
        <v>0</v>
      </c>
      <c r="IA35" s="290">
        <f t="shared" ref="IA35" si="241">IA44-IA34-IA36-IA37</f>
        <v>0</v>
      </c>
      <c r="IB35" s="290">
        <f t="shared" ref="IB35" si="242">IB44-IB34-IB36-IB37</f>
        <v>0</v>
      </c>
      <c r="IC35" s="290">
        <f t="shared" ref="IC35" si="243">IC44-IC34-IC36-IC37</f>
        <v>0</v>
      </c>
      <c r="ID35" s="290">
        <f t="shared" ref="ID35" si="244">ID44-ID34-ID36-ID37</f>
        <v>0</v>
      </c>
      <c r="IE35" s="290">
        <f t="shared" ref="IE35" si="245">IE44-IE34-IE36-IE37</f>
        <v>0</v>
      </c>
      <c r="IF35" s="290">
        <f t="shared" ref="IF35" si="246">IF44-IF34-IF36-IF37</f>
        <v>0</v>
      </c>
      <c r="IG35" s="290">
        <f t="shared" ref="IG35" si="247">IG44-IG34-IG36-IG37</f>
        <v>0</v>
      </c>
      <c r="IH35" s="290">
        <f t="shared" ref="IH35" si="248">IH44-IH34-IH36-IH37</f>
        <v>0</v>
      </c>
      <c r="II35" s="290">
        <f t="shared" ref="II35" si="249">II44-II34-II36-II37</f>
        <v>0</v>
      </c>
      <c r="IJ35" s="290">
        <f t="shared" ref="IJ35" si="250">IJ44-IJ34-IJ36-IJ37</f>
        <v>0</v>
      </c>
      <c r="IK35" s="290">
        <f t="shared" ref="IK35" si="251">IK44-IK34-IK36-IK37</f>
        <v>0</v>
      </c>
      <c r="IL35" s="290">
        <f t="shared" ref="IL35" si="252">IL44-IL34-IL36-IL37</f>
        <v>0</v>
      </c>
      <c r="IM35" s="290">
        <f t="shared" ref="IM35" si="253">IM44-IM34-IM36-IM37</f>
        <v>0</v>
      </c>
      <c r="IN35" s="290">
        <f t="shared" ref="IN35" si="254">IN44-IN34-IN36-IN37</f>
        <v>0</v>
      </c>
      <c r="IO35" s="290">
        <f t="shared" ref="IO35" si="255">IO44-IO34-IO36-IO37</f>
        <v>0</v>
      </c>
      <c r="IP35" s="290">
        <f t="shared" ref="IP35" si="256">IP44-IP34-IP36-IP37</f>
        <v>0</v>
      </c>
      <c r="IQ35" s="290">
        <f t="shared" ref="IQ35" si="257">IQ44-IQ34-IQ36-IQ37</f>
        <v>0</v>
      </c>
      <c r="IR35" s="290">
        <f t="shared" ref="IR35" si="258">IR44-IR34-IR36-IR37</f>
        <v>0</v>
      </c>
      <c r="IS35" s="290">
        <f t="shared" ref="IS35" si="259">IS44-IS34-IS36-IS37</f>
        <v>4724</v>
      </c>
      <c r="IT35" s="290">
        <f t="shared" ref="IT35" si="260">IT44-IT34-IT36-IT37</f>
        <v>4246</v>
      </c>
      <c r="IU35" s="290">
        <f t="shared" ref="IU35" si="261">IU44-IU34-IU36-IU37</f>
        <v>3985</v>
      </c>
      <c r="IV35" s="290">
        <f t="shared" ref="IV35" si="262">IV44-IV34-IV36-IV37</f>
        <v>3357</v>
      </c>
      <c r="IW35" s="290">
        <f t="shared" ref="IW35" si="263">IW44-IW34-IW36-IW37</f>
        <v>2526</v>
      </c>
      <c r="IX35" s="290">
        <f>IW35</f>
        <v>2526</v>
      </c>
    </row>
    <row r="36" spans="2:258">
      <c r="B36" s="286" t="s">
        <v>14</v>
      </c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290">
        <f>SUM(STX!AH36,VEST!AH38,'BS1'!AH36,'BS2'!AH36)</f>
        <v>246</v>
      </c>
      <c r="AI36" s="290">
        <f>SUM(STX!AI36,VEST!AI38,'BS1'!AI36,'BS2'!AI36)</f>
        <v>0</v>
      </c>
      <c r="AJ36" s="290">
        <f>SUM(STX!AJ36,VEST!AJ38,'BS1'!AJ36,'BS2'!AJ36)</f>
        <v>0</v>
      </c>
      <c r="AK36" s="290">
        <f>SUM(STX!AK36,VEST!AK38,'BS1'!AK36,'BS2'!AK36)</f>
        <v>0</v>
      </c>
      <c r="AL36" s="290">
        <f>SUM(STX!AL36,VEST!AL38,'BS1'!AL36,'BS2'!AL36)</f>
        <v>0</v>
      </c>
      <c r="AM36" s="290">
        <f>SUM(STX!AM36,VEST!AM38,'BS1'!AM36,'BS2'!AM36)</f>
        <v>0</v>
      </c>
      <c r="AN36" s="290">
        <f>SUM(STX!AN36,VEST!AN38,'BS1'!AN36,'BS2'!AN36)</f>
        <v>0</v>
      </c>
      <c r="AO36" s="290">
        <f>SUM(STX!AO36,VEST!AO38,'BS1'!AO36,'BS2'!AO36)</f>
        <v>0</v>
      </c>
      <c r="AP36" s="290">
        <f>SUM(STX!AP36,VEST!AP38,'BS1'!AP36,'BS2'!AP36)</f>
        <v>0</v>
      </c>
      <c r="AQ36" s="290">
        <f>SUM(STX!AQ36,VEST!AQ38,'BS1'!AQ36,'BS2'!AQ36)</f>
        <v>0</v>
      </c>
      <c r="AR36" s="290">
        <f>SUM(STX!AR36,VEST!AR38,'BS1'!AR36,'BS2'!AR36)</f>
        <v>0</v>
      </c>
      <c r="AS36" s="290">
        <f>SUM(STX!AS36,VEST!AS38,'BS1'!AS36,'BS2'!AS36)</f>
        <v>0</v>
      </c>
      <c r="AT36" s="290">
        <f>SUM(STX!AT36,VEST!AT38,'BS1'!AT36,'BS2'!AT36)</f>
        <v>0</v>
      </c>
      <c r="AU36" s="290">
        <f>SUM(STX!AU36,VEST!AU38,'BS1'!AU36,'BS2'!AU36)</f>
        <v>0</v>
      </c>
      <c r="AV36" s="290">
        <f>SUM(STX!AV36,VEST!AV38,'BS1'!AV36,'BS2'!AV36)</f>
        <v>0</v>
      </c>
      <c r="AW36" s="290">
        <f>SUM(STX!AW36,VEST!AW38,'BS1'!AW36,'BS2'!AW36)</f>
        <v>0</v>
      </c>
      <c r="AX36" s="290">
        <f>SUM(STX!AX36,VEST!AX38,'BS1'!AX36,'BS2'!AX36)</f>
        <v>0</v>
      </c>
      <c r="AY36" s="290">
        <f>SUM(STX!AY36,VEST!AY38,'BS1'!AY36,'BS2'!AY36)</f>
        <v>0</v>
      </c>
      <c r="AZ36" s="290">
        <f>SUM(STX!AZ36,VEST!AZ38,'BS1'!AZ36,'BS2'!AZ36)</f>
        <v>0</v>
      </c>
      <c r="BA36" s="290">
        <f>SUM(STX!BA36,VEST!BA38,'BS1'!BA36,'BS2'!BA36)</f>
        <v>0</v>
      </c>
      <c r="BB36" s="290">
        <f>SUM(STX!BB36,VEST!BB38,'BS1'!BB36,'BS2'!BB36)</f>
        <v>0</v>
      </c>
      <c r="BC36" s="290">
        <f>SUM(STX!BC36,VEST!BC38,'BS1'!BC36,'BS2'!BC36)</f>
        <v>0</v>
      </c>
      <c r="BD36" s="290">
        <f>SUM(STX!BD36,VEST!BD38,'BS1'!BD36,'BS2'!BD36)</f>
        <v>0</v>
      </c>
      <c r="BE36" s="290">
        <f>SUM(STX!BE36,VEST!BE38,'BS1'!BE36,'BS2'!BE36)</f>
        <v>0</v>
      </c>
      <c r="BF36" s="290">
        <f>SUM(STX!BF36,VEST!BF38,'BS1'!BF36,'BS2'!BF36)</f>
        <v>0</v>
      </c>
      <c r="BG36" s="290">
        <f>SUM(STX!BG36,VEST!BG38,'BS1'!BG36,'BS2'!BG36)</f>
        <v>0</v>
      </c>
      <c r="BH36" s="290">
        <f>SUM(STX!BH36,VEST!BH38,'BS1'!BH36,'BS2'!BH36)</f>
        <v>0</v>
      </c>
      <c r="BI36" s="290">
        <f>SUM(STX!BI36,VEST!BI38,'BS1'!BI36,'BS2'!BI36)</f>
        <v>0</v>
      </c>
      <c r="BJ36" s="290">
        <f>SUM(STX!BJ36,VEST!BJ38,'BS1'!BJ36,'BS2'!BJ36)</f>
        <v>0</v>
      </c>
      <c r="BK36" s="290">
        <f>SUM(STX!BK36,VEST!BK38,'BS1'!BK36,'BS2'!BK36)</f>
        <v>245</v>
      </c>
      <c r="BL36" s="290">
        <f>SUM(STX!BL36,VEST!BL38,'BS1'!BL36,'BS2'!BL36)</f>
        <v>0</v>
      </c>
      <c r="BM36" s="290">
        <f>SUM(STX!BM36,VEST!BM38,'BS1'!BM36,'BS2'!BM36)</f>
        <v>0</v>
      </c>
      <c r="BN36" s="290">
        <f>SUM(STX!BN36,VEST!BN38,'BS1'!BN36,'BS2'!BN36)</f>
        <v>0</v>
      </c>
      <c r="BO36" s="290">
        <f>SUM(STX!BO36,VEST!BO38,'BS1'!BO36,'BS2'!BO36)</f>
        <v>0</v>
      </c>
      <c r="BP36" s="290">
        <f>SUM(STX!BP36,VEST!BP38,'BS1'!BP36,'BS2'!BP36)</f>
        <v>0</v>
      </c>
      <c r="BQ36" s="290">
        <f>SUM(STX!BQ36,VEST!BQ38,'BS1'!BQ36,'BS2'!BQ36)</f>
        <v>0</v>
      </c>
      <c r="BR36" s="290">
        <f>SUM(STX!BR36,VEST!BR38,'BS1'!BR36,'BS2'!BR36)</f>
        <v>0</v>
      </c>
      <c r="BS36" s="290">
        <f>SUM(STX!BS36,VEST!BS38,'BS1'!BS36,'BS2'!BS36)</f>
        <v>0</v>
      </c>
      <c r="BT36" s="290">
        <f>SUM(STX!BT36,VEST!BT38,'BS1'!BT36,'BS2'!BT36)</f>
        <v>0</v>
      </c>
      <c r="BU36" s="290">
        <f>SUM(STX!BU36,VEST!BU38,'BS1'!BU36,'BS2'!BU36)</f>
        <v>0</v>
      </c>
      <c r="BV36" s="290">
        <f>SUM(STX!BV36,VEST!BV38,'BS1'!BV36,'BS2'!BV36)</f>
        <v>0</v>
      </c>
      <c r="BW36" s="290">
        <f>SUM(STX!BW36,VEST!BW38,'BS1'!BW36,'BS2'!BW36)</f>
        <v>0</v>
      </c>
      <c r="BX36" s="290">
        <f>SUM(STX!BX36,VEST!BX38,'BS1'!BX36,'BS2'!BX36)</f>
        <v>0</v>
      </c>
      <c r="BY36" s="290">
        <f>SUM(STX!BY36,VEST!BY38,'BS1'!BY36,'BS2'!BY36)</f>
        <v>0</v>
      </c>
      <c r="BZ36" s="290">
        <f>SUM(STX!BZ36,VEST!BZ38,'BS1'!BZ36,'BS2'!BZ36)</f>
        <v>0</v>
      </c>
      <c r="CA36" s="290">
        <f>SUM(STX!CA36,VEST!CA38,'BS1'!CA36,'BS2'!CA36)</f>
        <v>0</v>
      </c>
      <c r="CB36" s="290">
        <f>SUM(STX!CB36,VEST!CB38,'BS1'!CB36,'BS2'!CB36)</f>
        <v>0</v>
      </c>
      <c r="CC36" s="290">
        <f>SUM(STX!CC36,VEST!CC38,'BS1'!CC36,'BS2'!CC36)</f>
        <v>0</v>
      </c>
      <c r="CD36" s="290">
        <f>SUM(STX!CD36,VEST!CD38,'BS1'!CD36,'BS2'!CD36)</f>
        <v>0</v>
      </c>
      <c r="CE36" s="290">
        <f>SUM(STX!CE36,VEST!CE38,'BS1'!CE36,'BS2'!CE36)</f>
        <v>0</v>
      </c>
      <c r="CF36" s="290">
        <f>SUM(STX!CF36,VEST!CF38,'BS1'!CF36,'BS2'!CF36)</f>
        <v>0</v>
      </c>
      <c r="CG36" s="290">
        <f>SUM(STX!CG36,VEST!CG38,'BS1'!CG36,'BS2'!CG36)</f>
        <v>0</v>
      </c>
      <c r="CH36" s="290">
        <f>SUM(STX!CH36,VEST!CH38,'BS1'!CH36,'BS2'!CH36)</f>
        <v>0</v>
      </c>
      <c r="CI36" s="290">
        <f>SUM(STX!CI36,VEST!CI38,'BS1'!CI36,'BS2'!CI36)</f>
        <v>0</v>
      </c>
      <c r="CJ36" s="290">
        <f>SUM(STX!CJ36,VEST!CJ38,'BS1'!CJ36,'BS2'!CJ36)</f>
        <v>0</v>
      </c>
      <c r="CK36" s="290">
        <f>SUM(STX!CK36,VEST!CK38,'BS1'!CK36,'BS2'!CK36)</f>
        <v>0</v>
      </c>
      <c r="CL36" s="290">
        <f>SUM(STX!CL36,VEST!CL38,'BS1'!CL36,'BS2'!CL36)</f>
        <v>0</v>
      </c>
      <c r="CM36" s="290">
        <f>SUM(STX!CM36,VEST!CM38,'BS1'!CM36,'BS2'!CM36)</f>
        <v>0</v>
      </c>
      <c r="CN36" s="290">
        <f>SUM(STX!CN36,VEST!CN38,'BS1'!CN36,'BS2'!CN36)</f>
        <v>0</v>
      </c>
      <c r="CO36" s="290">
        <f>SUM(STX!CO36,VEST!CO38,'BS1'!CO36,'BS2'!CO36)</f>
        <v>0</v>
      </c>
      <c r="CP36" s="290">
        <f>SUM(STX!CP36,VEST!CP38,'BS1'!CP36,'BS2'!CP36)</f>
        <v>0</v>
      </c>
      <c r="CQ36" s="290">
        <f>SUM(STX!CQ36,VEST!CQ38,'BS1'!CQ36,'BS2'!CQ36)</f>
        <v>241</v>
      </c>
      <c r="CR36" s="290">
        <f>SUM(STX!CR36,VEST!CR38,'BS1'!CR36,'BS2'!CR36)</f>
        <v>0</v>
      </c>
      <c r="CS36" s="290">
        <f>SUM(STX!CS36,VEST!CS38,'BS1'!CS36,'BS2'!CS36)</f>
        <v>0</v>
      </c>
      <c r="CT36" s="290">
        <f>SUM(STX!CT36,VEST!CT38,'BS1'!CT36,'BS2'!CT36)</f>
        <v>0</v>
      </c>
      <c r="CU36" s="290">
        <f>SUM(STX!CU36,VEST!CU38,'BS1'!CU36,'BS2'!CU36)</f>
        <v>0</v>
      </c>
      <c r="CV36" s="290">
        <f>SUM(STX!CV36,VEST!CV38,'BS1'!CV36,'BS2'!CV36)</f>
        <v>0</v>
      </c>
      <c r="CW36" s="290">
        <f>SUM(STX!CW36,VEST!CW38,'BS1'!CW36,'BS2'!CW36)</f>
        <v>0</v>
      </c>
      <c r="CX36" s="290">
        <f>SUM(STX!CX36,VEST!CX38,'BS1'!CX36,'BS2'!CX36)</f>
        <v>0</v>
      </c>
      <c r="CY36" s="290">
        <f>SUM(STX!CY36,VEST!CY38,'BS1'!CY36,'BS2'!CY36)</f>
        <v>0</v>
      </c>
      <c r="CZ36" s="290">
        <f>SUM(STX!CZ36,VEST!CZ38,'BS1'!CZ36,'BS2'!CZ36)</f>
        <v>0</v>
      </c>
      <c r="DA36" s="290">
        <f>SUM(STX!DA36,VEST!DA38,'BS1'!DA36,'BS2'!DA36)</f>
        <v>0</v>
      </c>
      <c r="DB36" s="290">
        <f>SUM(STX!DB36,VEST!DB38,'BS1'!DB36,'BS2'!DB36)</f>
        <v>0</v>
      </c>
      <c r="DC36" s="290">
        <f>SUM(STX!DC36,VEST!DC38,'BS1'!DC36,'BS2'!DC36)</f>
        <v>0</v>
      </c>
      <c r="DD36" s="290">
        <f>SUM(STX!DD36,VEST!DD38,'BS1'!DD36,'BS2'!DD36)</f>
        <v>0</v>
      </c>
      <c r="DE36" s="290">
        <f>SUM(STX!DE36,VEST!DE38,'BS1'!DE36,'BS2'!DE36)</f>
        <v>0</v>
      </c>
      <c r="DF36" s="290">
        <f>SUM(STX!DF36,VEST!DF38,'BS1'!DF36,'BS2'!DF36)</f>
        <v>0</v>
      </c>
      <c r="DG36" s="290">
        <f>SUM(STX!DG36,VEST!DG38,'BS1'!DG36,'BS2'!DG36)</f>
        <v>0</v>
      </c>
      <c r="DH36" s="290">
        <f>SUM(STX!DH36,VEST!DH38,'BS1'!DH36,'BS2'!DH36)</f>
        <v>0</v>
      </c>
      <c r="DI36" s="290">
        <f>SUM(STX!DI36,VEST!DI38,'BS1'!DI36,'BS2'!DI36)</f>
        <v>0</v>
      </c>
      <c r="DJ36" s="290">
        <f>SUM(STX!DJ36,VEST!DJ38,'BS1'!DJ36,'BS2'!DJ36)</f>
        <v>0</v>
      </c>
      <c r="DK36" s="290">
        <f>SUM(STX!DK36,VEST!DK38,'BS1'!DK36,'BS2'!DK36)</f>
        <v>0</v>
      </c>
      <c r="DL36" s="290">
        <f>SUM(STX!DL36,VEST!DL38,'BS1'!DL36,'BS2'!DL36)</f>
        <v>0</v>
      </c>
      <c r="DM36" s="290">
        <f>SUM(STX!DM36,VEST!DM38,'BS1'!DM36,'BS2'!DM36)</f>
        <v>0</v>
      </c>
      <c r="DN36" s="290">
        <f>SUM(STX!DN36,VEST!DN38,'BS1'!DN36,'BS2'!DN36)</f>
        <v>0</v>
      </c>
      <c r="DO36" s="290">
        <f>SUM(STX!DO36,VEST!DO38,'BS1'!DO36,'BS2'!DO36)</f>
        <v>0</v>
      </c>
      <c r="DP36" s="290">
        <f>SUM(STX!DP36,VEST!DP38,'BS1'!DP36,'BS2'!DP36)</f>
        <v>0</v>
      </c>
      <c r="DQ36" s="290">
        <f>SUM(STX!DQ36,VEST!DQ38,'BS1'!DQ36,'BS2'!DQ36)</f>
        <v>0</v>
      </c>
      <c r="DR36" s="290">
        <f>SUM(STX!DR36,VEST!DR38,'BS1'!DR36,'BS2'!DR36)</f>
        <v>0</v>
      </c>
      <c r="DS36" s="290">
        <f>SUM(STX!DS36,VEST!DS38,'BS1'!DS36,'BS2'!DS36)</f>
        <v>0</v>
      </c>
      <c r="DT36" s="290">
        <f>SUM(STX!DT36,VEST!DT38,'BS1'!DT36,'BS2'!DT36)</f>
        <v>0</v>
      </c>
      <c r="DU36" s="290">
        <f>SUM(STX!DU36,VEST!DU38,'BS1'!DU36,'BS2'!DU36)</f>
        <v>0</v>
      </c>
      <c r="DV36" s="290">
        <f>SUM(STX!DV36,VEST!DV38,'BS1'!DV36,'BS2'!DV36)</f>
        <v>246</v>
      </c>
      <c r="DW36" s="290">
        <f>SUM(STX!DW36,VEST!DW38,'BS1'!DW36,'BS2'!DW36)</f>
        <v>0</v>
      </c>
      <c r="DX36" s="290">
        <f>SUM(STX!DX36,VEST!DX38,'BS1'!DX36,'BS2'!DX36)</f>
        <v>0</v>
      </c>
      <c r="DY36" s="290">
        <f>SUM(STX!DY36,VEST!DY38,'BS1'!DY36,'BS2'!DY36)</f>
        <v>0</v>
      </c>
      <c r="DZ36" s="290">
        <f>SUM(STX!DZ36,VEST!DZ38,'BS1'!DZ36,'BS2'!DZ36)</f>
        <v>0</v>
      </c>
      <c r="EA36" s="290">
        <f>SUM(STX!EA36,VEST!EA38,'BS1'!EA36,'BS2'!EA36)</f>
        <v>0</v>
      </c>
      <c r="EB36" s="290">
        <f>SUM(STX!EB36,VEST!EB38,'BS1'!EB36,'BS2'!EB36)</f>
        <v>0</v>
      </c>
      <c r="EC36" s="290">
        <f>SUM(STX!EC36,VEST!EC38,'BS1'!EC36,'BS2'!EC36)</f>
        <v>0</v>
      </c>
      <c r="ED36" s="290">
        <f>SUM(STX!ED36,VEST!ED38,'BS1'!ED36,'BS2'!ED36)</f>
        <v>0</v>
      </c>
      <c r="EE36" s="290">
        <f>SUM(STX!EE36,VEST!EE38,'BS1'!EE36,'BS2'!EE36)</f>
        <v>0</v>
      </c>
      <c r="EF36" s="290">
        <f>SUM(STX!EF36,VEST!EF38,'BS1'!EF36,'BS2'!EF36)</f>
        <v>0</v>
      </c>
      <c r="EG36" s="290">
        <f>SUM(STX!EG36,VEST!EG38,'BS1'!EG36,'BS2'!EG36)</f>
        <v>0</v>
      </c>
      <c r="EH36" s="290">
        <f>SUM(STX!EH36,VEST!EH38,'BS1'!EH36,'BS2'!EH36)</f>
        <v>0</v>
      </c>
      <c r="EI36" s="290">
        <f>SUM(STX!EI36,VEST!EI38,'BS1'!EI36,'BS2'!EI36)</f>
        <v>0</v>
      </c>
      <c r="EJ36" s="290">
        <f>SUM(STX!EJ36,VEST!EJ38,'BS1'!EJ36,'BS2'!EJ36)</f>
        <v>0</v>
      </c>
      <c r="EK36" s="290">
        <f>SUM(STX!EK36,VEST!EK38,'BS1'!EK36,'BS2'!EK36)</f>
        <v>0</v>
      </c>
      <c r="EL36" s="290">
        <f>SUM(STX!EL36,VEST!EL38,'BS1'!EL36,'BS2'!EL36)</f>
        <v>0</v>
      </c>
      <c r="EM36" s="290">
        <f>SUM(STX!EM36,VEST!EM38,'BS1'!EM36,'BS2'!EM36)</f>
        <v>0</v>
      </c>
      <c r="EN36" s="290">
        <f>SUM(STX!EN36,VEST!EN38,'BS1'!EN36,'BS2'!EN36)</f>
        <v>0</v>
      </c>
      <c r="EO36" s="290">
        <f>SUM(STX!EO36,VEST!EO38,'BS1'!EO36,'BS2'!EO36)</f>
        <v>0</v>
      </c>
      <c r="EP36" s="290">
        <f>SUM(STX!EP36,VEST!EP38,'BS1'!EP36,'BS2'!EP36)</f>
        <v>0</v>
      </c>
      <c r="EQ36" s="290">
        <f>SUM(STX!EQ36,VEST!EQ38,'BS1'!EQ36,'BS2'!EQ36)</f>
        <v>0</v>
      </c>
      <c r="ER36" s="290">
        <f>SUM(STX!ER36,VEST!ER38,'BS1'!ER36,'BS2'!ER36)</f>
        <v>0</v>
      </c>
      <c r="ES36" s="290">
        <f>SUM(STX!ES36,VEST!ES38,'BS1'!ES36,'BS2'!ES36)</f>
        <v>0</v>
      </c>
      <c r="ET36" s="290">
        <f>SUM(STX!ET36,VEST!ET38,'BS1'!ET36,'BS2'!ET36)</f>
        <v>0</v>
      </c>
      <c r="EU36" s="290">
        <f>SUM(STX!EU36,VEST!EU38,'BS1'!EU36,'BS2'!EU36)</f>
        <v>0</v>
      </c>
      <c r="EV36" s="290">
        <f>SUM(STX!EV36,VEST!EV38,'BS1'!EV36,'BS2'!EV36)</f>
        <v>0</v>
      </c>
      <c r="EW36" s="290">
        <f>SUM(STX!EW36,VEST!EW38,'BS1'!EW36,'BS2'!EW36)</f>
        <v>0</v>
      </c>
      <c r="EX36" s="290">
        <f>SUM(STX!EX36,VEST!EX38,'BS1'!EX36,'BS2'!EX36)</f>
        <v>0</v>
      </c>
      <c r="EY36" s="290">
        <f>SUM(STX!EY36,VEST!EY38,'BS1'!EY36,'BS2'!EY36)</f>
        <v>0</v>
      </c>
      <c r="EZ36" s="290">
        <f>SUM(STX!EZ36,VEST!EZ38,'BS1'!EZ36,'BS2'!EZ36)</f>
        <v>0</v>
      </c>
      <c r="FA36" s="290">
        <f>SUM(STX!FA36,VEST!FA38,'BS1'!FA36,'BS2'!FA36)</f>
        <v>0</v>
      </c>
      <c r="FB36" s="290">
        <f>SUM(STX!FB36,VEST!FB38,'BS1'!FB36,'BS2'!FB36)</f>
        <v>249</v>
      </c>
      <c r="FC36" s="290">
        <f>SUM(STX!FC36,VEST!FC38,'BS1'!FC36,'BS2'!FC36)</f>
        <v>0</v>
      </c>
      <c r="FD36" s="290">
        <f>SUM(STX!FD36,VEST!FD38,'BS1'!FD36,'BS2'!FD36)</f>
        <v>0</v>
      </c>
      <c r="FE36" s="290">
        <f>SUM(STX!FE36,VEST!FE38,'BS1'!FE36,'BS2'!FE36)</f>
        <v>0</v>
      </c>
      <c r="FF36" s="290">
        <f>SUM(STX!FF36,VEST!FF38,'BS1'!FF36,'BS2'!FF36)</f>
        <v>0</v>
      </c>
      <c r="FG36" s="290">
        <f>SUM(STX!FG36,VEST!FG38,'BS1'!FG36,'BS2'!FG36)</f>
        <v>0</v>
      </c>
      <c r="FH36" s="290">
        <f>SUM(STX!FH36,VEST!FH38,'BS1'!FH36,'BS2'!FH36)</f>
        <v>0</v>
      </c>
      <c r="FI36" s="290">
        <f>SUM(STX!FI36,VEST!FI38,'BS1'!FI36,'BS2'!FI36)</f>
        <v>0</v>
      </c>
      <c r="FJ36" s="290">
        <f>SUM(STX!FJ36,VEST!FJ38,'BS1'!FJ36,'BS2'!FJ36)</f>
        <v>0</v>
      </c>
      <c r="FK36" s="290">
        <f>SUM(STX!FK36,VEST!FK38,'BS1'!FK36,'BS2'!FK36)</f>
        <v>0</v>
      </c>
      <c r="FL36" s="290">
        <f>SUM(STX!FL36,VEST!FL38,'BS1'!FL36,'BS2'!FL36)</f>
        <v>0</v>
      </c>
      <c r="FM36" s="290">
        <f>SUM(STX!FM36,VEST!FM38,'BS1'!FM36,'BS2'!FM36)</f>
        <v>0</v>
      </c>
      <c r="FN36" s="290">
        <f>SUM(STX!FN36,VEST!FN38,'BS1'!FN36,'BS2'!FN36)</f>
        <v>0</v>
      </c>
      <c r="FO36" s="290">
        <f>SUM(STX!FO36,VEST!FO38,'BS1'!FO36,'BS2'!FO36)</f>
        <v>0</v>
      </c>
      <c r="FP36" s="290">
        <f>SUM(STX!FP36,VEST!FP38,'BS1'!FP36,'BS2'!FP36)</f>
        <v>0</v>
      </c>
      <c r="FQ36" s="290">
        <f>SUM(STX!FQ36,VEST!FQ38,'BS1'!FQ36,'BS2'!FQ36)</f>
        <v>0</v>
      </c>
      <c r="FR36" s="290">
        <f>SUM(STX!FR36,VEST!FR38,'BS1'!FR36,'BS2'!FR36)</f>
        <v>0</v>
      </c>
      <c r="FS36" s="290">
        <f>SUM(STX!FS36,VEST!FS38,'BS1'!FS36,'BS2'!FS36)</f>
        <v>0</v>
      </c>
      <c r="FT36" s="290">
        <f>SUM(STX!FT36,VEST!FT38,'BS1'!FT36,'BS2'!FT36)</f>
        <v>0</v>
      </c>
      <c r="FU36" s="290">
        <f>SUM(STX!FU36,VEST!FU38,'BS1'!FU36,'BS2'!FU36)</f>
        <v>0</v>
      </c>
      <c r="FV36" s="290">
        <f>SUM(STX!FV36,VEST!FV38,'BS1'!FV36,'BS2'!FV36)</f>
        <v>0</v>
      </c>
      <c r="FW36" s="290">
        <f>SUM(STX!FW36,VEST!FW38,'BS1'!FW36,'BS2'!FW36)</f>
        <v>0</v>
      </c>
      <c r="FX36" s="290">
        <f>SUM(STX!FX36,VEST!FX38,'BS1'!FX36,'BS2'!FX36)</f>
        <v>0</v>
      </c>
      <c r="FY36" s="290">
        <f>SUM(STX!FY36,VEST!FY38,'BS1'!FY36,'BS2'!FY36)</f>
        <v>0</v>
      </c>
      <c r="FZ36" s="290">
        <f>SUM(STX!FZ36,VEST!FZ38,'BS1'!FZ36,'BS2'!FZ36)</f>
        <v>0</v>
      </c>
      <c r="GA36" s="290">
        <f>SUM(STX!GA36,VEST!GA38,'BS1'!GA36,'BS2'!GA36)</f>
        <v>0</v>
      </c>
      <c r="GB36" s="290">
        <f>SUM(STX!GB36,VEST!GB38,'BS1'!GB36,'BS2'!GB36)</f>
        <v>0</v>
      </c>
      <c r="GC36" s="290">
        <f>SUM(STX!GC36,VEST!GC38,'BS1'!GC36,'BS2'!GC36)</f>
        <v>0</v>
      </c>
      <c r="GD36" s="290">
        <f>SUM(STX!GD36,VEST!GD38,'BS1'!GD36,'BS2'!GD36)</f>
        <v>0</v>
      </c>
      <c r="GE36" s="290">
        <f>SUM(STX!GE36,VEST!GE38,'BS1'!GE36,'BS2'!GE36)</f>
        <v>0</v>
      </c>
      <c r="GF36" s="290">
        <f>SUM(STX!GF36,VEST!GF38,'BS1'!GF36,'BS2'!GF36)</f>
        <v>0</v>
      </c>
      <c r="GG36" s="290">
        <f>SUM(STX!GG36,VEST!GG38,'BS1'!GG36,'BS2'!GG36)</f>
        <v>263</v>
      </c>
      <c r="GH36" s="290">
        <f>SUM(STX!GH36,VEST!GH38,'BS1'!GH36,'BS2'!GH36)</f>
        <v>0</v>
      </c>
      <c r="GI36" s="290">
        <f>SUM(STX!GI36,VEST!GI38,'BS1'!GI36,'BS2'!GI36)</f>
        <v>0</v>
      </c>
      <c r="GJ36" s="290">
        <f>SUM(STX!GJ36,VEST!GJ38,'BS1'!GJ36,'BS2'!GJ36)</f>
        <v>0</v>
      </c>
      <c r="GK36" s="290">
        <f>SUM(STX!GK36,VEST!GK38,'BS1'!GK36,'BS2'!GK36)</f>
        <v>0</v>
      </c>
      <c r="GL36" s="290">
        <f>SUM(STX!GL36,VEST!GL38,'BS1'!GL36,'BS2'!GL36)</f>
        <v>0</v>
      </c>
      <c r="GM36" s="290">
        <f>SUM(STX!GM36,VEST!GM38,'BS1'!GM36,'BS2'!GM36)</f>
        <v>0</v>
      </c>
      <c r="GN36" s="290">
        <f>SUM(STX!GN36,VEST!GN38,'BS1'!GN36,'BS2'!GN36)</f>
        <v>0</v>
      </c>
      <c r="GO36" s="290">
        <f>SUM(STX!GO36,VEST!GO38,'BS1'!GO36,'BS2'!GO36)</f>
        <v>0</v>
      </c>
      <c r="GP36" s="290">
        <f>SUM(STX!GP36,VEST!GP38,'BS1'!GP36,'BS2'!GP36)</f>
        <v>0</v>
      </c>
      <c r="GQ36" s="290">
        <f>SUM(STX!GQ36,VEST!GQ38,'BS1'!GQ36,'BS2'!GQ36)</f>
        <v>0</v>
      </c>
      <c r="GR36" s="290">
        <f>SUM(STX!GR36,VEST!GR38,'BS1'!GR36,'BS2'!GR36)</f>
        <v>0</v>
      </c>
      <c r="GS36" s="290">
        <f>SUM(STX!GS36,VEST!GS38,'BS1'!GS36,'BS2'!GS36)</f>
        <v>0</v>
      </c>
      <c r="GT36" s="290">
        <f>SUM(STX!GT36,VEST!GT38,'BS1'!GT36,'BS2'!GT36)</f>
        <v>0</v>
      </c>
      <c r="GU36" s="290">
        <f>SUM(STX!GU36,VEST!GU38,'BS1'!GU36,'BS2'!GU36)</f>
        <v>0</v>
      </c>
      <c r="GV36" s="290">
        <f>SUM(STX!GV36,VEST!GV38,'BS1'!GV36,'BS2'!GV36)</f>
        <v>0</v>
      </c>
      <c r="GW36" s="290">
        <f>SUM(STX!GW36,VEST!GW38,'BS1'!GW36,'BS2'!GW36)</f>
        <v>0</v>
      </c>
      <c r="GX36" s="290">
        <f>SUM(STX!GX36,VEST!GX38,'BS1'!GX36,'BS2'!GX36)</f>
        <v>0</v>
      </c>
      <c r="GY36" s="290">
        <f>SUM(STX!GY36,VEST!GY38,'BS1'!GY36,'BS2'!GY36)</f>
        <v>0</v>
      </c>
      <c r="GZ36" s="290">
        <f>SUM(STX!GZ36,VEST!GZ38,'BS1'!GZ36,'BS2'!GZ36)</f>
        <v>0</v>
      </c>
      <c r="HA36" s="290">
        <f>SUM(STX!HA36,VEST!HA38,'BS1'!HA36,'BS2'!HA36)</f>
        <v>0</v>
      </c>
      <c r="HB36" s="290">
        <f>SUM(STX!HB36,VEST!HB38,'BS1'!HB36,'BS2'!HB36)</f>
        <v>0</v>
      </c>
      <c r="HC36" s="290">
        <f>SUM(STX!HC36,VEST!HC38,'BS1'!HC36,'BS2'!HC36)</f>
        <v>0</v>
      </c>
      <c r="HD36" s="290">
        <f>SUM(STX!HD36,VEST!HD38,'BS1'!HD36,'BS2'!HD36)</f>
        <v>0</v>
      </c>
      <c r="HE36" s="290">
        <f>SUM(STX!HE36,VEST!HE38,'BS1'!HE36,'BS2'!HE36)</f>
        <v>0</v>
      </c>
      <c r="HF36" s="290">
        <f>SUM(STX!HF36,VEST!HF38,'BS1'!HF36,'BS2'!HF36)</f>
        <v>0</v>
      </c>
      <c r="HG36" s="290">
        <f>SUM(STX!HG36,VEST!HG38,'BS1'!HG36,'BS2'!HG36)</f>
        <v>0</v>
      </c>
      <c r="HH36" s="290">
        <f>SUM(STX!HH36,VEST!HH38,'BS1'!HH36,'BS2'!HH36)</f>
        <v>0</v>
      </c>
      <c r="HI36" s="290">
        <f>SUM(STX!HI36,VEST!HI38,'BS1'!HI36,'BS2'!HI36)</f>
        <v>0</v>
      </c>
      <c r="HJ36" s="290">
        <f>SUM(STX!HJ36,VEST!HJ38,'BS1'!HJ36,'BS2'!HJ36)</f>
        <v>0</v>
      </c>
      <c r="HK36" s="290">
        <f>SUM(STX!HK36,VEST!HK38,'BS1'!HK36,'BS2'!HK36)</f>
        <v>0</v>
      </c>
      <c r="HL36" s="290">
        <f>SUM(STX!HL36,VEST!HL38,'BS1'!HL36,'BS2'!HL36)</f>
        <v>0</v>
      </c>
      <c r="HM36" s="290">
        <f>SUM(STX!HM36,VEST!HM38,'BS1'!HM36,'BS2'!HM36)</f>
        <v>263</v>
      </c>
      <c r="HN36" s="290">
        <f>SUM(STX!HN36,VEST!HN38,'BS1'!HN36,'BS2'!HN36)</f>
        <v>0</v>
      </c>
      <c r="HO36" s="290">
        <f>SUM(STX!HO36,VEST!HO38,'BS1'!HO36,'BS2'!HO36)</f>
        <v>0</v>
      </c>
      <c r="HP36" s="290">
        <f>SUM(STX!HP36,VEST!HP38,'BS1'!HP36,'BS2'!HP36)</f>
        <v>0</v>
      </c>
      <c r="HQ36" s="290">
        <f>SUM(STX!HQ36,VEST!HQ38,'BS1'!HQ36,'BS2'!HQ36)</f>
        <v>0</v>
      </c>
      <c r="HR36" s="290">
        <f>SUM(STX!HR36,VEST!HR38,'BS1'!HR36,'BS2'!HR36)</f>
        <v>0</v>
      </c>
      <c r="HS36" s="290">
        <f>SUM(STX!HS36,VEST!HS38,'BS1'!HS36,'BS2'!HS36)</f>
        <v>0</v>
      </c>
      <c r="HT36" s="290">
        <f>SUM(STX!HT36,VEST!HT38,'BS1'!HT36,'BS2'!HT36)</f>
        <v>0</v>
      </c>
      <c r="HU36" s="290">
        <f>SUM(STX!HU36,VEST!HU38,'BS1'!HU36,'BS2'!HU36)</f>
        <v>0</v>
      </c>
      <c r="HV36" s="290">
        <f>SUM(STX!HV36,VEST!HV38,'BS1'!HV36,'BS2'!HV36)</f>
        <v>0</v>
      </c>
      <c r="HW36" s="290">
        <f>SUM(STX!HW36,VEST!HW38,'BS1'!HW36,'BS2'!HW36)</f>
        <v>0</v>
      </c>
      <c r="HX36" s="290">
        <f>SUM(STX!HX36,VEST!HX38,'BS1'!HX36,'BS2'!HX36)</f>
        <v>0</v>
      </c>
      <c r="HY36" s="290">
        <f>SUM(STX!HY36,VEST!HY38,'BS1'!HY36,'BS2'!HY36)</f>
        <v>0</v>
      </c>
      <c r="HZ36" s="290">
        <f>SUM(STX!HZ36,VEST!HZ38,'BS1'!HZ36,'BS2'!HZ36)</f>
        <v>0</v>
      </c>
      <c r="IA36" s="290">
        <f>SUM(STX!IA36,VEST!IA38,'BS1'!IA36,'BS2'!IA36)</f>
        <v>0</v>
      </c>
      <c r="IB36" s="290">
        <f>SUM(STX!IB36,VEST!IB38,'BS1'!IB36,'BS2'!IB36)</f>
        <v>0</v>
      </c>
      <c r="IC36" s="290">
        <f>SUM(STX!IC36,VEST!IC38,'BS1'!IC36,'BS2'!IC36)</f>
        <v>0</v>
      </c>
      <c r="ID36" s="290">
        <f>SUM(STX!ID36,VEST!ID38,'BS1'!ID36,'BS2'!ID36)</f>
        <v>0</v>
      </c>
      <c r="IE36" s="290">
        <f>SUM(STX!IE36,VEST!IE38,'BS1'!IE36,'BS2'!IE36)</f>
        <v>0</v>
      </c>
      <c r="IF36" s="290">
        <f>SUM(STX!IF36,VEST!IF38,'BS1'!IF36,'BS2'!IF36)</f>
        <v>0</v>
      </c>
      <c r="IG36" s="290">
        <f>SUM(STX!IG36,VEST!IG38,'BS1'!IG36,'BS2'!IG36)</f>
        <v>0</v>
      </c>
      <c r="IH36" s="290">
        <f>SUM(STX!IH36,VEST!IH38,'BS1'!IH36,'BS2'!IH36)</f>
        <v>0</v>
      </c>
      <c r="II36" s="290">
        <f>SUM(STX!II36,VEST!II38,'BS1'!II36,'BS2'!II36)</f>
        <v>0</v>
      </c>
      <c r="IJ36" s="290">
        <f>SUM(STX!IJ36,VEST!IJ38,'BS1'!IJ36,'BS2'!IJ36)</f>
        <v>0</v>
      </c>
      <c r="IK36" s="290">
        <f>SUM(STX!IK36,VEST!IK38,'BS1'!IK36,'BS2'!IK36)</f>
        <v>0</v>
      </c>
      <c r="IL36" s="290">
        <f>SUM(STX!IL36,VEST!IL38,'BS1'!IL36,'BS2'!IL36)</f>
        <v>0</v>
      </c>
      <c r="IM36" s="290">
        <f>SUM(STX!IM36,VEST!IM38,'BS1'!IM36,'BS2'!IM36)</f>
        <v>0</v>
      </c>
      <c r="IN36" s="290">
        <f>SUM(STX!IN36,VEST!IN38,'BS1'!IN36,'BS2'!IN36)</f>
        <v>0</v>
      </c>
      <c r="IO36" s="290">
        <f>SUM(STX!IO36,VEST!IO38,'BS1'!IO36,'BS2'!IO36)</f>
        <v>0</v>
      </c>
      <c r="IP36" s="290">
        <f>SUM(STX!IP36,VEST!IP38,'BS1'!IP36,'BS2'!IP36)</f>
        <v>0</v>
      </c>
      <c r="IQ36" s="290">
        <f>SUM(STX!IQ36,VEST!IQ38,'BS1'!IQ36,'BS2'!IQ36)</f>
        <v>0</v>
      </c>
      <c r="IR36" s="290">
        <f>SUM(STX!IR36,VEST!IR38,'BS1'!IR36,'BS2'!IR36)</f>
        <v>0</v>
      </c>
      <c r="IS36" s="290">
        <f>SUM(STX!IS36,VEST!IS38,'BS1'!IS36,'BS2'!IS36)</f>
        <v>272</v>
      </c>
      <c r="IT36" s="290">
        <f>SUM(STX!IT36,VEST!IT38,'BS1'!IT36,'BS2'!IT36)</f>
        <v>262</v>
      </c>
      <c r="IU36" s="290">
        <f>SUM(STX!IU36,VEST!IU38,'BS1'!IU36,'BS2'!IU36)</f>
        <v>239</v>
      </c>
      <c r="IV36" s="290">
        <f>SUM(STX!IV36,VEST!IV38,'BS1'!IV36,'BS2'!IV36)</f>
        <v>57</v>
      </c>
      <c r="IW36" s="290">
        <f>SUM(STX!IW36,VEST!IW38,'BS1'!IW36,'BS2'!IW36)</f>
        <v>59</v>
      </c>
      <c r="IX36" s="290">
        <f>SUM(STX!IX36,VEST!IX38,'BS1'!IX36,'BS2'!IX36)</f>
        <v>59</v>
      </c>
    </row>
    <row r="37" spans="2:258">
      <c r="B37" s="286" t="s">
        <v>48</v>
      </c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90">
        <f>SUM(STX!AH37,VEST!AH39,'BS1'!AH37,'BS2'!AH37)</f>
        <v>69</v>
      </c>
      <c r="AI37" s="290">
        <f>SUM(STX!AI37,VEST!AI39,'BS1'!AI37,'BS2'!AI37)</f>
        <v>0</v>
      </c>
      <c r="AJ37" s="290">
        <f>SUM(STX!AJ37,VEST!AJ39,'BS1'!AJ37,'BS2'!AJ37)</f>
        <v>0</v>
      </c>
      <c r="AK37" s="290">
        <f>SUM(STX!AK37,VEST!AK39,'BS1'!AK37,'BS2'!AK37)</f>
        <v>0</v>
      </c>
      <c r="AL37" s="290">
        <f>SUM(STX!AL37,VEST!AL39,'BS1'!AL37,'BS2'!AL37)</f>
        <v>0</v>
      </c>
      <c r="AM37" s="290">
        <f>SUM(STX!AM37,VEST!AM39,'BS1'!AM37,'BS2'!AM37)</f>
        <v>0</v>
      </c>
      <c r="AN37" s="290">
        <f>SUM(STX!AN37,VEST!AN39,'BS1'!AN37,'BS2'!AN37)</f>
        <v>0</v>
      </c>
      <c r="AO37" s="290">
        <f>SUM(STX!AO37,VEST!AO39,'BS1'!AO37,'BS2'!AO37)</f>
        <v>0</v>
      </c>
      <c r="AP37" s="290">
        <f>SUM(STX!AP37,VEST!AP39,'BS1'!AP37,'BS2'!AP37)</f>
        <v>0</v>
      </c>
      <c r="AQ37" s="290">
        <f>SUM(STX!AQ37,VEST!AQ39,'BS1'!AQ37,'BS2'!AQ37)</f>
        <v>0</v>
      </c>
      <c r="AR37" s="290">
        <f>SUM(STX!AR37,VEST!AR39,'BS1'!AR37,'BS2'!AR37)</f>
        <v>0</v>
      </c>
      <c r="AS37" s="290">
        <f>SUM(STX!AS37,VEST!AS39,'BS1'!AS37,'BS2'!AS37)</f>
        <v>0</v>
      </c>
      <c r="AT37" s="290">
        <f>SUM(STX!AT37,VEST!AT39,'BS1'!AT37,'BS2'!AT37)</f>
        <v>0</v>
      </c>
      <c r="AU37" s="290">
        <f>SUM(STX!AU37,VEST!AU39,'BS1'!AU37,'BS2'!AU37)</f>
        <v>0</v>
      </c>
      <c r="AV37" s="290">
        <f>SUM(STX!AV37,VEST!AV39,'BS1'!AV37,'BS2'!AV37)</f>
        <v>0</v>
      </c>
      <c r="AW37" s="290">
        <f>SUM(STX!AW37,VEST!AW39,'BS1'!AW37,'BS2'!AW37)</f>
        <v>0</v>
      </c>
      <c r="AX37" s="290">
        <f>SUM(STX!AX37,VEST!AX39,'BS1'!AX37,'BS2'!AX37)</f>
        <v>0</v>
      </c>
      <c r="AY37" s="290">
        <f>SUM(STX!AY37,VEST!AY39,'BS1'!AY37,'BS2'!AY37)</f>
        <v>0</v>
      </c>
      <c r="AZ37" s="290">
        <f>SUM(STX!AZ37,VEST!AZ39,'BS1'!AZ37,'BS2'!AZ37)</f>
        <v>0</v>
      </c>
      <c r="BA37" s="290">
        <f>SUM(STX!BA37,VEST!BA39,'BS1'!BA37,'BS2'!BA37)</f>
        <v>0</v>
      </c>
      <c r="BB37" s="290">
        <f>SUM(STX!BB37,VEST!BB39,'BS1'!BB37,'BS2'!BB37)</f>
        <v>0</v>
      </c>
      <c r="BC37" s="290">
        <f>SUM(STX!BC37,VEST!BC39,'BS1'!BC37,'BS2'!BC37)</f>
        <v>0</v>
      </c>
      <c r="BD37" s="290">
        <f>SUM(STX!BD37,VEST!BD39,'BS1'!BD37,'BS2'!BD37)</f>
        <v>0</v>
      </c>
      <c r="BE37" s="290">
        <f>SUM(STX!BE37,VEST!BE39,'BS1'!BE37,'BS2'!BE37)</f>
        <v>0</v>
      </c>
      <c r="BF37" s="290">
        <f>SUM(STX!BF37,VEST!BF39,'BS1'!BF37,'BS2'!BF37)</f>
        <v>0</v>
      </c>
      <c r="BG37" s="290">
        <f>SUM(STX!BG37,VEST!BG39,'BS1'!BG37,'BS2'!BG37)</f>
        <v>0</v>
      </c>
      <c r="BH37" s="290">
        <f>SUM(STX!BH37,VEST!BH39,'BS1'!BH37,'BS2'!BH37)</f>
        <v>0</v>
      </c>
      <c r="BI37" s="290">
        <f>SUM(STX!BI37,VEST!BI39,'BS1'!BI37,'BS2'!BI37)</f>
        <v>0</v>
      </c>
      <c r="BJ37" s="290">
        <f>SUM(STX!BJ37,VEST!BJ39,'BS1'!BJ37,'BS2'!BJ37)</f>
        <v>0</v>
      </c>
      <c r="BK37" s="290">
        <f>SUM(STX!BK37,VEST!BK39,'BS1'!BK37,'BS2'!BK37)</f>
        <v>53</v>
      </c>
      <c r="BL37" s="290">
        <f>SUM(STX!BL37,VEST!BL39,'BS1'!BL37,'BS2'!BL37)</f>
        <v>0</v>
      </c>
      <c r="BM37" s="290">
        <f>SUM(STX!BM37,VEST!BM39,'BS1'!BM37,'BS2'!BM37)</f>
        <v>0</v>
      </c>
      <c r="BN37" s="290">
        <f>SUM(STX!BN37,VEST!BN39,'BS1'!BN37,'BS2'!BN37)</f>
        <v>0</v>
      </c>
      <c r="BO37" s="290">
        <f>SUM(STX!BO37,VEST!BO39,'BS1'!BO37,'BS2'!BO37)</f>
        <v>0</v>
      </c>
      <c r="BP37" s="290">
        <f>SUM(STX!BP37,VEST!BP39,'BS1'!BP37,'BS2'!BP37)</f>
        <v>0</v>
      </c>
      <c r="BQ37" s="290">
        <f>SUM(STX!BQ37,VEST!BQ39,'BS1'!BQ37,'BS2'!BQ37)</f>
        <v>0</v>
      </c>
      <c r="BR37" s="290">
        <f>SUM(STX!BR37,VEST!BR39,'BS1'!BR37,'BS2'!BR37)</f>
        <v>0</v>
      </c>
      <c r="BS37" s="290">
        <f>SUM(STX!BS37,VEST!BS39,'BS1'!BS37,'BS2'!BS37)</f>
        <v>0</v>
      </c>
      <c r="BT37" s="290">
        <f>SUM(STX!BT37,VEST!BT39,'BS1'!BT37,'BS2'!BT37)</f>
        <v>0</v>
      </c>
      <c r="BU37" s="290">
        <f>SUM(STX!BU37,VEST!BU39,'BS1'!BU37,'BS2'!BU37)</f>
        <v>0</v>
      </c>
      <c r="BV37" s="290">
        <f>SUM(STX!BV37,VEST!BV39,'BS1'!BV37,'BS2'!BV37)</f>
        <v>0</v>
      </c>
      <c r="BW37" s="290">
        <f>SUM(STX!BW37,VEST!BW39,'BS1'!BW37,'BS2'!BW37)</f>
        <v>0</v>
      </c>
      <c r="BX37" s="290">
        <f>SUM(STX!BX37,VEST!BX39,'BS1'!BX37,'BS2'!BX37)</f>
        <v>0</v>
      </c>
      <c r="BY37" s="290">
        <f>SUM(STX!BY37,VEST!BY39,'BS1'!BY37,'BS2'!BY37)</f>
        <v>0</v>
      </c>
      <c r="BZ37" s="290">
        <f>SUM(STX!BZ37,VEST!BZ39,'BS1'!BZ37,'BS2'!BZ37)</f>
        <v>0</v>
      </c>
      <c r="CA37" s="290">
        <f>SUM(STX!CA37,VEST!CA39,'BS1'!CA37,'BS2'!CA37)</f>
        <v>0</v>
      </c>
      <c r="CB37" s="290">
        <f>SUM(STX!CB37,VEST!CB39,'BS1'!CB37,'BS2'!CB37)</f>
        <v>0</v>
      </c>
      <c r="CC37" s="290">
        <f>SUM(STX!CC37,VEST!CC39,'BS1'!CC37,'BS2'!CC37)</f>
        <v>0</v>
      </c>
      <c r="CD37" s="290">
        <f>SUM(STX!CD37,VEST!CD39,'BS1'!CD37,'BS2'!CD37)</f>
        <v>0</v>
      </c>
      <c r="CE37" s="290">
        <f>SUM(STX!CE37,VEST!CE39,'BS1'!CE37,'BS2'!CE37)</f>
        <v>0</v>
      </c>
      <c r="CF37" s="290">
        <f>SUM(STX!CF37,VEST!CF39,'BS1'!CF37,'BS2'!CF37)</f>
        <v>0</v>
      </c>
      <c r="CG37" s="290">
        <f>SUM(STX!CG37,VEST!CG39,'BS1'!CG37,'BS2'!CG37)</f>
        <v>0</v>
      </c>
      <c r="CH37" s="290">
        <f>SUM(STX!CH37,VEST!CH39,'BS1'!CH37,'BS2'!CH37)</f>
        <v>0</v>
      </c>
      <c r="CI37" s="290">
        <f>SUM(STX!CI37,VEST!CI39,'BS1'!CI37,'BS2'!CI37)</f>
        <v>0</v>
      </c>
      <c r="CJ37" s="290">
        <f>SUM(STX!CJ37,VEST!CJ39,'BS1'!CJ37,'BS2'!CJ37)</f>
        <v>0</v>
      </c>
      <c r="CK37" s="290">
        <f>SUM(STX!CK37,VEST!CK39,'BS1'!CK37,'BS2'!CK37)</f>
        <v>0</v>
      </c>
      <c r="CL37" s="290">
        <f>SUM(STX!CL37,VEST!CL39,'BS1'!CL37,'BS2'!CL37)</f>
        <v>0</v>
      </c>
      <c r="CM37" s="290">
        <f>SUM(STX!CM37,VEST!CM39,'BS1'!CM37,'BS2'!CM37)</f>
        <v>0</v>
      </c>
      <c r="CN37" s="290">
        <f>SUM(STX!CN37,VEST!CN39,'BS1'!CN37,'BS2'!CN37)</f>
        <v>0</v>
      </c>
      <c r="CO37" s="290">
        <f>SUM(STX!CO37,VEST!CO39,'BS1'!CO37,'BS2'!CO37)</f>
        <v>0</v>
      </c>
      <c r="CP37" s="290">
        <f>SUM(STX!CP37,VEST!CP39,'BS1'!CP37,'BS2'!CP37)</f>
        <v>0</v>
      </c>
      <c r="CQ37" s="290">
        <f>SUM(STX!CQ37,VEST!CQ39,'BS1'!CQ37,'BS2'!CQ37)</f>
        <v>25</v>
      </c>
      <c r="CR37" s="290">
        <f>SUM(STX!CR37,VEST!CR39,'BS1'!CR37,'BS2'!CR37)</f>
        <v>0</v>
      </c>
      <c r="CS37" s="290">
        <f>SUM(STX!CS37,VEST!CS39,'BS1'!CS37,'BS2'!CS37)</f>
        <v>0</v>
      </c>
      <c r="CT37" s="290">
        <f>SUM(STX!CT37,VEST!CT39,'BS1'!CT37,'BS2'!CT37)</f>
        <v>0</v>
      </c>
      <c r="CU37" s="290">
        <f>SUM(STX!CU37,VEST!CU39,'BS1'!CU37,'BS2'!CU37)</f>
        <v>0</v>
      </c>
      <c r="CV37" s="290">
        <f>SUM(STX!CV37,VEST!CV39,'BS1'!CV37,'BS2'!CV37)</f>
        <v>0</v>
      </c>
      <c r="CW37" s="290">
        <f>SUM(STX!CW37,VEST!CW39,'BS1'!CW37,'BS2'!CW37)</f>
        <v>0</v>
      </c>
      <c r="CX37" s="290">
        <f>SUM(STX!CX37,VEST!CX39,'BS1'!CX37,'BS2'!CX37)</f>
        <v>0</v>
      </c>
      <c r="CY37" s="290">
        <f>SUM(STX!CY37,VEST!CY39,'BS1'!CY37,'BS2'!CY37)</f>
        <v>0</v>
      </c>
      <c r="CZ37" s="290">
        <f>SUM(STX!CZ37,VEST!CZ39,'BS1'!CZ37,'BS2'!CZ37)</f>
        <v>0</v>
      </c>
      <c r="DA37" s="290">
        <f>SUM(STX!DA37,VEST!DA39,'BS1'!DA37,'BS2'!DA37)</f>
        <v>0</v>
      </c>
      <c r="DB37" s="290">
        <f>SUM(STX!DB37,VEST!DB39,'BS1'!DB37,'BS2'!DB37)</f>
        <v>0</v>
      </c>
      <c r="DC37" s="290">
        <f>SUM(STX!DC37,VEST!DC39,'BS1'!DC37,'BS2'!DC37)</f>
        <v>0</v>
      </c>
      <c r="DD37" s="290">
        <f>SUM(STX!DD37,VEST!DD39,'BS1'!DD37,'BS2'!DD37)</f>
        <v>0</v>
      </c>
      <c r="DE37" s="290">
        <f>SUM(STX!DE37,VEST!DE39,'BS1'!DE37,'BS2'!DE37)</f>
        <v>0</v>
      </c>
      <c r="DF37" s="290">
        <f>SUM(STX!DF37,VEST!DF39,'BS1'!DF37,'BS2'!DF37)</f>
        <v>0</v>
      </c>
      <c r="DG37" s="290">
        <f>SUM(STX!DG37,VEST!DG39,'BS1'!DG37,'BS2'!DG37)</f>
        <v>0</v>
      </c>
      <c r="DH37" s="290">
        <f>SUM(STX!DH37,VEST!DH39,'BS1'!DH37,'BS2'!DH37)</f>
        <v>0</v>
      </c>
      <c r="DI37" s="290">
        <f>SUM(STX!DI37,VEST!DI39,'BS1'!DI37,'BS2'!DI37)</f>
        <v>0</v>
      </c>
      <c r="DJ37" s="290">
        <f>SUM(STX!DJ37,VEST!DJ39,'BS1'!DJ37,'BS2'!DJ37)</f>
        <v>0</v>
      </c>
      <c r="DK37" s="290">
        <f>SUM(STX!DK37,VEST!DK39,'BS1'!DK37,'BS2'!DK37)</f>
        <v>0</v>
      </c>
      <c r="DL37" s="290">
        <f>SUM(STX!DL37,VEST!DL39,'BS1'!DL37,'BS2'!DL37)</f>
        <v>0</v>
      </c>
      <c r="DM37" s="290">
        <f>SUM(STX!DM37,VEST!DM39,'BS1'!DM37,'BS2'!DM37)</f>
        <v>0</v>
      </c>
      <c r="DN37" s="290">
        <f>SUM(STX!DN37,VEST!DN39,'BS1'!DN37,'BS2'!DN37)</f>
        <v>0</v>
      </c>
      <c r="DO37" s="290">
        <f>SUM(STX!DO37,VEST!DO39,'BS1'!DO37,'BS2'!DO37)</f>
        <v>0</v>
      </c>
      <c r="DP37" s="290">
        <f>SUM(STX!DP37,VEST!DP39,'BS1'!DP37,'BS2'!DP37)</f>
        <v>0</v>
      </c>
      <c r="DQ37" s="290">
        <f>SUM(STX!DQ37,VEST!DQ39,'BS1'!DQ37,'BS2'!DQ37)</f>
        <v>0</v>
      </c>
      <c r="DR37" s="290">
        <f>SUM(STX!DR37,VEST!DR39,'BS1'!DR37,'BS2'!DR37)</f>
        <v>0</v>
      </c>
      <c r="DS37" s="290">
        <f>SUM(STX!DS37,VEST!DS39,'BS1'!DS37,'BS2'!DS37)</f>
        <v>0</v>
      </c>
      <c r="DT37" s="290">
        <f>SUM(STX!DT37,VEST!DT39,'BS1'!DT37,'BS2'!DT37)</f>
        <v>0</v>
      </c>
      <c r="DU37" s="290">
        <f>SUM(STX!DU37,VEST!DU39,'BS1'!DU37,'BS2'!DU37)</f>
        <v>0</v>
      </c>
      <c r="DV37" s="290">
        <f>SUM(STX!DV37,VEST!DV39,'BS1'!DV37,'BS2'!DV37)</f>
        <v>33</v>
      </c>
      <c r="DW37" s="290">
        <f>SUM(STX!DW37,VEST!DW39,'BS1'!DW37,'BS2'!DW37)</f>
        <v>0</v>
      </c>
      <c r="DX37" s="290">
        <f>SUM(STX!DX37,VEST!DX39,'BS1'!DX37,'BS2'!DX37)</f>
        <v>0</v>
      </c>
      <c r="DY37" s="290">
        <f>SUM(STX!DY37,VEST!DY39,'BS1'!DY37,'BS2'!DY37)</f>
        <v>0</v>
      </c>
      <c r="DZ37" s="290">
        <f>SUM(STX!DZ37,VEST!DZ39,'BS1'!DZ37,'BS2'!DZ37)</f>
        <v>0</v>
      </c>
      <c r="EA37" s="290">
        <f>SUM(STX!EA37,VEST!EA39,'BS1'!EA37,'BS2'!EA37)</f>
        <v>0</v>
      </c>
      <c r="EB37" s="290">
        <f>SUM(STX!EB37,VEST!EB39,'BS1'!EB37,'BS2'!EB37)</f>
        <v>0</v>
      </c>
      <c r="EC37" s="290">
        <f>SUM(STX!EC37,VEST!EC39,'BS1'!EC37,'BS2'!EC37)</f>
        <v>0</v>
      </c>
      <c r="ED37" s="290">
        <f>SUM(STX!ED37,VEST!ED39,'BS1'!ED37,'BS2'!ED37)</f>
        <v>0</v>
      </c>
      <c r="EE37" s="290">
        <f>SUM(STX!EE37,VEST!EE39,'BS1'!EE37,'BS2'!EE37)</f>
        <v>0</v>
      </c>
      <c r="EF37" s="290">
        <f>SUM(STX!EF37,VEST!EF39,'BS1'!EF37,'BS2'!EF37)</f>
        <v>0</v>
      </c>
      <c r="EG37" s="290">
        <f>SUM(STX!EG37,VEST!EG39,'BS1'!EG37,'BS2'!EG37)</f>
        <v>0</v>
      </c>
      <c r="EH37" s="290">
        <f>SUM(STX!EH37,VEST!EH39,'BS1'!EH37,'BS2'!EH37)</f>
        <v>0</v>
      </c>
      <c r="EI37" s="290">
        <f>SUM(STX!EI37,VEST!EI39,'BS1'!EI37,'BS2'!EI37)</f>
        <v>0</v>
      </c>
      <c r="EJ37" s="290">
        <f>SUM(STX!EJ37,VEST!EJ39,'BS1'!EJ37,'BS2'!EJ37)</f>
        <v>0</v>
      </c>
      <c r="EK37" s="290">
        <f>SUM(STX!EK37,VEST!EK39,'BS1'!EK37,'BS2'!EK37)</f>
        <v>0</v>
      </c>
      <c r="EL37" s="290">
        <f>SUM(STX!EL37,VEST!EL39,'BS1'!EL37,'BS2'!EL37)</f>
        <v>0</v>
      </c>
      <c r="EM37" s="290">
        <f>SUM(STX!EM37,VEST!EM39,'BS1'!EM37,'BS2'!EM37)</f>
        <v>0</v>
      </c>
      <c r="EN37" s="290">
        <f>SUM(STX!EN37,VEST!EN39,'BS1'!EN37,'BS2'!EN37)</f>
        <v>0</v>
      </c>
      <c r="EO37" s="290">
        <f>SUM(STX!EO37,VEST!EO39,'BS1'!EO37,'BS2'!EO37)</f>
        <v>0</v>
      </c>
      <c r="EP37" s="290">
        <f>SUM(STX!EP37,VEST!EP39,'BS1'!EP37,'BS2'!EP37)</f>
        <v>0</v>
      </c>
      <c r="EQ37" s="290">
        <f>SUM(STX!EQ37,VEST!EQ39,'BS1'!EQ37,'BS2'!EQ37)</f>
        <v>0</v>
      </c>
      <c r="ER37" s="290">
        <f>SUM(STX!ER37,VEST!ER39,'BS1'!ER37,'BS2'!ER37)</f>
        <v>0</v>
      </c>
      <c r="ES37" s="290">
        <f>SUM(STX!ES37,VEST!ES39,'BS1'!ES37,'BS2'!ES37)</f>
        <v>0</v>
      </c>
      <c r="ET37" s="290">
        <f>SUM(STX!ET37,VEST!ET39,'BS1'!ET37,'BS2'!ET37)</f>
        <v>0</v>
      </c>
      <c r="EU37" s="290">
        <f>SUM(STX!EU37,VEST!EU39,'BS1'!EU37,'BS2'!EU37)</f>
        <v>0</v>
      </c>
      <c r="EV37" s="290">
        <f>SUM(STX!EV37,VEST!EV39,'BS1'!EV37,'BS2'!EV37)</f>
        <v>0</v>
      </c>
      <c r="EW37" s="290">
        <f>SUM(STX!EW37,VEST!EW39,'BS1'!EW37,'BS2'!EW37)</f>
        <v>0</v>
      </c>
      <c r="EX37" s="290">
        <f>SUM(STX!EX37,VEST!EX39,'BS1'!EX37,'BS2'!EX37)</f>
        <v>0</v>
      </c>
      <c r="EY37" s="290">
        <f>SUM(STX!EY37,VEST!EY39,'BS1'!EY37,'BS2'!EY37)</f>
        <v>0</v>
      </c>
      <c r="EZ37" s="290">
        <f>SUM(STX!EZ37,VEST!EZ39,'BS1'!EZ37,'BS2'!EZ37)</f>
        <v>0</v>
      </c>
      <c r="FA37" s="290">
        <f>SUM(STX!FA37,VEST!FA39,'BS1'!FA37,'BS2'!FA37)</f>
        <v>0</v>
      </c>
      <c r="FB37" s="290">
        <f>SUM(STX!FB37,VEST!FB39,'BS1'!FB37,'BS2'!FB37)</f>
        <v>8</v>
      </c>
      <c r="FC37" s="290">
        <f>SUM(STX!FC37,VEST!FC39,'BS1'!FC37,'BS2'!FC37)</f>
        <v>0</v>
      </c>
      <c r="FD37" s="290">
        <f>SUM(STX!FD37,VEST!FD39,'BS1'!FD37,'BS2'!FD37)</f>
        <v>0</v>
      </c>
      <c r="FE37" s="290">
        <f>SUM(STX!FE37,VEST!FE39,'BS1'!FE37,'BS2'!FE37)</f>
        <v>0</v>
      </c>
      <c r="FF37" s="290">
        <f>SUM(STX!FF37,VEST!FF39,'BS1'!FF37,'BS2'!FF37)</f>
        <v>0</v>
      </c>
      <c r="FG37" s="290">
        <f>SUM(STX!FG37,VEST!FG39,'BS1'!FG37,'BS2'!FG37)</f>
        <v>0</v>
      </c>
      <c r="FH37" s="290">
        <f>SUM(STX!FH37,VEST!FH39,'BS1'!FH37,'BS2'!FH37)</f>
        <v>0</v>
      </c>
      <c r="FI37" s="290">
        <f>SUM(STX!FI37,VEST!FI39,'BS1'!FI37,'BS2'!FI37)</f>
        <v>0</v>
      </c>
      <c r="FJ37" s="290">
        <f>SUM(STX!FJ37,VEST!FJ39,'BS1'!FJ37,'BS2'!FJ37)</f>
        <v>0</v>
      </c>
      <c r="FK37" s="290">
        <f>SUM(STX!FK37,VEST!FK39,'BS1'!FK37,'BS2'!FK37)</f>
        <v>0</v>
      </c>
      <c r="FL37" s="290">
        <f>SUM(STX!FL37,VEST!FL39,'BS1'!FL37,'BS2'!FL37)</f>
        <v>0</v>
      </c>
      <c r="FM37" s="290">
        <f>SUM(STX!FM37,VEST!FM39,'BS1'!FM37,'BS2'!FM37)</f>
        <v>0</v>
      </c>
      <c r="FN37" s="290">
        <f>SUM(STX!FN37,VEST!FN39,'BS1'!FN37,'BS2'!FN37)</f>
        <v>0</v>
      </c>
      <c r="FO37" s="290">
        <f>SUM(STX!FO37,VEST!FO39,'BS1'!FO37,'BS2'!FO37)</f>
        <v>0</v>
      </c>
      <c r="FP37" s="290">
        <f>SUM(STX!FP37,VEST!FP39,'BS1'!FP37,'BS2'!FP37)</f>
        <v>0</v>
      </c>
      <c r="FQ37" s="290">
        <f>SUM(STX!FQ37,VEST!FQ39,'BS1'!FQ37,'BS2'!FQ37)</f>
        <v>0</v>
      </c>
      <c r="FR37" s="290">
        <f>SUM(STX!FR37,VEST!FR39,'BS1'!FR37,'BS2'!FR37)</f>
        <v>0</v>
      </c>
      <c r="FS37" s="290">
        <f>SUM(STX!FS37,VEST!FS39,'BS1'!FS37,'BS2'!FS37)</f>
        <v>0</v>
      </c>
      <c r="FT37" s="290">
        <f>SUM(STX!FT37,VEST!FT39,'BS1'!FT37,'BS2'!FT37)</f>
        <v>0</v>
      </c>
      <c r="FU37" s="290">
        <f>SUM(STX!FU37,VEST!FU39,'BS1'!FU37,'BS2'!FU37)</f>
        <v>0</v>
      </c>
      <c r="FV37" s="290">
        <f>SUM(STX!FV37,VEST!FV39,'BS1'!FV37,'BS2'!FV37)</f>
        <v>0</v>
      </c>
      <c r="FW37" s="290">
        <f>SUM(STX!FW37,VEST!FW39,'BS1'!FW37,'BS2'!FW37)</f>
        <v>0</v>
      </c>
      <c r="FX37" s="290">
        <f>SUM(STX!FX37,VEST!FX39,'BS1'!FX37,'BS2'!FX37)</f>
        <v>0</v>
      </c>
      <c r="FY37" s="290">
        <f>SUM(STX!FY37,VEST!FY39,'BS1'!FY37,'BS2'!FY37)</f>
        <v>0</v>
      </c>
      <c r="FZ37" s="290">
        <f>SUM(STX!FZ37,VEST!FZ39,'BS1'!FZ37,'BS2'!FZ37)</f>
        <v>0</v>
      </c>
      <c r="GA37" s="290">
        <f>SUM(STX!GA37,VEST!GA39,'BS1'!GA37,'BS2'!GA37)</f>
        <v>0</v>
      </c>
      <c r="GB37" s="290">
        <f>SUM(STX!GB37,VEST!GB39,'BS1'!GB37,'BS2'!GB37)</f>
        <v>0</v>
      </c>
      <c r="GC37" s="290">
        <f>SUM(STX!GC37,VEST!GC39,'BS1'!GC37,'BS2'!GC37)</f>
        <v>0</v>
      </c>
      <c r="GD37" s="290">
        <f>SUM(STX!GD37,VEST!GD39,'BS1'!GD37,'BS2'!GD37)</f>
        <v>0</v>
      </c>
      <c r="GE37" s="290">
        <f>SUM(STX!GE37,VEST!GE39,'BS1'!GE37,'BS2'!GE37)</f>
        <v>0</v>
      </c>
      <c r="GF37" s="290">
        <f>SUM(STX!GF37,VEST!GF39,'BS1'!GF37,'BS2'!GF37)</f>
        <v>0</v>
      </c>
      <c r="GG37" s="290">
        <f>SUM(STX!GG37,VEST!GG39,'BS1'!GG37,'BS2'!GG37)</f>
        <v>0</v>
      </c>
      <c r="GH37" s="290">
        <f>SUM(STX!GH37,VEST!GH39,'BS1'!GH37,'BS2'!GH37)</f>
        <v>0</v>
      </c>
      <c r="GI37" s="290">
        <f>SUM(STX!GI37,VEST!GI39,'BS1'!GI37,'BS2'!GI37)</f>
        <v>0</v>
      </c>
      <c r="GJ37" s="290">
        <f>SUM(STX!GJ37,VEST!GJ39,'BS1'!GJ37,'BS2'!GJ37)</f>
        <v>0</v>
      </c>
      <c r="GK37" s="290">
        <f>SUM(STX!GK37,VEST!GK39,'BS1'!GK37,'BS2'!GK37)</f>
        <v>0</v>
      </c>
      <c r="GL37" s="290">
        <f>SUM(STX!GL37,VEST!GL39,'BS1'!GL37,'BS2'!GL37)</f>
        <v>0</v>
      </c>
      <c r="GM37" s="290">
        <f>SUM(STX!GM37,VEST!GM39,'BS1'!GM37,'BS2'!GM37)</f>
        <v>0</v>
      </c>
      <c r="GN37" s="290">
        <f>SUM(STX!GN37,VEST!GN39,'BS1'!GN37,'BS2'!GN37)</f>
        <v>0</v>
      </c>
      <c r="GO37" s="290">
        <f>SUM(STX!GO37,VEST!GO39,'BS1'!GO37,'BS2'!GO37)</f>
        <v>0</v>
      </c>
      <c r="GP37" s="290">
        <f>SUM(STX!GP37,VEST!GP39,'BS1'!GP37,'BS2'!GP37)</f>
        <v>0</v>
      </c>
      <c r="GQ37" s="290">
        <f>SUM(STX!GQ37,VEST!GQ39,'BS1'!GQ37,'BS2'!GQ37)</f>
        <v>0</v>
      </c>
      <c r="GR37" s="290">
        <f>SUM(STX!GR37,VEST!GR39,'BS1'!GR37,'BS2'!GR37)</f>
        <v>0</v>
      </c>
      <c r="GS37" s="290">
        <f>SUM(STX!GS37,VEST!GS39,'BS1'!GS37,'BS2'!GS37)</f>
        <v>0</v>
      </c>
      <c r="GT37" s="290">
        <f>SUM(STX!GT37,VEST!GT39,'BS1'!GT37,'BS2'!GT37)</f>
        <v>0</v>
      </c>
      <c r="GU37" s="290">
        <f>SUM(STX!GU37,VEST!GU39,'BS1'!GU37,'BS2'!GU37)</f>
        <v>0</v>
      </c>
      <c r="GV37" s="290">
        <f>SUM(STX!GV37,VEST!GV39,'BS1'!GV37,'BS2'!GV37)</f>
        <v>0</v>
      </c>
      <c r="GW37" s="290">
        <f>SUM(STX!GW37,VEST!GW39,'BS1'!GW37,'BS2'!GW37)</f>
        <v>0</v>
      </c>
      <c r="GX37" s="290">
        <f>SUM(STX!GX37,VEST!GX39,'BS1'!GX37,'BS2'!GX37)</f>
        <v>0</v>
      </c>
      <c r="GY37" s="290">
        <f>SUM(STX!GY37,VEST!GY39,'BS1'!GY37,'BS2'!GY37)</f>
        <v>0</v>
      </c>
      <c r="GZ37" s="290">
        <f>SUM(STX!GZ37,VEST!GZ39,'BS1'!GZ37,'BS2'!GZ37)</f>
        <v>0</v>
      </c>
      <c r="HA37" s="290">
        <f>SUM(STX!HA37,VEST!HA39,'BS1'!HA37,'BS2'!HA37)</f>
        <v>0</v>
      </c>
      <c r="HB37" s="290">
        <f>SUM(STX!HB37,VEST!HB39,'BS1'!HB37,'BS2'!HB37)</f>
        <v>0</v>
      </c>
      <c r="HC37" s="290">
        <f>SUM(STX!HC37,VEST!HC39,'BS1'!HC37,'BS2'!HC37)</f>
        <v>0</v>
      </c>
      <c r="HD37" s="290">
        <f>SUM(STX!HD37,VEST!HD39,'BS1'!HD37,'BS2'!HD37)</f>
        <v>0</v>
      </c>
      <c r="HE37" s="290">
        <f>SUM(STX!HE37,VEST!HE39,'BS1'!HE37,'BS2'!HE37)</f>
        <v>0</v>
      </c>
      <c r="HF37" s="290">
        <f>SUM(STX!HF37,VEST!HF39,'BS1'!HF37,'BS2'!HF37)</f>
        <v>0</v>
      </c>
      <c r="HG37" s="290">
        <f>SUM(STX!HG37,VEST!HG39,'BS1'!HG37,'BS2'!HG37)</f>
        <v>0</v>
      </c>
      <c r="HH37" s="290">
        <f>SUM(STX!HH37,VEST!HH39,'BS1'!HH37,'BS2'!HH37)</f>
        <v>0</v>
      </c>
      <c r="HI37" s="290">
        <f>SUM(STX!HI37,VEST!HI39,'BS1'!HI37,'BS2'!HI37)</f>
        <v>0</v>
      </c>
      <c r="HJ37" s="290">
        <f>SUM(STX!HJ37,VEST!HJ39,'BS1'!HJ37,'BS2'!HJ37)</f>
        <v>0</v>
      </c>
      <c r="HK37" s="290">
        <f>SUM(STX!HK37,VEST!HK39,'BS1'!HK37,'BS2'!HK37)</f>
        <v>0</v>
      </c>
      <c r="HL37" s="290">
        <f>SUM(STX!HL37,VEST!HL39,'BS1'!HL37,'BS2'!HL37)</f>
        <v>0</v>
      </c>
      <c r="HM37" s="290">
        <f>SUM(STX!HM37,VEST!HM39,'BS1'!HM37,'BS2'!HM37)</f>
        <v>0</v>
      </c>
      <c r="HN37" s="290">
        <f>SUM(STX!HN37,VEST!HN39,'BS1'!HN37,'BS2'!HN37)</f>
        <v>0</v>
      </c>
      <c r="HO37" s="290">
        <f>SUM(STX!HO37,VEST!HO39,'BS1'!HO37,'BS2'!HO37)</f>
        <v>0</v>
      </c>
      <c r="HP37" s="290">
        <f>SUM(STX!HP37,VEST!HP39,'BS1'!HP37,'BS2'!HP37)</f>
        <v>0</v>
      </c>
      <c r="HQ37" s="290">
        <f>SUM(STX!HQ37,VEST!HQ39,'BS1'!HQ37,'BS2'!HQ37)</f>
        <v>0</v>
      </c>
      <c r="HR37" s="290">
        <f>SUM(STX!HR37,VEST!HR39,'BS1'!HR37,'BS2'!HR37)</f>
        <v>0</v>
      </c>
      <c r="HS37" s="290">
        <f>SUM(STX!HS37,VEST!HS39,'BS1'!HS37,'BS2'!HS37)</f>
        <v>0</v>
      </c>
      <c r="HT37" s="290">
        <f>SUM(STX!HT37,VEST!HT39,'BS1'!HT37,'BS2'!HT37)</f>
        <v>0</v>
      </c>
      <c r="HU37" s="290">
        <f>SUM(STX!HU37,VEST!HU39,'BS1'!HU37,'BS2'!HU37)</f>
        <v>0</v>
      </c>
      <c r="HV37" s="290">
        <f>SUM(STX!HV37,VEST!HV39,'BS1'!HV37,'BS2'!HV37)</f>
        <v>0</v>
      </c>
      <c r="HW37" s="290">
        <f>SUM(STX!HW37,VEST!HW39,'BS1'!HW37,'BS2'!HW37)</f>
        <v>0</v>
      </c>
      <c r="HX37" s="290">
        <f>SUM(STX!HX37,VEST!HX39,'BS1'!HX37,'BS2'!HX37)</f>
        <v>0</v>
      </c>
      <c r="HY37" s="290">
        <f>SUM(STX!HY37,VEST!HY39,'BS1'!HY37,'BS2'!HY37)</f>
        <v>0</v>
      </c>
      <c r="HZ37" s="290">
        <f>SUM(STX!HZ37,VEST!HZ39,'BS1'!HZ37,'BS2'!HZ37)</f>
        <v>0</v>
      </c>
      <c r="IA37" s="290">
        <f>SUM(STX!IA37,VEST!IA39,'BS1'!IA37,'BS2'!IA37)</f>
        <v>0</v>
      </c>
      <c r="IB37" s="290">
        <f>SUM(STX!IB37,VEST!IB39,'BS1'!IB37,'BS2'!IB37)</f>
        <v>0</v>
      </c>
      <c r="IC37" s="290">
        <f>SUM(STX!IC37,VEST!IC39,'BS1'!IC37,'BS2'!IC37)</f>
        <v>0</v>
      </c>
      <c r="ID37" s="290">
        <f>SUM(STX!ID37,VEST!ID39,'BS1'!ID37,'BS2'!ID37)</f>
        <v>0</v>
      </c>
      <c r="IE37" s="290">
        <f>SUM(STX!IE37,VEST!IE39,'BS1'!IE37,'BS2'!IE37)</f>
        <v>0</v>
      </c>
      <c r="IF37" s="290">
        <f>SUM(STX!IF37,VEST!IF39,'BS1'!IF37,'BS2'!IF37)</f>
        <v>0</v>
      </c>
      <c r="IG37" s="290">
        <f>SUM(STX!IG37,VEST!IG39,'BS1'!IG37,'BS2'!IG37)</f>
        <v>0</v>
      </c>
      <c r="IH37" s="290">
        <f>SUM(STX!IH37,VEST!IH39,'BS1'!IH37,'BS2'!IH37)</f>
        <v>0</v>
      </c>
      <c r="II37" s="290">
        <f>SUM(STX!II37,VEST!II39,'BS1'!II37,'BS2'!II37)</f>
        <v>0</v>
      </c>
      <c r="IJ37" s="290">
        <f>SUM(STX!IJ37,VEST!IJ39,'BS1'!IJ37,'BS2'!IJ37)</f>
        <v>0</v>
      </c>
      <c r="IK37" s="290">
        <f>SUM(STX!IK37,VEST!IK39,'BS1'!IK37,'BS2'!IK37)</f>
        <v>0</v>
      </c>
      <c r="IL37" s="290">
        <f>SUM(STX!IL37,VEST!IL39,'BS1'!IL37,'BS2'!IL37)</f>
        <v>0</v>
      </c>
      <c r="IM37" s="290">
        <f>SUM(STX!IM37,VEST!IM39,'BS1'!IM37,'BS2'!IM37)</f>
        <v>0</v>
      </c>
      <c r="IN37" s="290">
        <f>SUM(STX!IN37,VEST!IN39,'BS1'!IN37,'BS2'!IN37)</f>
        <v>0</v>
      </c>
      <c r="IO37" s="290">
        <f>SUM(STX!IO37,VEST!IO39,'BS1'!IO37,'BS2'!IO37)</f>
        <v>0</v>
      </c>
      <c r="IP37" s="290">
        <f>SUM(STX!IP37,VEST!IP39,'BS1'!IP37,'BS2'!IP37)</f>
        <v>0</v>
      </c>
      <c r="IQ37" s="290">
        <f>SUM(STX!IQ37,VEST!IQ39,'BS1'!IQ37,'BS2'!IQ37)</f>
        <v>0</v>
      </c>
      <c r="IR37" s="290">
        <f>SUM(STX!IR37,VEST!IR39,'BS1'!IR37,'BS2'!IR37)</f>
        <v>0</v>
      </c>
      <c r="IS37" s="290">
        <f>SUM(STX!IS37,VEST!IS39,'BS1'!IS37,'BS2'!IS37)</f>
        <v>0</v>
      </c>
      <c r="IT37" s="290">
        <f>SUM(STX!IT37,VEST!IT39,'BS1'!IT37,'BS2'!IT37)</f>
        <v>0</v>
      </c>
      <c r="IU37" s="290">
        <f>SUM(STX!IU37,VEST!IU39,'BS1'!IU37,'BS2'!IU37)</f>
        <v>0</v>
      </c>
      <c r="IV37" s="290">
        <f>SUM(STX!IV37,VEST!IV39,'BS1'!IV37,'BS2'!IV37)</f>
        <v>0</v>
      </c>
      <c r="IW37" s="290">
        <f>SUM(STX!IW37,VEST!IW39,'BS1'!IW37,'BS2'!IW37)</f>
        <v>0</v>
      </c>
      <c r="IX37" s="290">
        <f>SUM(STX!IX37,VEST!IX39,'BS1'!IX37,'BS2'!IX37)</f>
        <v>0</v>
      </c>
    </row>
    <row r="38" spans="2:258">
      <c r="B38" s="261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57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261"/>
      <c r="BH38" s="261"/>
      <c r="BI38" s="261"/>
      <c r="BJ38" s="261"/>
      <c r="BK38" s="257"/>
      <c r="BL38" s="261"/>
      <c r="BM38" s="261"/>
      <c r="BN38" s="261"/>
      <c r="BO38" s="261"/>
      <c r="BP38" s="261"/>
      <c r="BQ38" s="261"/>
      <c r="BR38" s="261"/>
      <c r="BS38" s="261"/>
      <c r="BT38" s="261"/>
      <c r="BU38" s="261"/>
      <c r="BV38" s="261"/>
      <c r="BW38" s="261"/>
      <c r="BX38" s="261"/>
      <c r="BY38" s="261"/>
      <c r="BZ38" s="261"/>
      <c r="CA38" s="261"/>
      <c r="CB38" s="261"/>
      <c r="CC38" s="261"/>
      <c r="CD38" s="261"/>
      <c r="CE38" s="261"/>
      <c r="CF38" s="261"/>
      <c r="CG38" s="261"/>
      <c r="CH38" s="261"/>
      <c r="CI38" s="261"/>
      <c r="CJ38" s="261"/>
      <c r="CK38" s="261"/>
      <c r="CL38" s="261"/>
      <c r="CM38" s="261"/>
      <c r="CN38" s="261"/>
      <c r="CO38" s="261"/>
      <c r="CP38" s="261"/>
      <c r="CQ38" s="257"/>
      <c r="CR38" s="261"/>
      <c r="CS38" s="261"/>
      <c r="CT38" s="261"/>
      <c r="CU38" s="261"/>
      <c r="CV38" s="261"/>
      <c r="CW38" s="261"/>
      <c r="CX38" s="261"/>
      <c r="CY38" s="261"/>
      <c r="CZ38" s="261"/>
      <c r="DA38" s="261"/>
      <c r="DB38" s="261"/>
      <c r="DC38" s="261"/>
      <c r="DD38" s="261"/>
      <c r="DE38" s="261"/>
      <c r="DF38" s="261"/>
      <c r="DG38" s="261"/>
      <c r="DH38" s="261"/>
      <c r="DI38" s="261"/>
      <c r="DJ38" s="261"/>
      <c r="DK38" s="261"/>
      <c r="DL38" s="261"/>
      <c r="DM38" s="261"/>
      <c r="DN38" s="261"/>
      <c r="DO38" s="261"/>
      <c r="DP38" s="261"/>
      <c r="DQ38" s="261"/>
      <c r="DR38" s="261"/>
      <c r="DS38" s="261"/>
      <c r="DT38" s="261"/>
      <c r="DV38" s="257"/>
      <c r="FB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  <c r="IL38" s="257"/>
      <c r="IM38" s="257"/>
      <c r="IN38" s="257"/>
      <c r="IO38" s="257"/>
      <c r="IP38" s="257"/>
      <c r="IQ38" s="257"/>
      <c r="IR38" s="257"/>
      <c r="IS38" s="257"/>
      <c r="IT38" s="257"/>
      <c r="IU38" s="257"/>
      <c r="IV38" s="257"/>
      <c r="IW38" s="257"/>
    </row>
    <row r="39" spans="2:258" hidden="1">
      <c r="B39" s="261" t="s">
        <v>59</v>
      </c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57">
        <v>68</v>
      </c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57">
        <v>75</v>
      </c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57">
        <v>92</v>
      </c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V39" s="257">
        <v>98</v>
      </c>
      <c r="FB39" s="257">
        <v>103</v>
      </c>
      <c r="GG39" s="257">
        <v>100</v>
      </c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>
        <v>99</v>
      </c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  <c r="IL39" s="257"/>
      <c r="IM39" s="257"/>
      <c r="IN39" s="257"/>
      <c r="IO39" s="257"/>
      <c r="IP39" s="257"/>
      <c r="IQ39" s="257"/>
      <c r="IR39" s="257"/>
      <c r="IS39" s="257">
        <v>86</v>
      </c>
      <c r="IT39" s="257">
        <v>75</v>
      </c>
      <c r="IU39" s="257">
        <v>67</v>
      </c>
      <c r="IV39" s="257">
        <v>66</v>
      </c>
      <c r="IW39" s="257"/>
    </row>
    <row r="40" spans="2:258" hidden="1">
      <c r="B40" s="261" t="s">
        <v>60</v>
      </c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57">
        <v>241</v>
      </c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261"/>
      <c r="BH40" s="261"/>
      <c r="BI40" s="261"/>
      <c r="BJ40" s="261"/>
      <c r="BK40" s="257">
        <v>251</v>
      </c>
      <c r="BL40" s="261"/>
      <c r="BM40" s="261"/>
      <c r="BN40" s="261"/>
      <c r="BO40" s="261"/>
      <c r="BP40" s="261"/>
      <c r="BQ40" s="261"/>
      <c r="BR40" s="261"/>
      <c r="BS40" s="261"/>
      <c r="BT40" s="261"/>
      <c r="BU40" s="261"/>
      <c r="BV40" s="261"/>
      <c r="BW40" s="261"/>
      <c r="BX40" s="261"/>
      <c r="BY40" s="261"/>
      <c r="BZ40" s="261"/>
      <c r="CA40" s="261"/>
      <c r="CB40" s="261"/>
      <c r="CC40" s="261"/>
      <c r="CD40" s="261"/>
      <c r="CE40" s="261"/>
      <c r="CF40" s="261"/>
      <c r="CG40" s="261"/>
      <c r="CH40" s="261"/>
      <c r="CI40" s="261"/>
      <c r="CJ40" s="261"/>
      <c r="CK40" s="261"/>
      <c r="CL40" s="261"/>
      <c r="CM40" s="261"/>
      <c r="CN40" s="261"/>
      <c r="CO40" s="261"/>
      <c r="CP40" s="261"/>
      <c r="CQ40" s="257">
        <v>247</v>
      </c>
      <c r="CR40" s="261"/>
      <c r="CS40" s="261"/>
      <c r="CT40" s="261"/>
      <c r="CU40" s="261"/>
      <c r="CV40" s="261"/>
      <c r="CW40" s="261"/>
      <c r="CX40" s="261"/>
      <c r="CY40" s="261"/>
      <c r="CZ40" s="261"/>
      <c r="DA40" s="261"/>
      <c r="DB40" s="261"/>
      <c r="DC40" s="261"/>
      <c r="DD40" s="261"/>
      <c r="DE40" s="261"/>
      <c r="DF40" s="261"/>
      <c r="DG40" s="261"/>
      <c r="DH40" s="261"/>
      <c r="DI40" s="261"/>
      <c r="DJ40" s="261"/>
      <c r="DK40" s="261"/>
      <c r="DL40" s="261"/>
      <c r="DM40" s="261"/>
      <c r="DN40" s="261"/>
      <c r="DO40" s="261"/>
      <c r="DP40" s="261"/>
      <c r="DQ40" s="261"/>
      <c r="DR40" s="261"/>
      <c r="DS40" s="261"/>
      <c r="DT40" s="261"/>
      <c r="DV40" s="257">
        <v>255</v>
      </c>
      <c r="FB40" s="257">
        <v>254</v>
      </c>
      <c r="GG40" s="257">
        <v>269</v>
      </c>
      <c r="GH40" s="257"/>
      <c r="GI40" s="257"/>
      <c r="GJ40" s="257"/>
      <c r="GK40" s="257"/>
      <c r="GL40" s="257"/>
      <c r="GM40" s="257"/>
      <c r="GN40" s="257"/>
      <c r="GO40" s="257"/>
      <c r="GP40" s="257"/>
      <c r="GQ40" s="257"/>
      <c r="GR40" s="257"/>
      <c r="GS40" s="257"/>
      <c r="GT40" s="257"/>
      <c r="GU40" s="257"/>
      <c r="GV40" s="257"/>
      <c r="GW40" s="257"/>
      <c r="GX40" s="257"/>
      <c r="GY40" s="257"/>
      <c r="GZ40" s="257"/>
      <c r="HA40" s="257"/>
      <c r="HB40" s="257"/>
      <c r="HC40" s="257"/>
      <c r="HD40" s="257"/>
      <c r="HE40" s="257"/>
      <c r="HF40" s="257"/>
      <c r="HG40" s="257"/>
      <c r="HH40" s="257"/>
      <c r="HI40" s="257"/>
      <c r="HJ40" s="257"/>
      <c r="HK40" s="257"/>
      <c r="HL40" s="257"/>
      <c r="HM40" s="257">
        <v>270</v>
      </c>
      <c r="HN40" s="257"/>
      <c r="HO40" s="257"/>
      <c r="HP40" s="257"/>
      <c r="HQ40" s="257"/>
      <c r="HR40" s="257"/>
      <c r="HS40" s="257"/>
      <c r="HT40" s="257"/>
      <c r="HU40" s="257"/>
      <c r="HV40" s="257"/>
      <c r="HW40" s="257"/>
      <c r="HX40" s="257"/>
      <c r="HY40" s="257"/>
      <c r="HZ40" s="257"/>
      <c r="IA40" s="257"/>
      <c r="IB40" s="257"/>
      <c r="IC40" s="257"/>
      <c r="ID40" s="257"/>
      <c r="IE40" s="257"/>
      <c r="IF40" s="257"/>
      <c r="IG40" s="257"/>
      <c r="IH40" s="257"/>
      <c r="II40" s="257"/>
      <c r="IJ40" s="257"/>
      <c r="IK40" s="257"/>
      <c r="IL40" s="257"/>
      <c r="IM40" s="257"/>
      <c r="IN40" s="257"/>
      <c r="IO40" s="257"/>
      <c r="IP40" s="257"/>
      <c r="IQ40" s="257"/>
      <c r="IR40" s="257"/>
      <c r="IS40" s="257">
        <v>255</v>
      </c>
      <c r="IT40" s="257">
        <v>217</v>
      </c>
      <c r="IU40" s="257">
        <v>185</v>
      </c>
      <c r="IV40" s="257">
        <v>158</v>
      </c>
      <c r="IW40" s="257"/>
    </row>
    <row r="41" spans="2:258" hidden="1">
      <c r="B41" s="261" t="s">
        <v>61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57">
        <v>192</v>
      </c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261"/>
      <c r="BC41" s="261"/>
      <c r="BD41" s="261"/>
      <c r="BE41" s="261"/>
      <c r="BF41" s="261"/>
      <c r="BG41" s="261"/>
      <c r="BH41" s="261"/>
      <c r="BI41" s="261"/>
      <c r="BJ41" s="261"/>
      <c r="BK41" s="257">
        <v>192</v>
      </c>
      <c r="BL41" s="261"/>
      <c r="BM41" s="261"/>
      <c r="BN41" s="261"/>
      <c r="BO41" s="261"/>
      <c r="BP41" s="261"/>
      <c r="BQ41" s="261"/>
      <c r="BR41" s="261"/>
      <c r="BS41" s="261"/>
      <c r="BT41" s="261"/>
      <c r="BU41" s="261"/>
      <c r="BV41" s="261"/>
      <c r="BW41" s="261"/>
      <c r="BX41" s="261"/>
      <c r="BY41" s="261"/>
      <c r="BZ41" s="261"/>
      <c r="CA41" s="261"/>
      <c r="CB41" s="261"/>
      <c r="CC41" s="261"/>
      <c r="CD41" s="261"/>
      <c r="CE41" s="261"/>
      <c r="CF41" s="261"/>
      <c r="CG41" s="261"/>
      <c r="CH41" s="261"/>
      <c r="CI41" s="261"/>
      <c r="CJ41" s="261"/>
      <c r="CK41" s="261"/>
      <c r="CL41" s="261"/>
      <c r="CM41" s="261"/>
      <c r="CN41" s="261"/>
      <c r="CO41" s="261"/>
      <c r="CP41" s="261"/>
      <c r="CQ41" s="257">
        <v>203</v>
      </c>
      <c r="CR41" s="261"/>
      <c r="CS41" s="261"/>
      <c r="CT41" s="261"/>
      <c r="CU41" s="261"/>
      <c r="CV41" s="261"/>
      <c r="CW41" s="261"/>
      <c r="CX41" s="261"/>
      <c r="CY41" s="261"/>
      <c r="CZ41" s="261"/>
      <c r="DA41" s="261"/>
      <c r="DB41" s="261"/>
      <c r="DC41" s="261"/>
      <c r="DD41" s="261"/>
      <c r="DE41" s="261"/>
      <c r="DF41" s="261"/>
      <c r="DG41" s="261"/>
      <c r="DH41" s="261"/>
      <c r="DI41" s="261"/>
      <c r="DJ41" s="261"/>
      <c r="DK41" s="261"/>
      <c r="DL41" s="261"/>
      <c r="DM41" s="261"/>
      <c r="DN41" s="261"/>
      <c r="DO41" s="261"/>
      <c r="DP41" s="261"/>
      <c r="DQ41" s="261"/>
      <c r="DR41" s="261"/>
      <c r="DS41" s="261"/>
      <c r="DT41" s="261"/>
      <c r="DV41" s="257">
        <v>207</v>
      </c>
      <c r="FB41" s="257">
        <v>234</v>
      </c>
      <c r="GG41" s="257">
        <v>239</v>
      </c>
      <c r="GH41" s="257"/>
      <c r="GI41" s="257"/>
      <c r="GJ41" s="257"/>
      <c r="GK41" s="257"/>
      <c r="GL41" s="257"/>
      <c r="GM41" s="257"/>
      <c r="GN41" s="257"/>
      <c r="GO41" s="257"/>
      <c r="GP41" s="257"/>
      <c r="GQ41" s="257"/>
      <c r="GR41" s="257"/>
      <c r="GS41" s="257"/>
      <c r="GT41" s="257"/>
      <c r="GU41" s="257"/>
      <c r="GV41" s="257"/>
      <c r="GW41" s="257"/>
      <c r="GX41" s="257"/>
      <c r="GY41" s="257"/>
      <c r="GZ41" s="257"/>
      <c r="HA41" s="257"/>
      <c r="HB41" s="257"/>
      <c r="HC41" s="257"/>
      <c r="HD41" s="257"/>
      <c r="HE41" s="257"/>
      <c r="HF41" s="257"/>
      <c r="HG41" s="257"/>
      <c r="HH41" s="257"/>
      <c r="HI41" s="257"/>
      <c r="HJ41" s="257"/>
      <c r="HK41" s="257"/>
      <c r="HL41" s="257"/>
      <c r="HM41" s="257">
        <v>240</v>
      </c>
      <c r="HN41" s="257"/>
      <c r="HO41" s="257"/>
      <c r="HP41" s="257"/>
      <c r="HQ41" s="257"/>
      <c r="HR41" s="257"/>
      <c r="HS41" s="257"/>
      <c r="HT41" s="257"/>
      <c r="HU41" s="257"/>
      <c r="HV41" s="257"/>
      <c r="HW41" s="257"/>
      <c r="HX41" s="257"/>
      <c r="HY41" s="257"/>
      <c r="HZ41" s="257"/>
      <c r="IA41" s="257"/>
      <c r="IB41" s="257"/>
      <c r="IC41" s="257"/>
      <c r="ID41" s="257"/>
      <c r="IE41" s="257"/>
      <c r="IF41" s="257"/>
      <c r="IG41" s="257"/>
      <c r="IH41" s="257"/>
      <c r="II41" s="257"/>
      <c r="IJ41" s="257"/>
      <c r="IK41" s="257"/>
      <c r="IL41" s="257"/>
      <c r="IM41" s="257"/>
      <c r="IN41" s="257"/>
      <c r="IO41" s="257"/>
      <c r="IP41" s="257"/>
      <c r="IQ41" s="257"/>
      <c r="IR41" s="257"/>
      <c r="IS41" s="257">
        <v>226</v>
      </c>
      <c r="IT41" s="257">
        <v>169</v>
      </c>
      <c r="IU41" s="257">
        <v>149</v>
      </c>
      <c r="IV41" s="257">
        <v>110</v>
      </c>
      <c r="IW41" s="257"/>
    </row>
    <row r="42" spans="2:258">
      <c r="B42" s="286" t="s">
        <v>58</v>
      </c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  <c r="AE42" s="286"/>
      <c r="AF42" s="286"/>
      <c r="AG42" s="286"/>
      <c r="AH42" s="290">
        <f>SUM(STX!AH43,VEST!AH44,'BS1'!AH42,'BS2'!AH42)</f>
        <v>5744</v>
      </c>
      <c r="AI42" s="290">
        <f>SUM(STX!AI43,VEST!AI44,'BS1'!AI42,'BS2'!AI42)</f>
        <v>0</v>
      </c>
      <c r="AJ42" s="290">
        <f>SUM(STX!AJ43,VEST!AJ44,'BS1'!AJ42,'BS2'!AJ42)</f>
        <v>0</v>
      </c>
      <c r="AK42" s="290">
        <f>SUM(STX!AK43,VEST!AK44,'BS1'!AK42,'BS2'!AK42)</f>
        <v>0</v>
      </c>
      <c r="AL42" s="290">
        <f>SUM(STX!AL43,VEST!AL44,'BS1'!AL42,'BS2'!AL42)</f>
        <v>0</v>
      </c>
      <c r="AM42" s="290">
        <f>SUM(STX!AM43,VEST!AM44,'BS1'!AM42,'BS2'!AM42)</f>
        <v>0</v>
      </c>
      <c r="AN42" s="290">
        <f>SUM(STX!AN43,VEST!AN44,'BS1'!AN42,'BS2'!AN42)</f>
        <v>0</v>
      </c>
      <c r="AO42" s="290">
        <f>SUM(STX!AO43,VEST!AO44,'BS1'!AO42,'BS2'!AO42)</f>
        <v>0</v>
      </c>
      <c r="AP42" s="290">
        <f>SUM(STX!AP43,VEST!AP44,'BS1'!AP42,'BS2'!AP42)</f>
        <v>0</v>
      </c>
      <c r="AQ42" s="290">
        <f>SUM(STX!AQ43,VEST!AQ44,'BS1'!AQ42,'BS2'!AQ42)</f>
        <v>0</v>
      </c>
      <c r="AR42" s="290">
        <f>SUM(STX!AR43,VEST!AR44,'BS1'!AR42,'BS2'!AR42)</f>
        <v>0</v>
      </c>
      <c r="AS42" s="290">
        <f>SUM(STX!AS43,VEST!AS44,'BS1'!AS42,'BS2'!AS42)</f>
        <v>0</v>
      </c>
      <c r="AT42" s="290">
        <f>SUM(STX!AT43,VEST!AT44,'BS1'!AT42,'BS2'!AT42)</f>
        <v>0</v>
      </c>
      <c r="AU42" s="290">
        <f>SUM(STX!AU43,VEST!AU44,'BS1'!AU42,'BS2'!AU42)</f>
        <v>0</v>
      </c>
      <c r="AV42" s="290">
        <f>SUM(STX!AV43,VEST!AV44,'BS1'!AV42,'BS2'!AV42)</f>
        <v>0</v>
      </c>
      <c r="AW42" s="290">
        <f>SUM(STX!AW43,VEST!AW44,'BS1'!AW42,'BS2'!AW42)</f>
        <v>0</v>
      </c>
      <c r="AX42" s="290">
        <f>SUM(STX!AX43,VEST!AX44,'BS1'!AX42,'BS2'!AX42)</f>
        <v>0</v>
      </c>
      <c r="AY42" s="290">
        <f>SUM(STX!AY43,VEST!AY44,'BS1'!AY42,'BS2'!AY42)</f>
        <v>0</v>
      </c>
      <c r="AZ42" s="290">
        <f>SUM(STX!AZ43,VEST!AZ44,'BS1'!AZ42,'BS2'!AZ42)</f>
        <v>0</v>
      </c>
      <c r="BA42" s="290">
        <f>SUM(STX!BA43,VEST!BA44,'BS1'!BA42,'BS2'!BA42)</f>
        <v>0</v>
      </c>
      <c r="BB42" s="290">
        <f>SUM(STX!BB43,VEST!BB44,'BS1'!BB42,'BS2'!BB42)</f>
        <v>0</v>
      </c>
      <c r="BC42" s="290">
        <f>SUM(STX!BC43,VEST!BC44,'BS1'!BC42,'BS2'!BC42)</f>
        <v>0</v>
      </c>
      <c r="BD42" s="290">
        <f>SUM(STX!BD43,VEST!BD44,'BS1'!BD42,'BS2'!BD42)</f>
        <v>0</v>
      </c>
      <c r="BE42" s="290">
        <f>SUM(STX!BE43,VEST!BE44,'BS1'!BE42,'BS2'!BE42)</f>
        <v>0</v>
      </c>
      <c r="BF42" s="290">
        <f>SUM(STX!BF43,VEST!BF44,'BS1'!BF42,'BS2'!BF42)</f>
        <v>0</v>
      </c>
      <c r="BG42" s="290">
        <f>SUM(STX!BG43,VEST!BG44,'BS1'!BG42,'BS2'!BG42)</f>
        <v>0</v>
      </c>
      <c r="BH42" s="290">
        <f>SUM(STX!BH43,VEST!BH44,'BS1'!BH42,'BS2'!BH42)</f>
        <v>0</v>
      </c>
      <c r="BI42" s="290">
        <f>SUM(STX!BI43,VEST!BI44,'BS1'!BI42,'BS2'!BI42)</f>
        <v>0</v>
      </c>
      <c r="BJ42" s="290">
        <f>SUM(STX!BJ43,VEST!BJ44,'BS1'!BJ42,'BS2'!BJ42)</f>
        <v>0</v>
      </c>
      <c r="BK42" s="290">
        <f>SUM(STX!BK43,VEST!BK44,'BS1'!BK42,'BS2'!BK42)</f>
        <v>5870</v>
      </c>
      <c r="BL42" s="290">
        <f>SUM(STX!BL43,VEST!BL44,'BS1'!BL42,'BS2'!BL42)</f>
        <v>0</v>
      </c>
      <c r="BM42" s="290">
        <f>SUM(STX!BM43,VEST!BM44,'BS1'!BM42,'BS2'!BM42)</f>
        <v>0</v>
      </c>
      <c r="BN42" s="290">
        <f>SUM(STX!BN43,VEST!BN44,'BS1'!BN42,'BS2'!BN42)</f>
        <v>0</v>
      </c>
      <c r="BO42" s="290">
        <f>SUM(STX!BO43,VEST!BO44,'BS1'!BO42,'BS2'!BO42)</f>
        <v>0</v>
      </c>
      <c r="BP42" s="290">
        <f>SUM(STX!BP43,VEST!BP44,'BS1'!BP42,'BS2'!BP42)</f>
        <v>0</v>
      </c>
      <c r="BQ42" s="290">
        <f>SUM(STX!BQ43,VEST!BQ44,'BS1'!BQ42,'BS2'!BQ42)</f>
        <v>0</v>
      </c>
      <c r="BR42" s="290">
        <f>SUM(STX!BR43,VEST!BR44,'BS1'!BR42,'BS2'!BR42)</f>
        <v>0</v>
      </c>
      <c r="BS42" s="290">
        <f>SUM(STX!BS43,VEST!BS44,'BS1'!BS42,'BS2'!BS42)</f>
        <v>0</v>
      </c>
      <c r="BT42" s="290">
        <f>SUM(STX!BT43,VEST!BT44,'BS1'!BT42,'BS2'!BT42)</f>
        <v>0</v>
      </c>
      <c r="BU42" s="290">
        <f>SUM(STX!BU43,VEST!BU44,'BS1'!BU42,'BS2'!BU42)</f>
        <v>0</v>
      </c>
      <c r="BV42" s="290">
        <f>SUM(STX!BV43,VEST!BV44,'BS1'!BV42,'BS2'!BV42)</f>
        <v>0</v>
      </c>
      <c r="BW42" s="290">
        <f>SUM(STX!BW43,VEST!BW44,'BS1'!BW42,'BS2'!BW42)</f>
        <v>0</v>
      </c>
      <c r="BX42" s="290">
        <f>SUM(STX!BX43,VEST!BX44,'BS1'!BX42,'BS2'!BX42)</f>
        <v>0</v>
      </c>
      <c r="BY42" s="290">
        <f>SUM(STX!BY43,VEST!BY44,'BS1'!BY42,'BS2'!BY42)</f>
        <v>0</v>
      </c>
      <c r="BZ42" s="290">
        <f>SUM(STX!BZ43,VEST!BZ44,'BS1'!BZ42,'BS2'!BZ42)</f>
        <v>0</v>
      </c>
      <c r="CA42" s="290">
        <f>SUM(STX!CA43,VEST!CA44,'BS1'!CA42,'BS2'!CA42)</f>
        <v>0</v>
      </c>
      <c r="CB42" s="290">
        <f>SUM(STX!CB43,VEST!CB44,'BS1'!CB42,'BS2'!CB42)</f>
        <v>0</v>
      </c>
      <c r="CC42" s="290">
        <f>SUM(STX!CC43,VEST!CC44,'BS1'!CC42,'BS2'!CC42)</f>
        <v>0</v>
      </c>
      <c r="CD42" s="290">
        <f>SUM(STX!CD43,VEST!CD44,'BS1'!CD42,'BS2'!CD42)</f>
        <v>0</v>
      </c>
      <c r="CE42" s="290">
        <f>SUM(STX!CE43,VEST!CE44,'BS1'!CE42,'BS2'!CE42)</f>
        <v>0</v>
      </c>
      <c r="CF42" s="290">
        <f>SUM(STX!CF43,VEST!CF44,'BS1'!CF42,'BS2'!CF42)</f>
        <v>0</v>
      </c>
      <c r="CG42" s="290">
        <f>SUM(STX!CG43,VEST!CG44,'BS1'!CG42,'BS2'!CG42)</f>
        <v>0</v>
      </c>
      <c r="CH42" s="290">
        <f>SUM(STX!CH43,VEST!CH44,'BS1'!CH42,'BS2'!CH42)</f>
        <v>0</v>
      </c>
      <c r="CI42" s="290">
        <f>SUM(STX!CI43,VEST!CI44,'BS1'!CI42,'BS2'!CI42)</f>
        <v>0</v>
      </c>
      <c r="CJ42" s="290">
        <f>SUM(STX!CJ43,VEST!CJ44,'BS1'!CJ42,'BS2'!CJ42)</f>
        <v>0</v>
      </c>
      <c r="CK42" s="290">
        <f>SUM(STX!CK43,VEST!CK44,'BS1'!CK42,'BS2'!CK42)</f>
        <v>0</v>
      </c>
      <c r="CL42" s="290">
        <f>SUM(STX!CL43,VEST!CL44,'BS1'!CL42,'BS2'!CL42)</f>
        <v>0</v>
      </c>
      <c r="CM42" s="290">
        <f>SUM(STX!CM43,VEST!CM44,'BS1'!CM42,'BS2'!CM42)</f>
        <v>0</v>
      </c>
      <c r="CN42" s="290">
        <f>SUM(STX!CN43,VEST!CN44,'BS1'!CN42,'BS2'!CN42)</f>
        <v>0</v>
      </c>
      <c r="CO42" s="290">
        <f>SUM(STX!CO43,VEST!CO44,'BS1'!CO42,'BS2'!CO42)</f>
        <v>0</v>
      </c>
      <c r="CP42" s="290">
        <f>SUM(STX!CP43,VEST!CP44,'BS1'!CP42,'BS2'!CP42)</f>
        <v>0</v>
      </c>
      <c r="CQ42" s="290">
        <f>SUM(STX!CQ43,VEST!CQ44,'BS1'!CQ42,'BS2'!CQ42)</f>
        <v>5976</v>
      </c>
      <c r="CR42" s="290">
        <f>SUM(STX!CR43,VEST!CR44,'BS1'!CR42,'BS2'!CR42)</f>
        <v>0</v>
      </c>
      <c r="CS42" s="290">
        <f>SUM(STX!CS43,VEST!CS44,'BS1'!CS42,'BS2'!CS42)</f>
        <v>0</v>
      </c>
      <c r="CT42" s="290">
        <f>SUM(STX!CT43,VEST!CT44,'BS1'!CT42,'BS2'!CT42)</f>
        <v>0</v>
      </c>
      <c r="CU42" s="290">
        <f>SUM(STX!CU43,VEST!CU44,'BS1'!CU42,'BS2'!CU42)</f>
        <v>0</v>
      </c>
      <c r="CV42" s="290">
        <f>SUM(STX!CV43,VEST!CV44,'BS1'!CV42,'BS2'!CV42)</f>
        <v>0</v>
      </c>
      <c r="CW42" s="290">
        <f>SUM(STX!CW43,VEST!CW44,'BS1'!CW42,'BS2'!CW42)</f>
        <v>0</v>
      </c>
      <c r="CX42" s="290">
        <f>SUM(STX!CX43,VEST!CX44,'BS1'!CX42,'BS2'!CX42)</f>
        <v>0</v>
      </c>
      <c r="CY42" s="290">
        <f>SUM(STX!CY43,VEST!CY44,'BS1'!CY42,'BS2'!CY42)</f>
        <v>0</v>
      </c>
      <c r="CZ42" s="290">
        <f>SUM(STX!CZ43,VEST!CZ44,'BS1'!CZ42,'BS2'!CZ42)</f>
        <v>0</v>
      </c>
      <c r="DA42" s="290">
        <f>SUM(STX!DA43,VEST!DA44,'BS1'!DA42,'BS2'!DA42)</f>
        <v>0</v>
      </c>
      <c r="DB42" s="290">
        <f>SUM(STX!DB43,VEST!DB44,'BS1'!DB42,'BS2'!DB42)</f>
        <v>0</v>
      </c>
      <c r="DC42" s="290">
        <f>SUM(STX!DC43,VEST!DC44,'BS1'!DC42,'BS2'!DC42)</f>
        <v>0</v>
      </c>
      <c r="DD42" s="290">
        <f>SUM(STX!DD43,VEST!DD44,'BS1'!DD42,'BS2'!DD42)</f>
        <v>0</v>
      </c>
      <c r="DE42" s="290">
        <f>SUM(STX!DE43,VEST!DE44,'BS1'!DE42,'BS2'!DE42)</f>
        <v>0</v>
      </c>
      <c r="DF42" s="290">
        <f>SUM(STX!DF43,VEST!DF44,'BS1'!DF42,'BS2'!DF42)</f>
        <v>0</v>
      </c>
      <c r="DG42" s="290">
        <f>SUM(STX!DG43,VEST!DG44,'BS1'!DG42,'BS2'!DG42)</f>
        <v>0</v>
      </c>
      <c r="DH42" s="290">
        <f>SUM(STX!DH43,VEST!DH44,'BS1'!DH42,'BS2'!DH42)</f>
        <v>0</v>
      </c>
      <c r="DI42" s="290">
        <f>SUM(STX!DI43,VEST!DI44,'BS1'!DI42,'BS2'!DI42)</f>
        <v>0</v>
      </c>
      <c r="DJ42" s="290">
        <f>SUM(STX!DJ43,VEST!DJ44,'BS1'!DJ42,'BS2'!DJ42)</f>
        <v>0</v>
      </c>
      <c r="DK42" s="290">
        <f>SUM(STX!DK43,VEST!DK44,'BS1'!DK42,'BS2'!DK42)</f>
        <v>0</v>
      </c>
      <c r="DL42" s="290">
        <f>SUM(STX!DL43,VEST!DL44,'BS1'!DL42,'BS2'!DL42)</f>
        <v>0</v>
      </c>
      <c r="DM42" s="290">
        <f>SUM(STX!DM43,VEST!DM44,'BS1'!DM42,'BS2'!DM42)</f>
        <v>0</v>
      </c>
      <c r="DN42" s="290">
        <f>SUM(STX!DN43,VEST!DN44,'BS1'!DN42,'BS2'!DN42)</f>
        <v>0</v>
      </c>
      <c r="DO42" s="290">
        <f>SUM(STX!DO43,VEST!DO44,'BS1'!DO42,'BS2'!DO42)</f>
        <v>0</v>
      </c>
      <c r="DP42" s="290">
        <f>SUM(STX!DP43,VEST!DP44,'BS1'!DP42,'BS2'!DP42)</f>
        <v>0</v>
      </c>
      <c r="DQ42" s="290">
        <f>SUM(STX!DQ43,VEST!DQ44,'BS1'!DQ42,'BS2'!DQ42)</f>
        <v>0</v>
      </c>
      <c r="DR42" s="290">
        <f>SUM(STX!DR43,VEST!DR44,'BS1'!DR42,'BS2'!DR42)</f>
        <v>0</v>
      </c>
      <c r="DS42" s="290">
        <f>SUM(STX!DS43,VEST!DS44,'BS1'!DS42,'BS2'!DS42)</f>
        <v>0</v>
      </c>
      <c r="DT42" s="290">
        <f>SUM(STX!DT43,VEST!DT44,'BS1'!DT42,'BS2'!DT42)</f>
        <v>0</v>
      </c>
      <c r="DU42" s="290">
        <f>SUM(STX!DU43,VEST!DU44,'BS1'!DU42,'BS2'!DU42)</f>
        <v>0</v>
      </c>
      <c r="DV42" s="290">
        <f>SUM(STX!DV43,VEST!DV44,'BS1'!DV42,'BS2'!DV42)</f>
        <v>6167</v>
      </c>
      <c r="DW42" s="290">
        <f>SUM(STX!DW43,VEST!DW44,'BS1'!DW42,'BS2'!DW42)</f>
        <v>0</v>
      </c>
      <c r="DX42" s="290">
        <f>SUM(STX!DX43,VEST!DX44,'BS1'!DX42,'BS2'!DX42)</f>
        <v>0</v>
      </c>
      <c r="DY42" s="290">
        <f>SUM(STX!DY43,VEST!DY44,'BS1'!DY42,'BS2'!DY42)</f>
        <v>0</v>
      </c>
      <c r="DZ42" s="290">
        <f>SUM(STX!DZ43,VEST!DZ44,'BS1'!DZ42,'BS2'!DZ42)</f>
        <v>0</v>
      </c>
      <c r="EA42" s="290">
        <f>SUM(STX!EA43,VEST!EA44,'BS1'!EA42,'BS2'!EA42)</f>
        <v>0</v>
      </c>
      <c r="EB42" s="290">
        <f>SUM(STX!EB43,VEST!EB44,'BS1'!EB42,'BS2'!EB42)</f>
        <v>0</v>
      </c>
      <c r="EC42" s="290">
        <f>SUM(STX!EC43,VEST!EC44,'BS1'!EC42,'BS2'!EC42)</f>
        <v>0</v>
      </c>
      <c r="ED42" s="290">
        <f>SUM(STX!ED43,VEST!ED44,'BS1'!ED42,'BS2'!ED42)</f>
        <v>0</v>
      </c>
      <c r="EE42" s="290">
        <f>SUM(STX!EE43,VEST!EE44,'BS1'!EE42,'BS2'!EE42)</f>
        <v>0</v>
      </c>
      <c r="EF42" s="290">
        <f>SUM(STX!EF43,VEST!EF44,'BS1'!EF42,'BS2'!EF42)</f>
        <v>0</v>
      </c>
      <c r="EG42" s="290">
        <f>SUM(STX!EG43,VEST!EG44,'BS1'!EG42,'BS2'!EG42)</f>
        <v>0</v>
      </c>
      <c r="EH42" s="290">
        <f>SUM(STX!EH43,VEST!EH44,'BS1'!EH42,'BS2'!EH42)</f>
        <v>0</v>
      </c>
      <c r="EI42" s="290">
        <f>SUM(STX!EI43,VEST!EI44,'BS1'!EI42,'BS2'!EI42)</f>
        <v>0</v>
      </c>
      <c r="EJ42" s="290">
        <f>SUM(STX!EJ43,VEST!EJ44,'BS1'!EJ42,'BS2'!EJ42)</f>
        <v>0</v>
      </c>
      <c r="EK42" s="290">
        <f>SUM(STX!EK43,VEST!EK44,'BS1'!EK42,'BS2'!EK42)</f>
        <v>0</v>
      </c>
      <c r="EL42" s="290">
        <f>SUM(STX!EL43,VEST!EL44,'BS1'!EL42,'BS2'!EL42)</f>
        <v>0</v>
      </c>
      <c r="EM42" s="290">
        <f>SUM(STX!EM43,VEST!EM44,'BS1'!EM42,'BS2'!EM42)</f>
        <v>0</v>
      </c>
      <c r="EN42" s="290">
        <f>SUM(STX!EN43,VEST!EN44,'BS1'!EN42,'BS2'!EN42)</f>
        <v>0</v>
      </c>
      <c r="EO42" s="290">
        <f>SUM(STX!EO43,VEST!EO44,'BS1'!EO42,'BS2'!EO42)</f>
        <v>0</v>
      </c>
      <c r="EP42" s="290">
        <f>SUM(STX!EP43,VEST!EP44,'BS1'!EP42,'BS2'!EP42)</f>
        <v>0</v>
      </c>
      <c r="EQ42" s="290">
        <f>SUM(STX!EQ43,VEST!EQ44,'BS1'!EQ42,'BS2'!EQ42)</f>
        <v>0</v>
      </c>
      <c r="ER42" s="290">
        <f>SUM(STX!ER43,VEST!ER44,'BS1'!ER42,'BS2'!ER42)</f>
        <v>0</v>
      </c>
      <c r="ES42" s="290">
        <f>SUM(STX!ES43,VEST!ES44,'BS1'!ES42,'BS2'!ES42)</f>
        <v>0</v>
      </c>
      <c r="ET42" s="290">
        <f>SUM(STX!ET43,VEST!ET44,'BS1'!ET42,'BS2'!ET42)</f>
        <v>0</v>
      </c>
      <c r="EU42" s="290">
        <f>SUM(STX!EU43,VEST!EU44,'BS1'!EU42,'BS2'!EU42)</f>
        <v>0</v>
      </c>
      <c r="EV42" s="290">
        <f>SUM(STX!EV43,VEST!EV44,'BS1'!EV42,'BS2'!EV42)</f>
        <v>0</v>
      </c>
      <c r="EW42" s="290">
        <f>SUM(STX!EW43,VEST!EW44,'BS1'!EW42,'BS2'!EW42)</f>
        <v>0</v>
      </c>
      <c r="EX42" s="290">
        <f>SUM(STX!EX43,VEST!EX44,'BS1'!EX42,'BS2'!EX42)</f>
        <v>0</v>
      </c>
      <c r="EY42" s="290">
        <f>SUM(STX!EY43,VEST!EY44,'BS1'!EY42,'BS2'!EY42)</f>
        <v>0</v>
      </c>
      <c r="EZ42" s="290">
        <f>SUM(STX!EZ43,VEST!EZ44,'BS1'!EZ42,'BS2'!EZ42)</f>
        <v>0</v>
      </c>
      <c r="FA42" s="290">
        <f>SUM(STX!FA43,VEST!FA44,'BS1'!FA42,'BS2'!FA42)</f>
        <v>0</v>
      </c>
      <c r="FB42" s="290">
        <f>SUM(STX!FB43,VEST!FB44,'BS1'!FB42,'BS2'!FB42)</f>
        <v>6938</v>
      </c>
      <c r="FC42" s="290">
        <f>SUM(STX!FC43,VEST!FC44,'BS1'!FC42,'BS2'!FC42)</f>
        <v>0</v>
      </c>
      <c r="FD42" s="290">
        <f>SUM(STX!FD43,VEST!FD44,'BS1'!FD42,'BS2'!FD42)</f>
        <v>0</v>
      </c>
      <c r="FE42" s="290">
        <f>SUM(STX!FE43,VEST!FE44,'BS1'!FE42,'BS2'!FE42)</f>
        <v>0</v>
      </c>
      <c r="FF42" s="290">
        <f>SUM(STX!FF43,VEST!FF44,'BS1'!FF42,'BS2'!FF42)</f>
        <v>0</v>
      </c>
      <c r="FG42" s="290">
        <f>SUM(STX!FG43,VEST!FG44,'BS1'!FG42,'BS2'!FG42)</f>
        <v>0</v>
      </c>
      <c r="FH42" s="290">
        <f>SUM(STX!FH43,VEST!FH44,'BS1'!FH42,'BS2'!FH42)</f>
        <v>0</v>
      </c>
      <c r="FI42" s="290">
        <f>SUM(STX!FI43,VEST!FI44,'BS1'!FI42,'BS2'!FI42)</f>
        <v>0</v>
      </c>
      <c r="FJ42" s="290">
        <f>SUM(STX!FJ43,VEST!FJ44,'BS1'!FJ42,'BS2'!FJ42)</f>
        <v>0</v>
      </c>
      <c r="FK42" s="290">
        <f>SUM(STX!FK43,VEST!FK44,'BS1'!FK42,'BS2'!FK42)</f>
        <v>0</v>
      </c>
      <c r="FL42" s="290">
        <f>SUM(STX!FL43,VEST!FL44,'BS1'!FL42,'BS2'!FL42)</f>
        <v>0</v>
      </c>
      <c r="FM42" s="290">
        <f>SUM(STX!FM43,VEST!FM44,'BS1'!FM42,'BS2'!FM42)</f>
        <v>0</v>
      </c>
      <c r="FN42" s="290">
        <f>SUM(STX!FN43,VEST!FN44,'BS1'!FN42,'BS2'!FN42)</f>
        <v>0</v>
      </c>
      <c r="FO42" s="290">
        <f>SUM(STX!FO43,VEST!FO44,'BS1'!FO42,'BS2'!FO42)</f>
        <v>0</v>
      </c>
      <c r="FP42" s="290">
        <f>SUM(STX!FP43,VEST!FP44,'BS1'!FP42,'BS2'!FP42)</f>
        <v>0</v>
      </c>
      <c r="FQ42" s="290">
        <f>SUM(STX!FQ43,VEST!FQ44,'BS1'!FQ42,'BS2'!FQ42)</f>
        <v>0</v>
      </c>
      <c r="FR42" s="290">
        <f>SUM(STX!FR43,VEST!FR44,'BS1'!FR42,'BS2'!FR42)</f>
        <v>0</v>
      </c>
      <c r="FS42" s="290">
        <f>SUM(STX!FS43,VEST!FS44,'BS1'!FS42,'BS2'!FS42)</f>
        <v>0</v>
      </c>
      <c r="FT42" s="290">
        <f>SUM(STX!FT43,VEST!FT44,'BS1'!FT42,'BS2'!FT42)</f>
        <v>0</v>
      </c>
      <c r="FU42" s="290">
        <f>SUM(STX!FU43,VEST!FU44,'BS1'!FU42,'BS2'!FU42)</f>
        <v>0</v>
      </c>
      <c r="FV42" s="290">
        <f>SUM(STX!FV43,VEST!FV44,'BS1'!FV42,'BS2'!FV42)</f>
        <v>0</v>
      </c>
      <c r="FW42" s="290">
        <f>SUM(STX!FW43,VEST!FW44,'BS1'!FW42,'BS2'!FW42)</f>
        <v>0</v>
      </c>
      <c r="FX42" s="290">
        <f>SUM(STX!FX43,VEST!FX44,'BS1'!FX42,'BS2'!FX42)</f>
        <v>0</v>
      </c>
      <c r="FY42" s="290">
        <f>SUM(STX!FY43,VEST!FY44,'BS1'!FY42,'BS2'!FY42)</f>
        <v>0</v>
      </c>
      <c r="FZ42" s="290">
        <f>SUM(STX!FZ43,VEST!FZ44,'BS1'!FZ42,'BS2'!FZ42)</f>
        <v>0</v>
      </c>
      <c r="GA42" s="290">
        <f>SUM(STX!GA43,VEST!GA44,'BS1'!GA42,'BS2'!GA42)</f>
        <v>0</v>
      </c>
      <c r="GB42" s="290">
        <f>SUM(STX!GB43,VEST!GB44,'BS1'!GB42,'BS2'!GB42)</f>
        <v>0</v>
      </c>
      <c r="GC42" s="290">
        <f>SUM(STX!GC43,VEST!GC44,'BS1'!GC42,'BS2'!GC42)</f>
        <v>0</v>
      </c>
      <c r="GD42" s="290">
        <f>SUM(STX!GD43,VEST!GD44,'BS1'!GD42,'BS2'!GD42)</f>
        <v>0</v>
      </c>
      <c r="GE42" s="290">
        <f>SUM(STX!GE43,VEST!GE44,'BS1'!GE42,'BS2'!GE42)</f>
        <v>0</v>
      </c>
      <c r="GF42" s="290">
        <f>SUM(STX!GF43,VEST!GF44,'BS1'!GF42,'BS2'!GF42)</f>
        <v>0</v>
      </c>
      <c r="GG42" s="290">
        <f>SUM(STX!GG43,VEST!GG44,'BS1'!GG42,'BS2'!GG42)</f>
        <v>7285</v>
      </c>
      <c r="GH42" s="290">
        <f>SUM(STX!GH43,VEST!GH44,'BS1'!GH42,'BS2'!GH42)</f>
        <v>1328</v>
      </c>
      <c r="GI42" s="290">
        <f>SUM(STX!GI43,VEST!GI44,'BS1'!GI42,'BS2'!GI42)</f>
        <v>0</v>
      </c>
      <c r="GJ42" s="290">
        <f>SUM(STX!GJ43,VEST!GJ44,'BS1'!GJ42,'BS2'!GJ42)</f>
        <v>0</v>
      </c>
      <c r="GK42" s="290">
        <f>SUM(STX!GK43,VEST!GK44,'BS1'!GK42,'BS2'!GK42)</f>
        <v>0</v>
      </c>
      <c r="GL42" s="290">
        <f>SUM(STX!GL43,VEST!GL44,'BS1'!GL42,'BS2'!GL42)</f>
        <v>0</v>
      </c>
      <c r="GM42" s="290">
        <f>SUM(STX!GM43,VEST!GM44,'BS1'!GM42,'BS2'!GM42)</f>
        <v>0</v>
      </c>
      <c r="GN42" s="290">
        <f>SUM(STX!GN43,VEST!GN44,'BS1'!GN42,'BS2'!GN42)</f>
        <v>0</v>
      </c>
      <c r="GO42" s="290">
        <f>SUM(STX!GO43,VEST!GO44,'BS1'!GO42,'BS2'!GO42)</f>
        <v>0</v>
      </c>
      <c r="GP42" s="290">
        <f>SUM(STX!GP43,VEST!GP44,'BS1'!GP42,'BS2'!GP42)</f>
        <v>0</v>
      </c>
      <c r="GQ42" s="290">
        <f>SUM(STX!GQ43,VEST!GQ44,'BS1'!GQ42,'BS2'!GQ42)</f>
        <v>0</v>
      </c>
      <c r="GR42" s="290">
        <f>SUM(STX!GR43,VEST!GR44,'BS1'!GR42,'BS2'!GR42)</f>
        <v>0</v>
      </c>
      <c r="GS42" s="290">
        <f>SUM(STX!GS43,VEST!GS44,'BS1'!GS42,'BS2'!GS42)</f>
        <v>0</v>
      </c>
      <c r="GT42" s="290">
        <f>SUM(STX!GT43,VEST!GT44,'BS1'!GT42,'BS2'!GT42)</f>
        <v>0</v>
      </c>
      <c r="GU42" s="290">
        <f>SUM(STX!GU43,VEST!GU44,'BS1'!GU42,'BS2'!GU42)</f>
        <v>0</v>
      </c>
      <c r="GV42" s="290">
        <f>SUM(STX!GV43,VEST!GV44,'BS1'!GV42,'BS2'!GV42)</f>
        <v>0</v>
      </c>
      <c r="GW42" s="290">
        <f>SUM(STX!GW43,VEST!GW44,'BS1'!GW42,'BS2'!GW42)</f>
        <v>0</v>
      </c>
      <c r="GX42" s="290">
        <f>SUM(STX!GX43,VEST!GX44,'BS1'!GX42,'BS2'!GX42)</f>
        <v>0</v>
      </c>
      <c r="GY42" s="290">
        <f>SUM(STX!GY43,VEST!GY44,'BS1'!GY42,'BS2'!GY42)</f>
        <v>0</v>
      </c>
      <c r="GZ42" s="290">
        <f>SUM(STX!GZ43,VEST!GZ44,'BS1'!GZ42,'BS2'!GZ42)</f>
        <v>0</v>
      </c>
      <c r="HA42" s="290">
        <f>SUM(STX!HA43,VEST!HA44,'BS1'!HA42,'BS2'!HA42)</f>
        <v>0</v>
      </c>
      <c r="HB42" s="290">
        <f>SUM(STX!HB43,VEST!HB44,'BS1'!HB42,'BS2'!HB42)</f>
        <v>0</v>
      </c>
      <c r="HC42" s="290">
        <f>SUM(STX!HC43,VEST!HC44,'BS1'!HC42,'BS2'!HC42)</f>
        <v>0</v>
      </c>
      <c r="HD42" s="290">
        <f>SUM(STX!HD43,VEST!HD44,'BS1'!HD42,'BS2'!HD42)</f>
        <v>0</v>
      </c>
      <c r="HE42" s="290">
        <f>SUM(STX!HE43,VEST!HE44,'BS1'!HE42,'BS2'!HE42)</f>
        <v>0</v>
      </c>
      <c r="HF42" s="290">
        <f>SUM(STX!HF43,VEST!HF44,'BS1'!HF42,'BS2'!HF42)</f>
        <v>0</v>
      </c>
      <c r="HG42" s="290">
        <f>SUM(STX!HG43,VEST!HG44,'BS1'!HG42,'BS2'!HG42)</f>
        <v>0</v>
      </c>
      <c r="HH42" s="290">
        <f>SUM(STX!HH43,VEST!HH44,'BS1'!HH42,'BS2'!HH42)</f>
        <v>0</v>
      </c>
      <c r="HI42" s="290">
        <f>SUM(STX!HI43,VEST!HI44,'BS1'!HI42,'BS2'!HI42)</f>
        <v>0</v>
      </c>
      <c r="HJ42" s="290">
        <f>SUM(STX!HJ43,VEST!HJ44,'BS1'!HJ42,'BS2'!HJ42)</f>
        <v>0</v>
      </c>
      <c r="HK42" s="290">
        <f>SUM(STX!HK43,VEST!HK44,'BS1'!HK42,'BS2'!HK42)</f>
        <v>0</v>
      </c>
      <c r="HL42" s="290">
        <f>SUM(STX!HL43,VEST!HL44,'BS1'!HL42,'BS2'!HL42)</f>
        <v>0</v>
      </c>
      <c r="HM42" s="290">
        <f>SUM(STX!HM43,VEST!HM44,'BS1'!HM42,'BS2'!HM42)</f>
        <v>7310</v>
      </c>
      <c r="HN42" s="290">
        <f>SUM(STX!HN43,VEST!HN44,'BS1'!HN42,'BS2'!HN42)</f>
        <v>0</v>
      </c>
      <c r="HO42" s="290">
        <f>SUM(STX!HO43,VEST!HO44,'BS1'!HO42,'BS2'!HO42)</f>
        <v>0</v>
      </c>
      <c r="HP42" s="290">
        <f>SUM(STX!HP43,VEST!HP44,'BS1'!HP42,'BS2'!HP42)</f>
        <v>0</v>
      </c>
      <c r="HQ42" s="290">
        <f>SUM(STX!HQ43,VEST!HQ44,'BS1'!HQ42,'BS2'!HQ42)</f>
        <v>0</v>
      </c>
      <c r="HR42" s="290">
        <f>SUM(STX!HR43,VEST!HR44,'BS1'!HR42,'BS2'!HR42)</f>
        <v>0</v>
      </c>
      <c r="HS42" s="290">
        <f>SUM(STX!HS43,VEST!HS44,'BS1'!HS42,'BS2'!HS42)</f>
        <v>0</v>
      </c>
      <c r="HT42" s="290">
        <f>SUM(STX!HT43,VEST!HT44,'BS1'!HT42,'BS2'!HT42)</f>
        <v>0</v>
      </c>
      <c r="HU42" s="290">
        <f>SUM(STX!HU43,VEST!HU44,'BS1'!HU42,'BS2'!HU42)</f>
        <v>0</v>
      </c>
      <c r="HV42" s="290">
        <f>SUM(STX!HV43,VEST!HV44,'BS1'!HV42,'BS2'!HV42)</f>
        <v>0</v>
      </c>
      <c r="HW42" s="290">
        <f>SUM(STX!HW43,VEST!HW44,'BS1'!HW42,'BS2'!HW42)</f>
        <v>0</v>
      </c>
      <c r="HX42" s="290">
        <f>SUM(STX!HX43,VEST!HX44,'BS1'!HX42,'BS2'!HX42)</f>
        <v>0</v>
      </c>
      <c r="HY42" s="290">
        <f>SUM(STX!HY43,VEST!HY44,'BS1'!HY42,'BS2'!HY42)</f>
        <v>0</v>
      </c>
      <c r="HZ42" s="290">
        <f>SUM(STX!HZ43,VEST!HZ44,'BS1'!HZ42,'BS2'!HZ42)</f>
        <v>0</v>
      </c>
      <c r="IA42" s="290">
        <f>SUM(STX!IA43,VEST!IA44,'BS1'!IA42,'BS2'!IA42)</f>
        <v>0</v>
      </c>
      <c r="IB42" s="290">
        <f>SUM(STX!IB43,VEST!IB44,'BS1'!IB42,'BS2'!IB42)</f>
        <v>0</v>
      </c>
      <c r="IC42" s="290">
        <f>SUM(STX!IC43,VEST!IC44,'BS1'!IC42,'BS2'!IC42)</f>
        <v>0</v>
      </c>
      <c r="ID42" s="290">
        <f>SUM(STX!ID43,VEST!ID44,'BS1'!ID42,'BS2'!ID42)</f>
        <v>0</v>
      </c>
      <c r="IE42" s="290">
        <f>SUM(STX!IE43,VEST!IE44,'BS1'!IE42,'BS2'!IE42)</f>
        <v>0</v>
      </c>
      <c r="IF42" s="290">
        <f>SUM(STX!IF43,VEST!IF44,'BS1'!IF42,'BS2'!IF42)</f>
        <v>0</v>
      </c>
      <c r="IG42" s="290">
        <f>SUM(STX!IG43,VEST!IG44,'BS1'!IG42,'BS2'!IG42)</f>
        <v>0</v>
      </c>
      <c r="IH42" s="290">
        <f>SUM(STX!IH43,VEST!IH44,'BS1'!IH42,'BS2'!IH42)</f>
        <v>0</v>
      </c>
      <c r="II42" s="290">
        <f>SUM(STX!II43,VEST!II44,'BS1'!II42,'BS2'!II42)</f>
        <v>0</v>
      </c>
      <c r="IJ42" s="290">
        <f>SUM(STX!IJ43,VEST!IJ44,'BS1'!IJ42,'BS2'!IJ42)</f>
        <v>0</v>
      </c>
      <c r="IK42" s="290">
        <f>SUM(STX!IK43,VEST!IK44,'BS1'!IK42,'BS2'!IK42)</f>
        <v>0</v>
      </c>
      <c r="IL42" s="290">
        <f>SUM(STX!IL43,VEST!IL44,'BS1'!IL42,'BS2'!IL42)</f>
        <v>0</v>
      </c>
      <c r="IM42" s="290">
        <f>SUM(STX!IM43,VEST!IM44,'BS1'!IM42,'BS2'!IM42)</f>
        <v>0</v>
      </c>
      <c r="IN42" s="290">
        <f>SUM(STX!IN43,VEST!IN44,'BS1'!IN42,'BS2'!IN42)</f>
        <v>0</v>
      </c>
      <c r="IO42" s="290">
        <f>SUM(STX!IO43,VEST!IO44,'BS1'!IO42,'BS2'!IO42)</f>
        <v>0</v>
      </c>
      <c r="IP42" s="290">
        <f>SUM(STX!IP43,VEST!IP44,'BS1'!IP42,'BS2'!IP42)</f>
        <v>0</v>
      </c>
      <c r="IQ42" s="290">
        <f>SUM(STX!IQ43,VEST!IQ44,'BS1'!IQ42,'BS2'!IQ42)</f>
        <v>0</v>
      </c>
      <c r="IR42" s="290">
        <f>SUM(STX!IR43,VEST!IR44,'BS1'!IR42,'BS2'!IR42)</f>
        <v>0</v>
      </c>
      <c r="IS42" s="290">
        <f>SUM(STX!IS43,VEST!IS44,'BS1'!IS42,'BS2'!IS42)</f>
        <v>7160</v>
      </c>
      <c r="IT42" s="290">
        <f>SUM(STX!IT43,VEST!IT44,'BS1'!IT42,'BS2'!IT42)</f>
        <v>6405</v>
      </c>
      <c r="IU42" s="290">
        <f>SUM(STX!IU43,VEST!IU44,'BS1'!IU42,'BS2'!IU42)</f>
        <v>5454</v>
      </c>
      <c r="IV42" s="290">
        <f>SUM(STX!IV43,VEST!IV44,'BS1'!IV42,'BS2'!IV42)</f>
        <v>4403</v>
      </c>
      <c r="IW42" s="290">
        <f>SUM(STX!IW43,VEST!IW44,'BS1'!IW42,'BS2'!IW42)</f>
        <v>3782</v>
      </c>
      <c r="IX42" s="290">
        <f>SUM(STX!IX43,VEST!IX44,'BS1'!IX42,'BS2'!IX42)</f>
        <v>3782</v>
      </c>
    </row>
    <row r="43" spans="2:258"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57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57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57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V43" s="257"/>
      <c r="FB43" s="257"/>
      <c r="GG43" s="257"/>
      <c r="GH43" s="257"/>
      <c r="GI43" s="257"/>
      <c r="GJ43" s="257"/>
      <c r="GK43" s="257"/>
      <c r="GL43" s="257"/>
      <c r="GM43" s="257"/>
      <c r="GN43" s="257"/>
      <c r="GO43" s="257"/>
      <c r="GP43" s="257"/>
      <c r="GQ43" s="257"/>
      <c r="GR43" s="257"/>
      <c r="GS43" s="257"/>
      <c r="GT43" s="257"/>
      <c r="GU43" s="257"/>
      <c r="GV43" s="257"/>
      <c r="GW43" s="257"/>
      <c r="GX43" s="257"/>
      <c r="GY43" s="257"/>
      <c r="GZ43" s="257"/>
      <c r="HA43" s="257"/>
      <c r="HB43" s="257"/>
      <c r="HC43" s="257"/>
      <c r="HD43" s="257"/>
      <c r="HE43" s="257"/>
      <c r="HF43" s="257"/>
      <c r="HG43" s="257"/>
      <c r="HH43" s="257"/>
      <c r="HI43" s="257"/>
      <c r="HJ43" s="257"/>
      <c r="HK43" s="257"/>
      <c r="HL43" s="257"/>
      <c r="HM43" s="257"/>
      <c r="HN43" s="257"/>
      <c r="HO43" s="257"/>
      <c r="HP43" s="257"/>
      <c r="HQ43" s="257"/>
      <c r="HR43" s="257"/>
      <c r="HS43" s="257"/>
      <c r="HT43" s="257"/>
      <c r="HU43" s="257"/>
      <c r="HV43" s="257"/>
      <c r="HW43" s="257"/>
      <c r="HX43" s="257"/>
      <c r="HY43" s="257"/>
      <c r="HZ43" s="257"/>
      <c r="IA43" s="257"/>
      <c r="IB43" s="257"/>
      <c r="IC43" s="257"/>
      <c r="ID43" s="257"/>
      <c r="IE43" s="257"/>
      <c r="IF43" s="257"/>
      <c r="IG43" s="257"/>
      <c r="IH43" s="257"/>
      <c r="II43" s="257"/>
      <c r="IJ43" s="257"/>
      <c r="IK43" s="257"/>
      <c r="IL43" s="257"/>
      <c r="IM43" s="257"/>
      <c r="IN43" s="257"/>
      <c r="IO43" s="257"/>
      <c r="IP43" s="257"/>
      <c r="IQ43" s="257"/>
      <c r="IR43" s="257"/>
      <c r="IS43" s="257"/>
      <c r="IT43" s="257"/>
      <c r="IU43" s="257"/>
      <c r="IV43" s="257"/>
      <c r="IW43" s="257"/>
    </row>
    <row r="44" spans="2:258" s="262" customFormat="1">
      <c r="B44" s="299" t="s">
        <v>10</v>
      </c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290">
        <f>SUM(STX!AH45,VEST!AH46,'BS1'!AH44,'BS2'!AH44)</f>
        <v>8125</v>
      </c>
      <c r="AI44" s="290">
        <f>SUM(STX!AI45,VEST!AI46,'BS1'!AI44,'BS2'!AI44)</f>
        <v>0</v>
      </c>
      <c r="AJ44" s="290">
        <f>SUM(STX!AJ45,VEST!AJ46,'BS1'!AJ44,'BS2'!AJ44)</f>
        <v>0</v>
      </c>
      <c r="AK44" s="290">
        <f>SUM(STX!AK45,VEST!AK46,'BS1'!AK44,'BS2'!AK44)</f>
        <v>0</v>
      </c>
      <c r="AL44" s="290">
        <f>SUM(STX!AL45,VEST!AL46,'BS1'!AL44,'BS2'!AL44)</f>
        <v>0</v>
      </c>
      <c r="AM44" s="290">
        <f>SUM(STX!AM45,VEST!AM46,'BS1'!AM44,'BS2'!AM44)</f>
        <v>0</v>
      </c>
      <c r="AN44" s="290">
        <f>SUM(STX!AN45,VEST!AN46,'BS1'!AN44,'BS2'!AN44)</f>
        <v>0</v>
      </c>
      <c r="AO44" s="290">
        <f>SUM(STX!AO45,VEST!AO46,'BS1'!AO44,'BS2'!AO44)</f>
        <v>0</v>
      </c>
      <c r="AP44" s="290">
        <f>SUM(STX!AP45,VEST!AP46,'BS1'!AP44,'BS2'!AP44)</f>
        <v>0</v>
      </c>
      <c r="AQ44" s="290">
        <f>SUM(STX!AQ45,VEST!AQ46,'BS1'!AQ44,'BS2'!AQ44)</f>
        <v>0</v>
      </c>
      <c r="AR44" s="290">
        <f>SUM(STX!AR45,VEST!AR46,'BS1'!AR44,'BS2'!AR44)</f>
        <v>0</v>
      </c>
      <c r="AS44" s="290">
        <f>SUM(STX!AS45,VEST!AS46,'BS1'!AS44,'BS2'!AS44)</f>
        <v>0</v>
      </c>
      <c r="AT44" s="290">
        <f>SUM(STX!AT45,VEST!AT46,'BS1'!AT44,'BS2'!AT44)</f>
        <v>0</v>
      </c>
      <c r="AU44" s="290">
        <f>SUM(STX!AU45,VEST!AU46,'BS1'!AU44,'BS2'!AU44)</f>
        <v>0</v>
      </c>
      <c r="AV44" s="290">
        <f>SUM(STX!AV45,VEST!AV46,'BS1'!AV44,'BS2'!AV44)</f>
        <v>0</v>
      </c>
      <c r="AW44" s="290">
        <f>SUM(STX!AW45,VEST!AW46,'BS1'!AW44,'BS2'!AW44)</f>
        <v>0</v>
      </c>
      <c r="AX44" s="290">
        <f>SUM(STX!AX45,VEST!AX46,'BS1'!AX44,'BS2'!AX44)</f>
        <v>0</v>
      </c>
      <c r="AY44" s="290">
        <f>SUM(STX!AY45,VEST!AY46,'BS1'!AY44,'BS2'!AY44)</f>
        <v>0</v>
      </c>
      <c r="AZ44" s="290">
        <f>SUM(STX!AZ45,VEST!AZ46,'BS1'!AZ44,'BS2'!AZ44)</f>
        <v>0</v>
      </c>
      <c r="BA44" s="290">
        <f>SUM(STX!BA45,VEST!BA46,'BS1'!BA44,'BS2'!BA44)</f>
        <v>0</v>
      </c>
      <c r="BB44" s="290">
        <f>SUM(STX!BB45,VEST!BB46,'BS1'!BB44,'BS2'!BB44)</f>
        <v>0</v>
      </c>
      <c r="BC44" s="290">
        <f>SUM(STX!BC45,VEST!BC46,'BS1'!BC44,'BS2'!BC44)</f>
        <v>0</v>
      </c>
      <c r="BD44" s="290">
        <f>SUM(STX!BD45,VEST!BD46,'BS1'!BD44,'BS2'!BD44)</f>
        <v>0</v>
      </c>
      <c r="BE44" s="290">
        <f>SUM(STX!BE45,VEST!BE46,'BS1'!BE44,'BS2'!BE44)</f>
        <v>0</v>
      </c>
      <c r="BF44" s="290">
        <f>SUM(STX!BF45,VEST!BF46,'BS1'!BF44,'BS2'!BF44)</f>
        <v>0</v>
      </c>
      <c r="BG44" s="290">
        <f>SUM(STX!BG45,VEST!BG46,'BS1'!BG44,'BS2'!BG44)</f>
        <v>0</v>
      </c>
      <c r="BH44" s="290">
        <f>SUM(STX!BH45,VEST!BH46,'BS1'!BH44,'BS2'!BH44)</f>
        <v>0</v>
      </c>
      <c r="BI44" s="290">
        <f>SUM(STX!BI45,VEST!BI46,'BS1'!BI44,'BS2'!BI44)</f>
        <v>0</v>
      </c>
      <c r="BJ44" s="290">
        <f>SUM(STX!BJ45,VEST!BJ46,'BS1'!BJ44,'BS2'!BJ44)</f>
        <v>0</v>
      </c>
      <c r="BK44" s="290">
        <f>SUM(STX!BK45,VEST!BK46,'BS1'!BK44,'BS2'!BK44)</f>
        <v>8144</v>
      </c>
      <c r="BL44" s="290">
        <f>SUM(STX!BL45,VEST!BL46,'BS1'!BL44,'BS2'!BL44)</f>
        <v>0</v>
      </c>
      <c r="BM44" s="290">
        <f>SUM(STX!BM45,VEST!BM46,'BS1'!BM44,'BS2'!BM44)</f>
        <v>0</v>
      </c>
      <c r="BN44" s="290">
        <f>SUM(STX!BN45,VEST!BN46,'BS1'!BN44,'BS2'!BN44)</f>
        <v>0</v>
      </c>
      <c r="BO44" s="290">
        <f>SUM(STX!BO45,VEST!BO46,'BS1'!BO44,'BS2'!BO44)</f>
        <v>0</v>
      </c>
      <c r="BP44" s="290">
        <f>SUM(STX!BP45,VEST!BP46,'BS1'!BP44,'BS2'!BP44)</f>
        <v>0</v>
      </c>
      <c r="BQ44" s="290">
        <f>SUM(STX!BQ45,VEST!BQ46,'BS1'!BQ44,'BS2'!BQ44)</f>
        <v>0</v>
      </c>
      <c r="BR44" s="290">
        <f>SUM(STX!BR45,VEST!BR46,'BS1'!BR44,'BS2'!BR44)</f>
        <v>0</v>
      </c>
      <c r="BS44" s="290">
        <f>SUM(STX!BS45,VEST!BS46,'BS1'!BS44,'BS2'!BS44)</f>
        <v>0</v>
      </c>
      <c r="BT44" s="290">
        <f>SUM(STX!BT45,VEST!BT46,'BS1'!BT44,'BS2'!BT44)</f>
        <v>0</v>
      </c>
      <c r="BU44" s="290">
        <f>SUM(STX!BU45,VEST!BU46,'BS1'!BU44,'BS2'!BU44)</f>
        <v>0</v>
      </c>
      <c r="BV44" s="290">
        <f>SUM(STX!BV45,VEST!BV46,'BS1'!BV44,'BS2'!BV44)</f>
        <v>0</v>
      </c>
      <c r="BW44" s="290">
        <f>SUM(STX!BW45,VEST!BW46,'BS1'!BW44,'BS2'!BW44)</f>
        <v>0</v>
      </c>
      <c r="BX44" s="290">
        <f>SUM(STX!BX45,VEST!BX46,'BS1'!BX44,'BS2'!BX44)</f>
        <v>0</v>
      </c>
      <c r="BY44" s="290">
        <f>SUM(STX!BY45,VEST!BY46,'BS1'!BY44,'BS2'!BY44)</f>
        <v>0</v>
      </c>
      <c r="BZ44" s="290">
        <f>SUM(STX!BZ45,VEST!BZ46,'BS1'!BZ44,'BS2'!BZ44)</f>
        <v>0</v>
      </c>
      <c r="CA44" s="290">
        <f>SUM(STX!CA45,VEST!CA46,'BS1'!CA44,'BS2'!CA44)</f>
        <v>0</v>
      </c>
      <c r="CB44" s="290">
        <f>SUM(STX!CB45,VEST!CB46,'BS1'!CB44,'BS2'!CB44)</f>
        <v>0</v>
      </c>
      <c r="CC44" s="290">
        <f>SUM(STX!CC45,VEST!CC46,'BS1'!CC44,'BS2'!CC44)</f>
        <v>0</v>
      </c>
      <c r="CD44" s="290">
        <f>SUM(STX!CD45,VEST!CD46,'BS1'!CD44,'BS2'!CD44)</f>
        <v>0</v>
      </c>
      <c r="CE44" s="290">
        <f>SUM(STX!CE45,VEST!CE46,'BS1'!CE44,'BS2'!CE44)</f>
        <v>0</v>
      </c>
      <c r="CF44" s="290">
        <f>SUM(STX!CF45,VEST!CF46,'BS1'!CF44,'BS2'!CF44)</f>
        <v>0</v>
      </c>
      <c r="CG44" s="290">
        <f>SUM(STX!CG45,VEST!CG46,'BS1'!CG44,'BS2'!CG44)</f>
        <v>0</v>
      </c>
      <c r="CH44" s="290">
        <f>SUM(STX!CH45,VEST!CH46,'BS1'!CH44,'BS2'!CH44)</f>
        <v>0</v>
      </c>
      <c r="CI44" s="290">
        <f>SUM(STX!CI45,VEST!CI46,'BS1'!CI44,'BS2'!CI44)</f>
        <v>0</v>
      </c>
      <c r="CJ44" s="290">
        <f>SUM(STX!CJ45,VEST!CJ46,'BS1'!CJ44,'BS2'!CJ44)</f>
        <v>0</v>
      </c>
      <c r="CK44" s="290">
        <f>SUM(STX!CK45,VEST!CK46,'BS1'!CK44,'BS2'!CK44)</f>
        <v>0</v>
      </c>
      <c r="CL44" s="290">
        <f>SUM(STX!CL45,VEST!CL46,'BS1'!CL44,'BS2'!CL44)</f>
        <v>0</v>
      </c>
      <c r="CM44" s="290">
        <f>SUM(STX!CM45,VEST!CM46,'BS1'!CM44,'BS2'!CM44)</f>
        <v>0</v>
      </c>
      <c r="CN44" s="290">
        <f>SUM(STX!CN45,VEST!CN46,'BS1'!CN44,'BS2'!CN44)</f>
        <v>0</v>
      </c>
      <c r="CO44" s="290">
        <f>SUM(STX!CO45,VEST!CO46,'BS1'!CO44,'BS2'!CO44)</f>
        <v>0</v>
      </c>
      <c r="CP44" s="290">
        <f>SUM(STX!CP45,VEST!CP46,'BS1'!CP44,'BS2'!CP44)</f>
        <v>0</v>
      </c>
      <c r="CQ44" s="290">
        <f>SUM(STX!CQ45,VEST!CQ46,'BS1'!CQ44,'BS2'!CQ44)</f>
        <v>8261</v>
      </c>
      <c r="CR44" s="290">
        <f>SUM(STX!CR45,VEST!CR46,'BS1'!CR44,'BS2'!CR44)</f>
        <v>0</v>
      </c>
      <c r="CS44" s="290">
        <f>SUM(STX!CS45,VEST!CS46,'BS1'!CS44,'BS2'!CS44)</f>
        <v>0</v>
      </c>
      <c r="CT44" s="290">
        <f>SUM(STX!CT45,VEST!CT46,'BS1'!CT44,'BS2'!CT44)</f>
        <v>0</v>
      </c>
      <c r="CU44" s="290">
        <f>SUM(STX!CU45,VEST!CU46,'BS1'!CU44,'BS2'!CU44)</f>
        <v>0</v>
      </c>
      <c r="CV44" s="290">
        <f>SUM(STX!CV45,VEST!CV46,'BS1'!CV44,'BS2'!CV44)</f>
        <v>0</v>
      </c>
      <c r="CW44" s="290">
        <f>SUM(STX!CW45,VEST!CW46,'BS1'!CW44,'BS2'!CW44)</f>
        <v>0</v>
      </c>
      <c r="CX44" s="290">
        <f>SUM(STX!CX45,VEST!CX46,'BS1'!CX44,'BS2'!CX44)</f>
        <v>0</v>
      </c>
      <c r="CY44" s="290">
        <f>SUM(STX!CY45,VEST!CY46,'BS1'!CY44,'BS2'!CY44)</f>
        <v>0</v>
      </c>
      <c r="CZ44" s="290">
        <f>SUM(STX!CZ45,VEST!CZ46,'BS1'!CZ44,'BS2'!CZ44)</f>
        <v>0</v>
      </c>
      <c r="DA44" s="290">
        <f>SUM(STX!DA45,VEST!DA46,'BS1'!DA44,'BS2'!DA44)</f>
        <v>0</v>
      </c>
      <c r="DB44" s="290">
        <f>SUM(STX!DB45,VEST!DB46,'BS1'!DB44,'BS2'!DB44)</f>
        <v>0</v>
      </c>
      <c r="DC44" s="290">
        <f>SUM(STX!DC45,VEST!DC46,'BS1'!DC44,'BS2'!DC44)</f>
        <v>0</v>
      </c>
      <c r="DD44" s="290">
        <f>SUM(STX!DD45,VEST!DD46,'BS1'!DD44,'BS2'!DD44)</f>
        <v>0</v>
      </c>
      <c r="DE44" s="290">
        <f>SUM(STX!DE45,VEST!DE46,'BS1'!DE44,'BS2'!DE44)</f>
        <v>0</v>
      </c>
      <c r="DF44" s="290">
        <f>SUM(STX!DF45,VEST!DF46,'BS1'!DF44,'BS2'!DF44)</f>
        <v>0</v>
      </c>
      <c r="DG44" s="290">
        <f>SUM(STX!DG45,VEST!DG46,'BS1'!DG44,'BS2'!DG44)</f>
        <v>0</v>
      </c>
      <c r="DH44" s="290">
        <f>SUM(STX!DH45,VEST!DH46,'BS1'!DH44,'BS2'!DH44)</f>
        <v>0</v>
      </c>
      <c r="DI44" s="290">
        <f>SUM(STX!DI45,VEST!DI46,'BS1'!DI44,'BS2'!DI44)</f>
        <v>0</v>
      </c>
      <c r="DJ44" s="290">
        <f>SUM(STX!DJ45,VEST!DJ46,'BS1'!DJ44,'BS2'!DJ44)</f>
        <v>0</v>
      </c>
      <c r="DK44" s="290">
        <f>SUM(STX!DK45,VEST!DK46,'BS1'!DK44,'BS2'!DK44)</f>
        <v>0</v>
      </c>
      <c r="DL44" s="290">
        <f>SUM(STX!DL45,VEST!DL46,'BS1'!DL44,'BS2'!DL44)</f>
        <v>0</v>
      </c>
      <c r="DM44" s="290">
        <f>SUM(STX!DM45,VEST!DM46,'BS1'!DM44,'BS2'!DM44)</f>
        <v>0</v>
      </c>
      <c r="DN44" s="290">
        <f>SUM(STX!DN45,VEST!DN46,'BS1'!DN44,'BS2'!DN44)</f>
        <v>0</v>
      </c>
      <c r="DO44" s="290">
        <f>SUM(STX!DO45,VEST!DO46,'BS1'!DO44,'BS2'!DO44)</f>
        <v>0</v>
      </c>
      <c r="DP44" s="290">
        <f>SUM(STX!DP45,VEST!DP46,'BS1'!DP44,'BS2'!DP44)</f>
        <v>0</v>
      </c>
      <c r="DQ44" s="290">
        <f>SUM(STX!DQ45,VEST!DQ46,'BS1'!DQ44,'BS2'!DQ44)</f>
        <v>0</v>
      </c>
      <c r="DR44" s="290">
        <f>SUM(STX!DR45,VEST!DR46,'BS1'!DR44,'BS2'!DR44)</f>
        <v>0</v>
      </c>
      <c r="DS44" s="290">
        <f>SUM(STX!DS45,VEST!DS46,'BS1'!DS44,'BS2'!DS44)</f>
        <v>0</v>
      </c>
      <c r="DT44" s="290">
        <f>SUM(STX!DT45,VEST!DT46,'BS1'!DT44,'BS2'!DT44)</f>
        <v>0</v>
      </c>
      <c r="DU44" s="290">
        <f>SUM(STX!DU45,VEST!DU46,'BS1'!DU44,'BS2'!DU44)</f>
        <v>0</v>
      </c>
      <c r="DV44" s="290">
        <f>SUM(STX!DV45,VEST!DV46,'BS1'!DV44,'BS2'!DV44)</f>
        <v>8527</v>
      </c>
      <c r="DW44" s="290">
        <f>SUM(STX!DW45,VEST!DW46,'BS1'!DW44,'BS2'!DW44)</f>
        <v>0</v>
      </c>
      <c r="DX44" s="290">
        <f>SUM(STX!DX45,VEST!DX46,'BS1'!DX44,'BS2'!DX44)</f>
        <v>0</v>
      </c>
      <c r="DY44" s="290">
        <f>SUM(STX!DY45,VEST!DY46,'BS1'!DY44,'BS2'!DY44)</f>
        <v>0</v>
      </c>
      <c r="DZ44" s="290">
        <f>SUM(STX!DZ45,VEST!DZ46,'BS1'!DZ44,'BS2'!DZ44)</f>
        <v>0</v>
      </c>
      <c r="EA44" s="290">
        <f>SUM(STX!EA45,VEST!EA46,'BS1'!EA44,'BS2'!EA44)</f>
        <v>0</v>
      </c>
      <c r="EB44" s="290">
        <f>SUM(STX!EB45,VEST!EB46,'BS1'!EB44,'BS2'!EB44)</f>
        <v>0</v>
      </c>
      <c r="EC44" s="290">
        <f>SUM(STX!EC45,VEST!EC46,'BS1'!EC44,'BS2'!EC44)</f>
        <v>0</v>
      </c>
      <c r="ED44" s="290">
        <f>SUM(STX!ED45,VEST!ED46,'BS1'!ED44,'BS2'!ED44)</f>
        <v>0</v>
      </c>
      <c r="EE44" s="290">
        <f>SUM(STX!EE45,VEST!EE46,'BS1'!EE44,'BS2'!EE44)</f>
        <v>0</v>
      </c>
      <c r="EF44" s="290">
        <f>SUM(STX!EF45,VEST!EF46,'BS1'!EF44,'BS2'!EF44)</f>
        <v>0</v>
      </c>
      <c r="EG44" s="290">
        <f>SUM(STX!EG45,VEST!EG46,'BS1'!EG44,'BS2'!EG44)</f>
        <v>0</v>
      </c>
      <c r="EH44" s="290">
        <f>SUM(STX!EH45,VEST!EH46,'BS1'!EH44,'BS2'!EH44)</f>
        <v>0</v>
      </c>
      <c r="EI44" s="290">
        <f>SUM(STX!EI45,VEST!EI46,'BS1'!EI44,'BS2'!EI44)</f>
        <v>0</v>
      </c>
      <c r="EJ44" s="290">
        <f>SUM(STX!EJ45,VEST!EJ46,'BS1'!EJ44,'BS2'!EJ44)</f>
        <v>0</v>
      </c>
      <c r="EK44" s="290">
        <f>SUM(STX!EK45,VEST!EK46,'BS1'!EK44,'BS2'!EK44)</f>
        <v>0</v>
      </c>
      <c r="EL44" s="290">
        <f>SUM(STX!EL45,VEST!EL46,'BS1'!EL44,'BS2'!EL44)</f>
        <v>0</v>
      </c>
      <c r="EM44" s="290">
        <f>SUM(STX!EM45,VEST!EM46,'BS1'!EM44,'BS2'!EM44)</f>
        <v>0</v>
      </c>
      <c r="EN44" s="290">
        <f>SUM(STX!EN45,VEST!EN46,'BS1'!EN44,'BS2'!EN44)</f>
        <v>0</v>
      </c>
      <c r="EO44" s="290">
        <f>SUM(STX!EO45,VEST!EO46,'BS1'!EO44,'BS2'!EO44)</f>
        <v>0</v>
      </c>
      <c r="EP44" s="290">
        <f>SUM(STX!EP45,VEST!EP46,'BS1'!EP44,'BS2'!EP44)</f>
        <v>0</v>
      </c>
      <c r="EQ44" s="290">
        <f>SUM(STX!EQ45,VEST!EQ46,'BS1'!EQ44,'BS2'!EQ44)</f>
        <v>0</v>
      </c>
      <c r="ER44" s="290">
        <f>SUM(STX!ER45,VEST!ER46,'BS1'!ER44,'BS2'!ER44)</f>
        <v>0</v>
      </c>
      <c r="ES44" s="290">
        <f>SUM(STX!ES45,VEST!ES46,'BS1'!ES44,'BS2'!ES44)</f>
        <v>0</v>
      </c>
      <c r="ET44" s="290">
        <f>SUM(STX!ET45,VEST!ET46,'BS1'!ET44,'BS2'!ET44)</f>
        <v>0</v>
      </c>
      <c r="EU44" s="290">
        <f>SUM(STX!EU45,VEST!EU46,'BS1'!EU44,'BS2'!EU44)</f>
        <v>0</v>
      </c>
      <c r="EV44" s="290">
        <f>SUM(STX!EV45,VEST!EV46,'BS1'!EV44,'BS2'!EV44)</f>
        <v>0</v>
      </c>
      <c r="EW44" s="290">
        <f>SUM(STX!EW45,VEST!EW46,'BS1'!EW44,'BS2'!EW44)</f>
        <v>0</v>
      </c>
      <c r="EX44" s="290">
        <f>SUM(STX!EX45,VEST!EX46,'BS1'!EX44,'BS2'!EX44)</f>
        <v>0</v>
      </c>
      <c r="EY44" s="290">
        <f>SUM(STX!EY45,VEST!EY46,'BS1'!EY44,'BS2'!EY44)</f>
        <v>0</v>
      </c>
      <c r="EZ44" s="290">
        <f>SUM(STX!EZ45,VEST!EZ46,'BS1'!EZ44,'BS2'!EZ44)</f>
        <v>0</v>
      </c>
      <c r="FA44" s="290">
        <f>SUM(STX!FA45,VEST!FA46,'BS1'!FA44,'BS2'!FA44)</f>
        <v>0</v>
      </c>
      <c r="FB44" s="290">
        <f>SUM(STX!FB45,VEST!FB46,'BS1'!FB44,'BS2'!FB44)</f>
        <v>9535</v>
      </c>
      <c r="FC44" s="290">
        <f>SUM(STX!FC45,VEST!FC46,'BS1'!FC44,'BS2'!FC44)</f>
        <v>0</v>
      </c>
      <c r="FD44" s="290">
        <f>SUM(STX!FD45,VEST!FD46,'BS1'!FD44,'BS2'!FD44)</f>
        <v>0</v>
      </c>
      <c r="FE44" s="290">
        <f>SUM(STX!FE45,VEST!FE46,'BS1'!FE44,'BS2'!FE44)</f>
        <v>0</v>
      </c>
      <c r="FF44" s="290">
        <f>SUM(STX!FF45,VEST!FF46,'BS1'!FF44,'BS2'!FF44)</f>
        <v>0</v>
      </c>
      <c r="FG44" s="290">
        <f>SUM(STX!FG45,VEST!FG46,'BS1'!FG44,'BS2'!FG44)</f>
        <v>0</v>
      </c>
      <c r="FH44" s="290">
        <f>SUM(STX!FH45,VEST!FH46,'BS1'!FH44,'BS2'!FH44)</f>
        <v>0</v>
      </c>
      <c r="FI44" s="290">
        <f>SUM(STX!FI45,VEST!FI46,'BS1'!FI44,'BS2'!FI44)</f>
        <v>0</v>
      </c>
      <c r="FJ44" s="290">
        <f>SUM(STX!FJ45,VEST!FJ46,'BS1'!FJ44,'BS2'!FJ44)</f>
        <v>0</v>
      </c>
      <c r="FK44" s="290">
        <f>SUM(STX!FK45,VEST!FK46,'BS1'!FK44,'BS2'!FK44)</f>
        <v>0</v>
      </c>
      <c r="FL44" s="290">
        <f>SUM(STX!FL45,VEST!FL46,'BS1'!FL44,'BS2'!FL44)</f>
        <v>0</v>
      </c>
      <c r="FM44" s="290">
        <f>SUM(STX!FM45,VEST!FM46,'BS1'!FM44,'BS2'!FM44)</f>
        <v>0</v>
      </c>
      <c r="FN44" s="290">
        <f>SUM(STX!FN45,VEST!FN46,'BS1'!FN44,'BS2'!FN44)</f>
        <v>0</v>
      </c>
      <c r="FO44" s="290">
        <f>SUM(STX!FO45,VEST!FO46,'BS1'!FO44,'BS2'!FO44)</f>
        <v>0</v>
      </c>
      <c r="FP44" s="290">
        <f>SUM(STX!FP45,VEST!FP46,'BS1'!FP44,'BS2'!FP44)</f>
        <v>0</v>
      </c>
      <c r="FQ44" s="290">
        <f>SUM(STX!FQ45,VEST!FQ46,'BS1'!FQ44,'BS2'!FQ44)</f>
        <v>0</v>
      </c>
      <c r="FR44" s="290">
        <f>SUM(STX!FR45,VEST!FR46,'BS1'!FR44,'BS2'!FR44)</f>
        <v>0</v>
      </c>
      <c r="FS44" s="290">
        <f>SUM(STX!FS45,VEST!FS46,'BS1'!FS44,'BS2'!FS44)</f>
        <v>0</v>
      </c>
      <c r="FT44" s="290">
        <f>SUM(STX!FT45,VEST!FT46,'BS1'!FT44,'BS2'!FT44)</f>
        <v>0</v>
      </c>
      <c r="FU44" s="290">
        <f>SUM(STX!FU45,VEST!FU46,'BS1'!FU44,'BS2'!FU44)</f>
        <v>0</v>
      </c>
      <c r="FV44" s="290">
        <f>SUM(STX!FV45,VEST!FV46,'BS1'!FV44,'BS2'!FV44)</f>
        <v>0</v>
      </c>
      <c r="FW44" s="290">
        <f>SUM(STX!FW45,VEST!FW46,'BS1'!FW44,'BS2'!FW44)</f>
        <v>0</v>
      </c>
      <c r="FX44" s="290">
        <f>SUM(STX!FX45,VEST!FX46,'BS1'!FX44,'BS2'!FX44)</f>
        <v>0</v>
      </c>
      <c r="FY44" s="290">
        <f>SUM(STX!FY45,VEST!FY46,'BS1'!FY44,'BS2'!FY44)</f>
        <v>0</v>
      </c>
      <c r="FZ44" s="290">
        <f>SUM(STX!FZ45,VEST!FZ46,'BS1'!FZ44,'BS2'!FZ44)</f>
        <v>0</v>
      </c>
      <c r="GA44" s="290">
        <f>SUM(STX!GA45,VEST!GA46,'BS1'!GA44,'BS2'!GA44)</f>
        <v>0</v>
      </c>
      <c r="GB44" s="290">
        <f>SUM(STX!GB45,VEST!GB46,'BS1'!GB44,'BS2'!GB44)</f>
        <v>0</v>
      </c>
      <c r="GC44" s="290">
        <f>SUM(STX!GC45,VEST!GC46,'BS1'!GC44,'BS2'!GC44)</f>
        <v>0</v>
      </c>
      <c r="GD44" s="290">
        <f>SUM(STX!GD45,VEST!GD46,'BS1'!GD44,'BS2'!GD44)</f>
        <v>0</v>
      </c>
      <c r="GE44" s="290">
        <f>SUM(STX!GE45,VEST!GE46,'BS1'!GE44,'BS2'!GE44)</f>
        <v>0</v>
      </c>
      <c r="GF44" s="290">
        <f>SUM(STX!GF45,VEST!GF46,'BS1'!GF44,'BS2'!GF44)</f>
        <v>0</v>
      </c>
      <c r="GG44" s="290">
        <f>SUM(STX!GG45,VEST!GG46,'BS1'!GG44,'BS2'!GG44)</f>
        <v>9960</v>
      </c>
      <c r="GH44" s="290">
        <f>SUM(STX!GH45,VEST!GH46,'BS1'!GH44,'BS2'!GH44)</f>
        <v>1783</v>
      </c>
      <c r="GI44" s="290">
        <f>SUM(STX!GI45,VEST!GI46,'BS1'!GI44,'BS2'!GI44)</f>
        <v>0</v>
      </c>
      <c r="GJ44" s="290">
        <f>SUM(STX!GJ45,VEST!GJ46,'BS1'!GJ44,'BS2'!GJ44)</f>
        <v>0</v>
      </c>
      <c r="GK44" s="290">
        <f>SUM(STX!GK45,VEST!GK46,'BS1'!GK44,'BS2'!GK44)</f>
        <v>0</v>
      </c>
      <c r="GL44" s="290">
        <f>SUM(STX!GL45,VEST!GL46,'BS1'!GL44,'BS2'!GL44)</f>
        <v>0</v>
      </c>
      <c r="GM44" s="290">
        <f>SUM(STX!GM45,VEST!GM46,'BS1'!GM44,'BS2'!GM44)</f>
        <v>0</v>
      </c>
      <c r="GN44" s="290">
        <f>SUM(STX!GN45,VEST!GN46,'BS1'!GN44,'BS2'!GN44)</f>
        <v>0</v>
      </c>
      <c r="GO44" s="290">
        <f>SUM(STX!GO45,VEST!GO46,'BS1'!GO44,'BS2'!GO44)</f>
        <v>0</v>
      </c>
      <c r="GP44" s="290">
        <f>SUM(STX!GP45,VEST!GP46,'BS1'!GP44,'BS2'!GP44)</f>
        <v>0</v>
      </c>
      <c r="GQ44" s="290">
        <f>SUM(STX!GQ45,VEST!GQ46,'BS1'!GQ44,'BS2'!GQ44)</f>
        <v>0</v>
      </c>
      <c r="GR44" s="290">
        <f>SUM(STX!GR45,VEST!GR46,'BS1'!GR44,'BS2'!GR44)</f>
        <v>0</v>
      </c>
      <c r="GS44" s="290">
        <f>SUM(STX!GS45,VEST!GS46,'BS1'!GS44,'BS2'!GS44)</f>
        <v>0</v>
      </c>
      <c r="GT44" s="290">
        <f>SUM(STX!GT45,VEST!GT46,'BS1'!GT44,'BS2'!GT44)</f>
        <v>0</v>
      </c>
      <c r="GU44" s="290">
        <f>SUM(STX!GU45,VEST!GU46,'BS1'!GU44,'BS2'!GU44)</f>
        <v>0</v>
      </c>
      <c r="GV44" s="290">
        <f>SUM(STX!GV45,VEST!GV46,'BS1'!GV44,'BS2'!GV44)</f>
        <v>0</v>
      </c>
      <c r="GW44" s="290">
        <f>SUM(STX!GW45,VEST!GW46,'BS1'!GW44,'BS2'!GW44)</f>
        <v>0</v>
      </c>
      <c r="GX44" s="290">
        <f>SUM(STX!GX45,VEST!GX46,'BS1'!GX44,'BS2'!GX44)</f>
        <v>0</v>
      </c>
      <c r="GY44" s="290">
        <f>SUM(STX!GY45,VEST!GY46,'BS1'!GY44,'BS2'!GY44)</f>
        <v>0</v>
      </c>
      <c r="GZ44" s="290">
        <f>SUM(STX!GZ45,VEST!GZ46,'BS1'!GZ44,'BS2'!GZ44)</f>
        <v>0</v>
      </c>
      <c r="HA44" s="290">
        <f>SUM(STX!HA45,VEST!HA46,'BS1'!HA44,'BS2'!HA44)</f>
        <v>0</v>
      </c>
      <c r="HB44" s="290">
        <f>SUM(STX!HB45,VEST!HB46,'BS1'!HB44,'BS2'!HB44)</f>
        <v>0</v>
      </c>
      <c r="HC44" s="290">
        <f>SUM(STX!HC45,VEST!HC46,'BS1'!HC44,'BS2'!HC44)</f>
        <v>0</v>
      </c>
      <c r="HD44" s="290">
        <f>SUM(STX!HD45,VEST!HD46,'BS1'!HD44,'BS2'!HD44)</f>
        <v>0</v>
      </c>
      <c r="HE44" s="290">
        <f>SUM(STX!HE45,VEST!HE46,'BS1'!HE44,'BS2'!HE44)</f>
        <v>0</v>
      </c>
      <c r="HF44" s="290">
        <f>SUM(STX!HF45,VEST!HF46,'BS1'!HF44,'BS2'!HF44)</f>
        <v>0</v>
      </c>
      <c r="HG44" s="290">
        <f>SUM(STX!HG45,VEST!HG46,'BS1'!HG44,'BS2'!HG44)</f>
        <v>0</v>
      </c>
      <c r="HH44" s="290">
        <f>SUM(STX!HH45,VEST!HH46,'BS1'!HH44,'BS2'!HH44)</f>
        <v>0</v>
      </c>
      <c r="HI44" s="290">
        <f>SUM(STX!HI45,VEST!HI46,'BS1'!HI44,'BS2'!HI44)</f>
        <v>0</v>
      </c>
      <c r="HJ44" s="290">
        <f>SUM(STX!HJ45,VEST!HJ46,'BS1'!HJ44,'BS2'!HJ44)</f>
        <v>0</v>
      </c>
      <c r="HK44" s="290">
        <f>SUM(STX!HK45,VEST!HK46,'BS1'!HK44,'BS2'!HK44)</f>
        <v>0</v>
      </c>
      <c r="HL44" s="290">
        <f>SUM(STX!HL45,VEST!HL46,'BS1'!HL44,'BS2'!HL44)</f>
        <v>0</v>
      </c>
      <c r="HM44" s="290">
        <f>SUM(STX!HM45,VEST!HM46,'BS1'!HM44,'BS2'!HM44)</f>
        <v>10060</v>
      </c>
      <c r="HN44" s="290">
        <f>SUM(STX!HN45,VEST!HN46,'BS1'!HN44,'BS2'!HN44)</f>
        <v>0</v>
      </c>
      <c r="HO44" s="290">
        <f>SUM(STX!HO45,VEST!HO46,'BS1'!HO44,'BS2'!HO44)</f>
        <v>0</v>
      </c>
      <c r="HP44" s="290">
        <f>SUM(STX!HP45,VEST!HP46,'BS1'!HP44,'BS2'!HP44)</f>
        <v>0</v>
      </c>
      <c r="HQ44" s="290">
        <f>SUM(STX!HQ45,VEST!HQ46,'BS1'!HQ44,'BS2'!HQ44)</f>
        <v>0</v>
      </c>
      <c r="HR44" s="290">
        <f>SUM(STX!HR45,VEST!HR46,'BS1'!HR44,'BS2'!HR44)</f>
        <v>0</v>
      </c>
      <c r="HS44" s="290">
        <f>SUM(STX!HS45,VEST!HS46,'BS1'!HS44,'BS2'!HS44)</f>
        <v>0</v>
      </c>
      <c r="HT44" s="290">
        <f>SUM(STX!HT45,VEST!HT46,'BS1'!HT44,'BS2'!HT44)</f>
        <v>0</v>
      </c>
      <c r="HU44" s="290">
        <f>SUM(STX!HU45,VEST!HU46,'BS1'!HU44,'BS2'!HU44)</f>
        <v>0</v>
      </c>
      <c r="HV44" s="290">
        <f>SUM(STX!HV45,VEST!HV46,'BS1'!HV44,'BS2'!HV44)</f>
        <v>0</v>
      </c>
      <c r="HW44" s="290">
        <f>SUM(STX!HW45,VEST!HW46,'BS1'!HW44,'BS2'!HW44)</f>
        <v>0</v>
      </c>
      <c r="HX44" s="290">
        <f>SUM(STX!HX45,VEST!HX46,'BS1'!HX44,'BS2'!HX44)</f>
        <v>0</v>
      </c>
      <c r="HY44" s="290">
        <f>SUM(STX!HY45,VEST!HY46,'BS1'!HY44,'BS2'!HY44)</f>
        <v>0</v>
      </c>
      <c r="HZ44" s="290">
        <f>SUM(STX!HZ45,VEST!HZ46,'BS1'!HZ44,'BS2'!HZ44)</f>
        <v>0</v>
      </c>
      <c r="IA44" s="290">
        <f>SUM(STX!IA45,VEST!IA46,'BS1'!IA44,'BS2'!IA44)</f>
        <v>0</v>
      </c>
      <c r="IB44" s="290">
        <f>SUM(STX!IB45,VEST!IB46,'BS1'!IB44,'BS2'!IB44)</f>
        <v>0</v>
      </c>
      <c r="IC44" s="290">
        <f>SUM(STX!IC45,VEST!IC46,'BS1'!IC44,'BS2'!IC44)</f>
        <v>0</v>
      </c>
      <c r="ID44" s="290">
        <f>SUM(STX!ID45,VEST!ID46,'BS1'!ID44,'BS2'!ID44)</f>
        <v>0</v>
      </c>
      <c r="IE44" s="290">
        <f>SUM(STX!IE45,VEST!IE46,'BS1'!IE44,'BS2'!IE44)</f>
        <v>0</v>
      </c>
      <c r="IF44" s="290">
        <f>SUM(STX!IF45,VEST!IF46,'BS1'!IF44,'BS2'!IF44)</f>
        <v>0</v>
      </c>
      <c r="IG44" s="290">
        <f>SUM(STX!IG45,VEST!IG46,'BS1'!IG44,'BS2'!IG44)</f>
        <v>0</v>
      </c>
      <c r="IH44" s="290">
        <f>SUM(STX!IH45,VEST!IH46,'BS1'!IH44,'BS2'!IH44)</f>
        <v>0</v>
      </c>
      <c r="II44" s="290">
        <f>SUM(STX!II45,VEST!II46,'BS1'!II44,'BS2'!II44)</f>
        <v>0</v>
      </c>
      <c r="IJ44" s="290">
        <f>SUM(STX!IJ45,VEST!IJ46,'BS1'!IJ44,'BS2'!IJ44)</f>
        <v>0</v>
      </c>
      <c r="IK44" s="290">
        <f>SUM(STX!IK45,VEST!IK46,'BS1'!IK44,'BS2'!IK44)</f>
        <v>0</v>
      </c>
      <c r="IL44" s="290">
        <f>SUM(STX!IL45,VEST!IL46,'BS1'!IL44,'BS2'!IL44)</f>
        <v>0</v>
      </c>
      <c r="IM44" s="290">
        <f>SUM(STX!IM45,VEST!IM46,'BS1'!IM44,'BS2'!IM44)</f>
        <v>0</v>
      </c>
      <c r="IN44" s="290">
        <f>SUM(STX!IN45,VEST!IN46,'BS1'!IN44,'BS2'!IN44)</f>
        <v>0</v>
      </c>
      <c r="IO44" s="290">
        <f>SUM(STX!IO45,VEST!IO46,'BS1'!IO44,'BS2'!IO44)</f>
        <v>0</v>
      </c>
      <c r="IP44" s="290">
        <f>SUM(STX!IP45,VEST!IP46,'BS1'!IP44,'BS2'!IP44)</f>
        <v>0</v>
      </c>
      <c r="IQ44" s="290">
        <f>SUM(STX!IQ45,VEST!IQ46,'BS1'!IQ44,'BS2'!IQ44)</f>
        <v>0</v>
      </c>
      <c r="IR44" s="290">
        <f>SUM(STX!IR45,VEST!IR46,'BS1'!IR44,'BS2'!IR44)</f>
        <v>0</v>
      </c>
      <c r="IS44" s="290">
        <f>SUM(STX!IS45,VEST!IS46,'BS1'!IS44,'BS2'!IS44)</f>
        <v>9780</v>
      </c>
      <c r="IT44" s="290">
        <f>SUM(STX!IT45,VEST!IT46,'BS1'!IT44,'BS2'!IT44)</f>
        <v>8839</v>
      </c>
      <c r="IU44" s="290">
        <f>SUM(STX!IU45,VEST!IU46,'BS1'!IU44,'BS2'!IU44)</f>
        <v>7948</v>
      </c>
      <c r="IV44" s="290">
        <f>SUM(STX!IV45,VEST!IV46,'BS1'!IV44,'BS2'!IV44)</f>
        <v>6323</v>
      </c>
      <c r="IW44" s="290">
        <f>SUM(STX!IW45,VEST!IW46,'BS1'!IW44,'BS2'!IW44)</f>
        <v>5223</v>
      </c>
      <c r="IX44" s="290">
        <f>SUM(STX!IX45,VEST!IX46,'BS1'!IX44,'BS2'!IX44)</f>
        <v>5223</v>
      </c>
    </row>
    <row r="45" spans="2:258" s="262" customFormat="1">
      <c r="B45" s="299" t="s">
        <v>44</v>
      </c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299"/>
      <c r="AD45" s="299"/>
      <c r="AE45" s="299"/>
      <c r="AF45" s="299"/>
      <c r="AG45" s="299"/>
      <c r="AH45" s="290">
        <f>SUM(STX!AH46,VEST!AH47,'BS1'!AH45,'BS2'!AH45)</f>
        <v>419</v>
      </c>
      <c r="AI45" s="290">
        <f>SUM(STX!AI46,VEST!AI47,'BS1'!AI45,'BS2'!AI45)</f>
        <v>0</v>
      </c>
      <c r="AJ45" s="290">
        <f>SUM(STX!AJ46,VEST!AJ47,'BS1'!AJ45,'BS2'!AJ45)</f>
        <v>0</v>
      </c>
      <c r="AK45" s="290">
        <f>SUM(STX!AK46,VEST!AK47,'BS1'!AK45,'BS2'!AK45)</f>
        <v>0</v>
      </c>
      <c r="AL45" s="290">
        <f>SUM(STX!AL46,VEST!AL47,'BS1'!AL45,'BS2'!AL45)</f>
        <v>0</v>
      </c>
      <c r="AM45" s="290">
        <f>SUM(STX!AM46,VEST!AM47,'BS1'!AM45,'BS2'!AM45)</f>
        <v>0</v>
      </c>
      <c r="AN45" s="290">
        <f>SUM(STX!AN46,VEST!AN47,'BS1'!AN45,'BS2'!AN45)</f>
        <v>0</v>
      </c>
      <c r="AO45" s="290">
        <f>SUM(STX!AO46,VEST!AO47,'BS1'!AO45,'BS2'!AO45)</f>
        <v>0</v>
      </c>
      <c r="AP45" s="290">
        <f>SUM(STX!AP46,VEST!AP47,'BS1'!AP45,'BS2'!AP45)</f>
        <v>0</v>
      </c>
      <c r="AQ45" s="290">
        <f>SUM(STX!AQ46,VEST!AQ47,'BS1'!AQ45,'BS2'!AQ45)</f>
        <v>0</v>
      </c>
      <c r="AR45" s="290">
        <f>SUM(STX!AR46,VEST!AR47,'BS1'!AR45,'BS2'!AR45)</f>
        <v>0</v>
      </c>
      <c r="AS45" s="290">
        <f>SUM(STX!AS46,VEST!AS47,'BS1'!AS45,'BS2'!AS45)</f>
        <v>0</v>
      </c>
      <c r="AT45" s="290">
        <f>SUM(STX!AT46,VEST!AT47,'BS1'!AT45,'BS2'!AT45)</f>
        <v>0</v>
      </c>
      <c r="AU45" s="290">
        <f>SUM(STX!AU46,VEST!AU47,'BS1'!AU45,'BS2'!AU45)</f>
        <v>0</v>
      </c>
      <c r="AV45" s="290">
        <f>SUM(STX!AV46,VEST!AV47,'BS1'!AV45,'BS2'!AV45)</f>
        <v>0</v>
      </c>
      <c r="AW45" s="290">
        <f>SUM(STX!AW46,VEST!AW47,'BS1'!AW45,'BS2'!AW45)</f>
        <v>0</v>
      </c>
      <c r="AX45" s="290">
        <f>SUM(STX!AX46,VEST!AX47,'BS1'!AX45,'BS2'!AX45)</f>
        <v>0</v>
      </c>
      <c r="AY45" s="290">
        <f>SUM(STX!AY46,VEST!AY47,'BS1'!AY45,'BS2'!AY45)</f>
        <v>0</v>
      </c>
      <c r="AZ45" s="290">
        <f>SUM(STX!AZ46,VEST!AZ47,'BS1'!AZ45,'BS2'!AZ45)</f>
        <v>0</v>
      </c>
      <c r="BA45" s="290">
        <f>SUM(STX!BA46,VEST!BA47,'BS1'!BA45,'BS2'!BA45)</f>
        <v>0</v>
      </c>
      <c r="BB45" s="290">
        <f>SUM(STX!BB46,VEST!BB47,'BS1'!BB45,'BS2'!BB45)</f>
        <v>0</v>
      </c>
      <c r="BC45" s="290">
        <f>SUM(STX!BC46,VEST!BC47,'BS1'!BC45,'BS2'!BC45)</f>
        <v>0</v>
      </c>
      <c r="BD45" s="290">
        <f>SUM(STX!BD46,VEST!BD47,'BS1'!BD45,'BS2'!BD45)</f>
        <v>0</v>
      </c>
      <c r="BE45" s="290">
        <f>SUM(STX!BE46,VEST!BE47,'BS1'!BE45,'BS2'!BE45)</f>
        <v>0</v>
      </c>
      <c r="BF45" s="290">
        <f>SUM(STX!BF46,VEST!BF47,'BS1'!BF45,'BS2'!BF45)</f>
        <v>0</v>
      </c>
      <c r="BG45" s="290">
        <f>SUM(STX!BG46,VEST!BG47,'BS1'!BG45,'BS2'!BG45)</f>
        <v>0</v>
      </c>
      <c r="BH45" s="290">
        <f>SUM(STX!BH46,VEST!BH47,'BS1'!BH45,'BS2'!BH45)</f>
        <v>0</v>
      </c>
      <c r="BI45" s="290">
        <f>SUM(STX!BI46,VEST!BI47,'BS1'!BI45,'BS2'!BI45)</f>
        <v>0</v>
      </c>
      <c r="BJ45" s="290">
        <f>SUM(STX!BJ46,VEST!BJ47,'BS1'!BJ45,'BS2'!BJ45)</f>
        <v>0</v>
      </c>
      <c r="BK45" s="290">
        <f>SUM(STX!BK46,VEST!BK47,'BS1'!BK45,'BS2'!BK45)</f>
        <v>406</v>
      </c>
      <c r="BL45" s="290">
        <f>SUM(STX!BL46,VEST!BL47,'BS1'!BL45,'BS2'!BL45)</f>
        <v>0</v>
      </c>
      <c r="BM45" s="290">
        <f>SUM(STX!BM46,VEST!BM47,'BS1'!BM45,'BS2'!BM45)</f>
        <v>0</v>
      </c>
      <c r="BN45" s="290">
        <f>SUM(STX!BN46,VEST!BN47,'BS1'!BN45,'BS2'!BN45)</f>
        <v>0</v>
      </c>
      <c r="BO45" s="290">
        <f>SUM(STX!BO46,VEST!BO47,'BS1'!BO45,'BS2'!BO45)</f>
        <v>0</v>
      </c>
      <c r="BP45" s="290">
        <f>SUM(STX!BP46,VEST!BP47,'BS1'!BP45,'BS2'!BP45)</f>
        <v>0</v>
      </c>
      <c r="BQ45" s="290">
        <f>SUM(STX!BQ46,VEST!BQ47,'BS1'!BQ45,'BS2'!BQ45)</f>
        <v>0</v>
      </c>
      <c r="BR45" s="290">
        <f>SUM(STX!BR46,VEST!BR47,'BS1'!BR45,'BS2'!BR45)</f>
        <v>0</v>
      </c>
      <c r="BS45" s="290">
        <f>SUM(STX!BS46,VEST!BS47,'BS1'!BS45,'BS2'!BS45)</f>
        <v>0</v>
      </c>
      <c r="BT45" s="290">
        <f>SUM(STX!BT46,VEST!BT47,'BS1'!BT45,'BS2'!BT45)</f>
        <v>0</v>
      </c>
      <c r="BU45" s="290">
        <f>SUM(STX!BU46,VEST!BU47,'BS1'!BU45,'BS2'!BU45)</f>
        <v>0</v>
      </c>
      <c r="BV45" s="290">
        <f>SUM(STX!BV46,VEST!BV47,'BS1'!BV45,'BS2'!BV45)</f>
        <v>0</v>
      </c>
      <c r="BW45" s="290">
        <f>SUM(STX!BW46,VEST!BW47,'BS1'!BW45,'BS2'!BW45)</f>
        <v>0</v>
      </c>
      <c r="BX45" s="290">
        <f>SUM(STX!BX46,VEST!BX47,'BS1'!BX45,'BS2'!BX45)</f>
        <v>0</v>
      </c>
      <c r="BY45" s="290">
        <f>SUM(STX!BY46,VEST!BY47,'BS1'!BY45,'BS2'!BY45)</f>
        <v>0</v>
      </c>
      <c r="BZ45" s="290">
        <f>SUM(STX!BZ46,VEST!BZ47,'BS1'!BZ45,'BS2'!BZ45)</f>
        <v>0</v>
      </c>
      <c r="CA45" s="290">
        <f>SUM(STX!CA46,VEST!CA47,'BS1'!CA45,'BS2'!CA45)</f>
        <v>0</v>
      </c>
      <c r="CB45" s="290">
        <f>SUM(STX!CB46,VEST!CB47,'BS1'!CB45,'BS2'!CB45)</f>
        <v>0</v>
      </c>
      <c r="CC45" s="290">
        <f>SUM(STX!CC46,VEST!CC47,'BS1'!CC45,'BS2'!CC45)</f>
        <v>0</v>
      </c>
      <c r="CD45" s="290">
        <f>SUM(STX!CD46,VEST!CD47,'BS1'!CD45,'BS2'!CD45)</f>
        <v>0</v>
      </c>
      <c r="CE45" s="290">
        <f>SUM(STX!CE46,VEST!CE47,'BS1'!CE45,'BS2'!CE45)</f>
        <v>0</v>
      </c>
      <c r="CF45" s="290">
        <f>SUM(STX!CF46,VEST!CF47,'BS1'!CF45,'BS2'!CF45)</f>
        <v>0</v>
      </c>
      <c r="CG45" s="290">
        <f>SUM(STX!CG46,VEST!CG47,'BS1'!CG45,'BS2'!CG45)</f>
        <v>0</v>
      </c>
      <c r="CH45" s="290">
        <f>SUM(STX!CH46,VEST!CH47,'BS1'!CH45,'BS2'!CH45)</f>
        <v>0</v>
      </c>
      <c r="CI45" s="290">
        <f>SUM(STX!CI46,VEST!CI47,'BS1'!CI45,'BS2'!CI45)</f>
        <v>0</v>
      </c>
      <c r="CJ45" s="290">
        <f>SUM(STX!CJ46,VEST!CJ47,'BS1'!CJ45,'BS2'!CJ45)</f>
        <v>0</v>
      </c>
      <c r="CK45" s="290">
        <f>SUM(STX!CK46,VEST!CK47,'BS1'!CK45,'BS2'!CK45)</f>
        <v>0</v>
      </c>
      <c r="CL45" s="290">
        <f>SUM(STX!CL46,VEST!CL47,'BS1'!CL45,'BS2'!CL45)</f>
        <v>0</v>
      </c>
      <c r="CM45" s="290">
        <f>SUM(STX!CM46,VEST!CM47,'BS1'!CM45,'BS2'!CM45)</f>
        <v>0</v>
      </c>
      <c r="CN45" s="290">
        <f>SUM(STX!CN46,VEST!CN47,'BS1'!CN45,'BS2'!CN45)</f>
        <v>0</v>
      </c>
      <c r="CO45" s="290">
        <f>SUM(STX!CO46,VEST!CO47,'BS1'!CO45,'BS2'!CO45)</f>
        <v>0</v>
      </c>
      <c r="CP45" s="290">
        <f>SUM(STX!CP46,VEST!CP47,'BS1'!CP45,'BS2'!CP45)</f>
        <v>0</v>
      </c>
      <c r="CQ45" s="290">
        <f>SUM(STX!CQ46,VEST!CQ47,'BS1'!CQ45,'BS2'!CQ45)</f>
        <v>305</v>
      </c>
      <c r="CR45" s="290">
        <f>SUM(STX!CR46,VEST!CR47,'BS1'!CR45,'BS2'!CR45)</f>
        <v>0</v>
      </c>
      <c r="CS45" s="290">
        <f>SUM(STX!CS46,VEST!CS47,'BS1'!CS45,'BS2'!CS45)</f>
        <v>0</v>
      </c>
      <c r="CT45" s="290">
        <f>SUM(STX!CT46,VEST!CT47,'BS1'!CT45,'BS2'!CT45)</f>
        <v>0</v>
      </c>
      <c r="CU45" s="290">
        <f>SUM(STX!CU46,VEST!CU47,'BS1'!CU45,'BS2'!CU45)</f>
        <v>0</v>
      </c>
      <c r="CV45" s="290">
        <f>SUM(STX!CV46,VEST!CV47,'BS1'!CV45,'BS2'!CV45)</f>
        <v>0</v>
      </c>
      <c r="CW45" s="290">
        <f>SUM(STX!CW46,VEST!CW47,'BS1'!CW45,'BS2'!CW45)</f>
        <v>0</v>
      </c>
      <c r="CX45" s="290">
        <f>SUM(STX!CX46,VEST!CX47,'BS1'!CX45,'BS2'!CX45)</f>
        <v>0</v>
      </c>
      <c r="CY45" s="290">
        <f>SUM(STX!CY46,VEST!CY47,'BS1'!CY45,'BS2'!CY45)</f>
        <v>0</v>
      </c>
      <c r="CZ45" s="290">
        <f>SUM(STX!CZ46,VEST!CZ47,'BS1'!CZ45,'BS2'!CZ45)</f>
        <v>0</v>
      </c>
      <c r="DA45" s="290">
        <f>SUM(STX!DA46,VEST!DA47,'BS1'!DA45,'BS2'!DA45)</f>
        <v>0</v>
      </c>
      <c r="DB45" s="290">
        <f>SUM(STX!DB46,VEST!DB47,'BS1'!DB45,'BS2'!DB45)</f>
        <v>0</v>
      </c>
      <c r="DC45" s="290">
        <f>SUM(STX!DC46,VEST!DC47,'BS1'!DC45,'BS2'!DC45)</f>
        <v>0</v>
      </c>
      <c r="DD45" s="290">
        <f>SUM(STX!DD46,VEST!DD47,'BS1'!DD45,'BS2'!DD45)</f>
        <v>0</v>
      </c>
      <c r="DE45" s="290">
        <f>SUM(STX!DE46,VEST!DE47,'BS1'!DE45,'BS2'!DE45)</f>
        <v>0</v>
      </c>
      <c r="DF45" s="290">
        <f>SUM(STX!DF46,VEST!DF47,'BS1'!DF45,'BS2'!DF45)</f>
        <v>0</v>
      </c>
      <c r="DG45" s="290">
        <f>SUM(STX!DG46,VEST!DG47,'BS1'!DG45,'BS2'!DG45)</f>
        <v>0</v>
      </c>
      <c r="DH45" s="290">
        <f>SUM(STX!DH46,VEST!DH47,'BS1'!DH45,'BS2'!DH45)</f>
        <v>0</v>
      </c>
      <c r="DI45" s="290">
        <f>SUM(STX!DI46,VEST!DI47,'BS1'!DI45,'BS2'!DI45)</f>
        <v>0</v>
      </c>
      <c r="DJ45" s="290">
        <f>SUM(STX!DJ46,VEST!DJ47,'BS1'!DJ45,'BS2'!DJ45)</f>
        <v>0</v>
      </c>
      <c r="DK45" s="290">
        <f>SUM(STX!DK46,VEST!DK47,'BS1'!DK45,'BS2'!DK45)</f>
        <v>0</v>
      </c>
      <c r="DL45" s="290">
        <f>SUM(STX!DL46,VEST!DL47,'BS1'!DL45,'BS2'!DL45)</f>
        <v>0</v>
      </c>
      <c r="DM45" s="290">
        <f>SUM(STX!DM46,VEST!DM47,'BS1'!DM45,'BS2'!DM45)</f>
        <v>0</v>
      </c>
      <c r="DN45" s="290">
        <f>SUM(STX!DN46,VEST!DN47,'BS1'!DN45,'BS2'!DN45)</f>
        <v>0</v>
      </c>
      <c r="DO45" s="290">
        <f>SUM(STX!DO46,VEST!DO47,'BS1'!DO45,'BS2'!DO45)</f>
        <v>0</v>
      </c>
      <c r="DP45" s="290">
        <f>SUM(STX!DP46,VEST!DP47,'BS1'!DP45,'BS2'!DP45)</f>
        <v>0</v>
      </c>
      <c r="DQ45" s="290">
        <f>SUM(STX!DQ46,VEST!DQ47,'BS1'!DQ45,'BS2'!DQ45)</f>
        <v>0</v>
      </c>
      <c r="DR45" s="290">
        <f>SUM(STX!DR46,VEST!DR47,'BS1'!DR45,'BS2'!DR45)</f>
        <v>0</v>
      </c>
      <c r="DS45" s="290">
        <f>SUM(STX!DS46,VEST!DS47,'BS1'!DS45,'BS2'!DS45)</f>
        <v>0</v>
      </c>
      <c r="DT45" s="290">
        <f>SUM(STX!DT46,VEST!DT47,'BS1'!DT45,'BS2'!DT45)</f>
        <v>0</v>
      </c>
      <c r="DU45" s="290">
        <f>SUM(STX!DU46,VEST!DU47,'BS1'!DU45,'BS2'!DU45)</f>
        <v>0</v>
      </c>
      <c r="DV45" s="290">
        <f>SUM(STX!DV46,VEST!DV47,'BS1'!DV45,'BS2'!DV45)</f>
        <v>249</v>
      </c>
      <c r="DW45" s="290">
        <f>SUM(STX!DW46,VEST!DW47,'BS1'!DW45,'BS2'!DW45)</f>
        <v>0</v>
      </c>
      <c r="DX45" s="290">
        <f>SUM(STX!DX46,VEST!DX47,'BS1'!DX45,'BS2'!DX45)</f>
        <v>0</v>
      </c>
      <c r="DY45" s="290">
        <f>SUM(STX!DY46,VEST!DY47,'BS1'!DY45,'BS2'!DY45)</f>
        <v>0</v>
      </c>
      <c r="DZ45" s="290">
        <f>SUM(STX!DZ46,VEST!DZ47,'BS1'!DZ45,'BS2'!DZ45)</f>
        <v>0</v>
      </c>
      <c r="EA45" s="290">
        <f>SUM(STX!EA46,VEST!EA47,'BS1'!EA45,'BS2'!EA45)</f>
        <v>0</v>
      </c>
      <c r="EB45" s="290">
        <f>SUM(STX!EB46,VEST!EB47,'BS1'!EB45,'BS2'!EB45)</f>
        <v>0</v>
      </c>
      <c r="EC45" s="290">
        <f>SUM(STX!EC46,VEST!EC47,'BS1'!EC45,'BS2'!EC45)</f>
        <v>0</v>
      </c>
      <c r="ED45" s="290">
        <f>SUM(STX!ED46,VEST!ED47,'BS1'!ED45,'BS2'!ED45)</f>
        <v>0</v>
      </c>
      <c r="EE45" s="290">
        <f>SUM(STX!EE46,VEST!EE47,'BS1'!EE45,'BS2'!EE45)</f>
        <v>0</v>
      </c>
      <c r="EF45" s="290">
        <f>SUM(STX!EF46,VEST!EF47,'BS1'!EF45,'BS2'!EF45)</f>
        <v>0</v>
      </c>
      <c r="EG45" s="290">
        <f>SUM(STX!EG46,VEST!EG47,'BS1'!EG45,'BS2'!EG45)</f>
        <v>0</v>
      </c>
      <c r="EH45" s="290">
        <f>SUM(STX!EH46,VEST!EH47,'BS1'!EH45,'BS2'!EH45)</f>
        <v>0</v>
      </c>
      <c r="EI45" s="290">
        <f>SUM(STX!EI46,VEST!EI47,'BS1'!EI45,'BS2'!EI45)</f>
        <v>0</v>
      </c>
      <c r="EJ45" s="290">
        <f>SUM(STX!EJ46,VEST!EJ47,'BS1'!EJ45,'BS2'!EJ45)</f>
        <v>0</v>
      </c>
      <c r="EK45" s="290">
        <f>SUM(STX!EK46,VEST!EK47,'BS1'!EK45,'BS2'!EK45)</f>
        <v>0</v>
      </c>
      <c r="EL45" s="290">
        <f>SUM(STX!EL46,VEST!EL47,'BS1'!EL45,'BS2'!EL45)</f>
        <v>0</v>
      </c>
      <c r="EM45" s="290">
        <f>SUM(STX!EM46,VEST!EM47,'BS1'!EM45,'BS2'!EM45)</f>
        <v>0</v>
      </c>
      <c r="EN45" s="290">
        <f>SUM(STX!EN46,VEST!EN47,'BS1'!EN45,'BS2'!EN45)</f>
        <v>0</v>
      </c>
      <c r="EO45" s="290">
        <f>SUM(STX!EO46,VEST!EO47,'BS1'!EO45,'BS2'!EO45)</f>
        <v>0</v>
      </c>
      <c r="EP45" s="290">
        <f>SUM(STX!EP46,VEST!EP47,'BS1'!EP45,'BS2'!EP45)</f>
        <v>0</v>
      </c>
      <c r="EQ45" s="290">
        <f>SUM(STX!EQ46,VEST!EQ47,'BS1'!EQ45,'BS2'!EQ45)</f>
        <v>0</v>
      </c>
      <c r="ER45" s="290">
        <f>SUM(STX!ER46,VEST!ER47,'BS1'!ER45,'BS2'!ER45)</f>
        <v>0</v>
      </c>
      <c r="ES45" s="290">
        <f>SUM(STX!ES46,VEST!ES47,'BS1'!ES45,'BS2'!ES45)</f>
        <v>0</v>
      </c>
      <c r="ET45" s="290">
        <f>SUM(STX!ET46,VEST!ET47,'BS1'!ET45,'BS2'!ET45)</f>
        <v>0</v>
      </c>
      <c r="EU45" s="290">
        <f>SUM(STX!EU46,VEST!EU47,'BS1'!EU45,'BS2'!EU45)</f>
        <v>0</v>
      </c>
      <c r="EV45" s="290">
        <f>SUM(STX!EV46,VEST!EV47,'BS1'!EV45,'BS2'!EV45)</f>
        <v>0</v>
      </c>
      <c r="EW45" s="290">
        <f>SUM(STX!EW46,VEST!EW47,'BS1'!EW45,'BS2'!EW45)</f>
        <v>0</v>
      </c>
      <c r="EX45" s="290">
        <f>SUM(STX!EX46,VEST!EX47,'BS1'!EX45,'BS2'!EX45)</f>
        <v>0</v>
      </c>
      <c r="EY45" s="290">
        <f>SUM(STX!EY46,VEST!EY47,'BS1'!EY45,'BS2'!EY45)</f>
        <v>0</v>
      </c>
      <c r="EZ45" s="290">
        <f>SUM(STX!EZ46,VEST!EZ47,'BS1'!EZ45,'BS2'!EZ45)</f>
        <v>0</v>
      </c>
      <c r="FA45" s="290">
        <f>SUM(STX!FA46,VEST!FA47,'BS1'!FA45,'BS2'!FA45)</f>
        <v>0</v>
      </c>
      <c r="FB45" s="290">
        <f>SUM(STX!FB46,VEST!FB47,'BS1'!FB45,'BS2'!FB45)</f>
        <v>267</v>
      </c>
      <c r="FC45" s="290">
        <f>SUM(STX!FC46,VEST!FC47,'BS1'!FC45,'BS2'!FC45)</f>
        <v>0</v>
      </c>
      <c r="FD45" s="290">
        <f>SUM(STX!FD46,VEST!FD47,'BS1'!FD45,'BS2'!FD45)</f>
        <v>0</v>
      </c>
      <c r="FE45" s="290">
        <f>SUM(STX!FE46,VEST!FE47,'BS1'!FE45,'BS2'!FE45)</f>
        <v>0</v>
      </c>
      <c r="FF45" s="290">
        <f>SUM(STX!FF46,VEST!FF47,'BS1'!FF45,'BS2'!FF45)</f>
        <v>0</v>
      </c>
      <c r="FG45" s="290">
        <f>SUM(STX!FG46,VEST!FG47,'BS1'!FG45,'BS2'!FG45)</f>
        <v>0</v>
      </c>
      <c r="FH45" s="290">
        <f>SUM(STX!FH46,VEST!FH47,'BS1'!FH45,'BS2'!FH45)</f>
        <v>0</v>
      </c>
      <c r="FI45" s="290">
        <f>SUM(STX!FI46,VEST!FI47,'BS1'!FI45,'BS2'!FI45)</f>
        <v>0</v>
      </c>
      <c r="FJ45" s="290">
        <f>SUM(STX!FJ46,VEST!FJ47,'BS1'!FJ45,'BS2'!FJ45)</f>
        <v>0</v>
      </c>
      <c r="FK45" s="290">
        <f>SUM(STX!FK46,VEST!FK47,'BS1'!FK45,'BS2'!FK45)</f>
        <v>0</v>
      </c>
      <c r="FL45" s="290">
        <f>SUM(STX!FL46,VEST!FL47,'BS1'!FL45,'BS2'!FL45)</f>
        <v>0</v>
      </c>
      <c r="FM45" s="290">
        <f>SUM(STX!FM46,VEST!FM47,'BS1'!FM45,'BS2'!FM45)</f>
        <v>0</v>
      </c>
      <c r="FN45" s="290">
        <f>SUM(STX!FN46,VEST!FN47,'BS1'!FN45,'BS2'!FN45)</f>
        <v>0</v>
      </c>
      <c r="FO45" s="290">
        <f>SUM(STX!FO46,VEST!FO47,'BS1'!FO45,'BS2'!FO45)</f>
        <v>0</v>
      </c>
      <c r="FP45" s="290">
        <f>SUM(STX!FP46,VEST!FP47,'BS1'!FP45,'BS2'!FP45)</f>
        <v>0</v>
      </c>
      <c r="FQ45" s="290">
        <f>SUM(STX!FQ46,VEST!FQ47,'BS1'!FQ45,'BS2'!FQ45)</f>
        <v>0</v>
      </c>
      <c r="FR45" s="290">
        <f>SUM(STX!FR46,VEST!FR47,'BS1'!FR45,'BS2'!FR45)</f>
        <v>0</v>
      </c>
      <c r="FS45" s="290">
        <f>SUM(STX!FS46,VEST!FS47,'BS1'!FS45,'BS2'!FS45)</f>
        <v>0</v>
      </c>
      <c r="FT45" s="290">
        <f>SUM(STX!FT46,VEST!FT47,'BS1'!FT45,'BS2'!FT45)</f>
        <v>0</v>
      </c>
      <c r="FU45" s="290">
        <f>SUM(STX!FU46,VEST!FU47,'BS1'!FU45,'BS2'!FU45)</f>
        <v>0</v>
      </c>
      <c r="FV45" s="290">
        <f>SUM(STX!FV46,VEST!FV47,'BS1'!FV45,'BS2'!FV45)</f>
        <v>0</v>
      </c>
      <c r="FW45" s="290">
        <f>SUM(STX!FW46,VEST!FW47,'BS1'!FW45,'BS2'!FW45)</f>
        <v>0</v>
      </c>
      <c r="FX45" s="290">
        <f>SUM(STX!FX46,VEST!FX47,'BS1'!FX45,'BS2'!FX45)</f>
        <v>0</v>
      </c>
      <c r="FY45" s="290">
        <f>SUM(STX!FY46,VEST!FY47,'BS1'!FY45,'BS2'!FY45)</f>
        <v>0</v>
      </c>
      <c r="FZ45" s="290">
        <f>SUM(STX!FZ46,VEST!FZ47,'BS1'!FZ45,'BS2'!FZ45)</f>
        <v>0</v>
      </c>
      <c r="GA45" s="290">
        <f>SUM(STX!GA46,VEST!GA47,'BS1'!GA45,'BS2'!GA45)</f>
        <v>0</v>
      </c>
      <c r="GB45" s="290">
        <f>SUM(STX!GB46,VEST!GB47,'BS1'!GB45,'BS2'!GB45)</f>
        <v>0</v>
      </c>
      <c r="GC45" s="290">
        <f>SUM(STX!GC46,VEST!GC47,'BS1'!GC45,'BS2'!GC45)</f>
        <v>0</v>
      </c>
      <c r="GD45" s="290">
        <f>SUM(STX!GD46,VEST!GD47,'BS1'!GD45,'BS2'!GD45)</f>
        <v>0</v>
      </c>
      <c r="GE45" s="290">
        <f>SUM(STX!GE46,VEST!GE47,'BS1'!GE45,'BS2'!GE45)</f>
        <v>0</v>
      </c>
      <c r="GF45" s="290">
        <f>SUM(STX!GF46,VEST!GF47,'BS1'!GF45,'BS2'!GF45)</f>
        <v>0</v>
      </c>
      <c r="GG45" s="290">
        <f>SUM(STX!GG46,VEST!GG47,'BS1'!GG45,'BS2'!GG45)</f>
        <v>516</v>
      </c>
      <c r="GH45" s="290">
        <f>SUM(STX!GH46,VEST!GH47,'BS1'!GH45,'BS2'!GH45)</f>
        <v>0</v>
      </c>
      <c r="GI45" s="290">
        <f>SUM(STX!GI46,VEST!GI47,'BS1'!GI45,'BS2'!GI45)</f>
        <v>0</v>
      </c>
      <c r="GJ45" s="290">
        <f>SUM(STX!GJ46,VEST!GJ47,'BS1'!GJ45,'BS2'!GJ45)</f>
        <v>0</v>
      </c>
      <c r="GK45" s="290">
        <f>SUM(STX!GK46,VEST!GK47,'BS1'!GK45,'BS2'!GK45)</f>
        <v>0</v>
      </c>
      <c r="GL45" s="290">
        <f>SUM(STX!GL46,VEST!GL47,'BS1'!GL45,'BS2'!GL45)</f>
        <v>0</v>
      </c>
      <c r="GM45" s="290">
        <f>SUM(STX!GM46,VEST!GM47,'BS1'!GM45,'BS2'!GM45)</f>
        <v>0</v>
      </c>
      <c r="GN45" s="290">
        <f>SUM(STX!GN46,VEST!GN47,'BS1'!GN45,'BS2'!GN45)</f>
        <v>0</v>
      </c>
      <c r="GO45" s="290">
        <f>SUM(STX!GO46,VEST!GO47,'BS1'!GO45,'BS2'!GO45)</f>
        <v>0</v>
      </c>
      <c r="GP45" s="290">
        <f>SUM(STX!GP46,VEST!GP47,'BS1'!GP45,'BS2'!GP45)</f>
        <v>0</v>
      </c>
      <c r="GQ45" s="290">
        <f>SUM(STX!GQ46,VEST!GQ47,'BS1'!GQ45,'BS2'!GQ45)</f>
        <v>0</v>
      </c>
      <c r="GR45" s="290">
        <f>SUM(STX!GR46,VEST!GR47,'BS1'!GR45,'BS2'!GR45)</f>
        <v>0</v>
      </c>
      <c r="GS45" s="290">
        <f>SUM(STX!GS46,VEST!GS47,'BS1'!GS45,'BS2'!GS45)</f>
        <v>0</v>
      </c>
      <c r="GT45" s="290">
        <f>SUM(STX!GT46,VEST!GT47,'BS1'!GT45,'BS2'!GT45)</f>
        <v>0</v>
      </c>
      <c r="GU45" s="290">
        <f>SUM(STX!GU46,VEST!GU47,'BS1'!GU45,'BS2'!GU45)</f>
        <v>0</v>
      </c>
      <c r="GV45" s="290">
        <f>SUM(STX!GV46,VEST!GV47,'BS1'!GV45,'BS2'!GV45)</f>
        <v>0</v>
      </c>
      <c r="GW45" s="290">
        <f>SUM(STX!GW46,VEST!GW47,'BS1'!GW45,'BS2'!GW45)</f>
        <v>0</v>
      </c>
      <c r="GX45" s="290">
        <f>SUM(STX!GX46,VEST!GX47,'BS1'!GX45,'BS2'!GX45)</f>
        <v>0</v>
      </c>
      <c r="GY45" s="290">
        <f>SUM(STX!GY46,VEST!GY47,'BS1'!GY45,'BS2'!GY45)</f>
        <v>0</v>
      </c>
      <c r="GZ45" s="290">
        <f>SUM(STX!GZ46,VEST!GZ47,'BS1'!GZ45,'BS2'!GZ45)</f>
        <v>0</v>
      </c>
      <c r="HA45" s="290">
        <f>SUM(STX!HA46,VEST!HA47,'BS1'!HA45,'BS2'!HA45)</f>
        <v>0</v>
      </c>
      <c r="HB45" s="290">
        <f>SUM(STX!HB46,VEST!HB47,'BS1'!HB45,'BS2'!HB45)</f>
        <v>0</v>
      </c>
      <c r="HC45" s="290">
        <f>SUM(STX!HC46,VEST!HC47,'BS1'!HC45,'BS2'!HC45)</f>
        <v>0</v>
      </c>
      <c r="HD45" s="290">
        <f>SUM(STX!HD46,VEST!HD47,'BS1'!HD45,'BS2'!HD45)</f>
        <v>0</v>
      </c>
      <c r="HE45" s="290">
        <f>SUM(STX!HE46,VEST!HE47,'BS1'!HE45,'BS2'!HE45)</f>
        <v>0</v>
      </c>
      <c r="HF45" s="290">
        <f>SUM(STX!HF46,VEST!HF47,'BS1'!HF45,'BS2'!HF45)</f>
        <v>0</v>
      </c>
      <c r="HG45" s="290">
        <f>SUM(STX!HG46,VEST!HG47,'BS1'!HG45,'BS2'!HG45)</f>
        <v>0</v>
      </c>
      <c r="HH45" s="290">
        <f>SUM(STX!HH46,VEST!HH47,'BS1'!HH45,'BS2'!HH45)</f>
        <v>0</v>
      </c>
      <c r="HI45" s="290">
        <f>SUM(STX!HI46,VEST!HI47,'BS1'!HI45,'BS2'!HI45)</f>
        <v>0</v>
      </c>
      <c r="HJ45" s="290">
        <f>SUM(STX!HJ46,VEST!HJ47,'BS1'!HJ45,'BS2'!HJ45)</f>
        <v>0</v>
      </c>
      <c r="HK45" s="290">
        <f>SUM(STX!HK46,VEST!HK47,'BS1'!HK45,'BS2'!HK45)</f>
        <v>0</v>
      </c>
      <c r="HL45" s="290">
        <f>SUM(STX!HL46,VEST!HL47,'BS1'!HL45,'BS2'!HL45)</f>
        <v>0</v>
      </c>
      <c r="HM45" s="290">
        <f>SUM(STX!HM46,VEST!HM47,'BS1'!HM45,'BS2'!HM45)</f>
        <v>375</v>
      </c>
      <c r="HN45" s="290">
        <f>SUM(STX!HN46,VEST!HN47,'BS1'!HN45,'BS2'!HN45)</f>
        <v>0</v>
      </c>
      <c r="HO45" s="290">
        <f>SUM(STX!HO46,VEST!HO47,'BS1'!HO45,'BS2'!HO45)</f>
        <v>0</v>
      </c>
      <c r="HP45" s="290">
        <f>SUM(STX!HP46,VEST!HP47,'BS1'!HP45,'BS2'!HP45)</f>
        <v>0</v>
      </c>
      <c r="HQ45" s="290">
        <f>SUM(STX!HQ46,VEST!HQ47,'BS1'!HQ45,'BS2'!HQ45)</f>
        <v>0</v>
      </c>
      <c r="HR45" s="290">
        <f>SUM(STX!HR46,VEST!HR47,'BS1'!HR45,'BS2'!HR45)</f>
        <v>0</v>
      </c>
      <c r="HS45" s="290">
        <f>SUM(STX!HS46,VEST!HS47,'BS1'!HS45,'BS2'!HS45)</f>
        <v>0</v>
      </c>
      <c r="HT45" s="290">
        <f>SUM(STX!HT46,VEST!HT47,'BS1'!HT45,'BS2'!HT45)</f>
        <v>0</v>
      </c>
      <c r="HU45" s="290">
        <f>SUM(STX!HU46,VEST!HU47,'BS1'!HU45,'BS2'!HU45)</f>
        <v>0</v>
      </c>
      <c r="HV45" s="290">
        <f>SUM(STX!HV46,VEST!HV47,'BS1'!HV45,'BS2'!HV45)</f>
        <v>0</v>
      </c>
      <c r="HW45" s="290">
        <f>SUM(STX!HW46,VEST!HW47,'BS1'!HW45,'BS2'!HW45)</f>
        <v>0</v>
      </c>
      <c r="HX45" s="290">
        <f>SUM(STX!HX46,VEST!HX47,'BS1'!HX45,'BS2'!HX45)</f>
        <v>0</v>
      </c>
      <c r="HY45" s="290">
        <f>SUM(STX!HY46,VEST!HY47,'BS1'!HY45,'BS2'!HY45)</f>
        <v>0</v>
      </c>
      <c r="HZ45" s="290">
        <f>SUM(STX!HZ46,VEST!HZ47,'BS1'!HZ45,'BS2'!HZ45)</f>
        <v>0</v>
      </c>
      <c r="IA45" s="290">
        <f>SUM(STX!IA46,VEST!IA47,'BS1'!IA45,'BS2'!IA45)</f>
        <v>0</v>
      </c>
      <c r="IB45" s="290">
        <f>SUM(STX!IB46,VEST!IB47,'BS1'!IB45,'BS2'!IB45)</f>
        <v>0</v>
      </c>
      <c r="IC45" s="290">
        <f>SUM(STX!IC46,VEST!IC47,'BS1'!IC45,'BS2'!IC45)</f>
        <v>0</v>
      </c>
      <c r="ID45" s="290">
        <f>SUM(STX!ID46,VEST!ID47,'BS1'!ID45,'BS2'!ID45)</f>
        <v>0</v>
      </c>
      <c r="IE45" s="290">
        <f>SUM(STX!IE46,VEST!IE47,'BS1'!IE45,'BS2'!IE45)</f>
        <v>0</v>
      </c>
      <c r="IF45" s="290">
        <f>SUM(STX!IF46,VEST!IF47,'BS1'!IF45,'BS2'!IF45)</f>
        <v>0</v>
      </c>
      <c r="IG45" s="290">
        <f>SUM(STX!IG46,VEST!IG47,'BS1'!IG45,'BS2'!IG45)</f>
        <v>0</v>
      </c>
      <c r="IH45" s="290">
        <f>SUM(STX!IH46,VEST!IH47,'BS1'!IH45,'BS2'!IH45)</f>
        <v>0</v>
      </c>
      <c r="II45" s="290">
        <f>SUM(STX!II46,VEST!II47,'BS1'!II45,'BS2'!II45)</f>
        <v>0</v>
      </c>
      <c r="IJ45" s="290">
        <f>SUM(STX!IJ46,VEST!IJ47,'BS1'!IJ45,'BS2'!IJ45)</f>
        <v>0</v>
      </c>
      <c r="IK45" s="290">
        <f>SUM(STX!IK46,VEST!IK47,'BS1'!IK45,'BS2'!IK45)</f>
        <v>0</v>
      </c>
      <c r="IL45" s="290">
        <f>SUM(STX!IL46,VEST!IL47,'BS1'!IL45,'BS2'!IL45)</f>
        <v>0</v>
      </c>
      <c r="IM45" s="290">
        <f>SUM(STX!IM46,VEST!IM47,'BS1'!IM45,'BS2'!IM45)</f>
        <v>0</v>
      </c>
      <c r="IN45" s="290">
        <f>SUM(STX!IN46,VEST!IN47,'BS1'!IN45,'BS2'!IN45)</f>
        <v>0</v>
      </c>
      <c r="IO45" s="290">
        <f>SUM(STX!IO46,VEST!IO47,'BS1'!IO45,'BS2'!IO45)</f>
        <v>0</v>
      </c>
      <c r="IP45" s="290">
        <f>SUM(STX!IP46,VEST!IP47,'BS1'!IP45,'BS2'!IP45)</f>
        <v>0</v>
      </c>
      <c r="IQ45" s="290">
        <f>SUM(STX!IQ46,VEST!IQ47,'BS1'!IQ45,'BS2'!IQ45)</f>
        <v>0</v>
      </c>
      <c r="IR45" s="290">
        <f>SUM(STX!IR46,VEST!IR47,'BS1'!IR45,'BS2'!IR45)</f>
        <v>0</v>
      </c>
      <c r="IS45" s="290">
        <f>SUM(STX!IS46,VEST!IS47,'BS1'!IS45,'BS2'!IS45)</f>
        <v>718</v>
      </c>
      <c r="IT45" s="290">
        <f>SUM(STX!IT46,VEST!IT47,'BS1'!IT45,'BS2'!IT45)</f>
        <v>1215</v>
      </c>
      <c r="IU45" s="290">
        <f>SUM(STX!IU46,VEST!IU47,'BS1'!IU45,'BS2'!IU45)</f>
        <v>827</v>
      </c>
      <c r="IV45" s="290">
        <f>SUM(STX!IV46,VEST!IV47,'BS1'!IV45,'BS2'!IV45)</f>
        <v>1907</v>
      </c>
      <c r="IW45" s="290">
        <f>SUM(STX!IW46,VEST!IW47,'BS1'!IW45,'BS2'!IW45)</f>
        <v>744</v>
      </c>
      <c r="IX45" s="290">
        <f>SUM(STX!IX46,VEST!IX47,'BS1'!IX45,'BS2'!IX45)</f>
        <v>7948</v>
      </c>
    </row>
    <row r="46" spans="2:258" hidden="1"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  <c r="BG46" s="288"/>
      <c r="BH46" s="288"/>
      <c r="BI46" s="288"/>
      <c r="BJ46" s="288"/>
      <c r="BK46" s="288"/>
      <c r="BL46" s="288"/>
      <c r="BM46" s="288"/>
      <c r="BN46" s="288"/>
      <c r="BO46" s="288"/>
      <c r="BP46" s="288"/>
      <c r="BQ46" s="288"/>
      <c r="BR46" s="288"/>
      <c r="BS46" s="288"/>
      <c r="BT46" s="288"/>
      <c r="BU46" s="288"/>
      <c r="BV46" s="288"/>
      <c r="BW46" s="288"/>
      <c r="BX46" s="288"/>
      <c r="BY46" s="288"/>
      <c r="BZ46" s="288"/>
      <c r="CA46" s="288"/>
      <c r="CB46" s="288"/>
      <c r="CC46" s="288"/>
      <c r="CD46" s="288"/>
      <c r="CE46" s="288"/>
      <c r="CF46" s="288"/>
      <c r="CG46" s="288"/>
      <c r="CH46" s="288"/>
      <c r="CI46" s="288"/>
      <c r="CJ46" s="288"/>
      <c r="CK46" s="288"/>
      <c r="CL46" s="288"/>
      <c r="CM46" s="288"/>
      <c r="CN46" s="288"/>
      <c r="CO46" s="288"/>
      <c r="CP46" s="288"/>
      <c r="CR46" s="288"/>
      <c r="CS46" s="288"/>
      <c r="CT46" s="288"/>
      <c r="CU46" s="288"/>
      <c r="CV46" s="288"/>
      <c r="CW46" s="288"/>
      <c r="CX46" s="288"/>
      <c r="CY46" s="288"/>
      <c r="CZ46" s="288"/>
      <c r="DA46" s="288"/>
      <c r="DB46" s="288"/>
      <c r="DC46" s="288"/>
      <c r="DD46" s="288"/>
      <c r="DE46" s="288"/>
      <c r="DF46" s="288"/>
      <c r="DG46" s="288"/>
      <c r="DH46" s="288"/>
      <c r="DI46" s="288"/>
      <c r="DJ46" s="288"/>
      <c r="DK46" s="288"/>
      <c r="DL46" s="288"/>
      <c r="DM46" s="288"/>
      <c r="DN46" s="288"/>
      <c r="DO46" s="288"/>
      <c r="DP46" s="288"/>
      <c r="DQ46" s="288"/>
      <c r="DR46" s="288"/>
      <c r="DS46" s="288"/>
      <c r="DT46" s="288"/>
      <c r="DU46" s="288"/>
      <c r="DV46" s="288"/>
      <c r="DW46" s="288"/>
      <c r="DX46" s="288"/>
      <c r="DY46" s="288"/>
      <c r="DZ46" s="288"/>
      <c r="EA46" s="288"/>
      <c r="EB46" s="288"/>
      <c r="EC46" s="288"/>
      <c r="ED46" s="288"/>
      <c r="EE46" s="288"/>
      <c r="EF46" s="288"/>
      <c r="EG46" s="288"/>
      <c r="EH46" s="288"/>
      <c r="EI46" s="288"/>
      <c r="EJ46" s="288"/>
      <c r="EK46" s="288"/>
      <c r="EL46" s="288"/>
      <c r="EM46" s="288"/>
      <c r="EN46" s="288"/>
      <c r="EO46" s="288"/>
      <c r="EP46" s="288"/>
      <c r="EQ46" s="288"/>
      <c r="ER46" s="288"/>
      <c r="ES46" s="288"/>
      <c r="ET46" s="288"/>
      <c r="EU46" s="288"/>
      <c r="EV46" s="288"/>
      <c r="EW46" s="288"/>
      <c r="EX46" s="288"/>
      <c r="EY46" s="288"/>
      <c r="EZ46" s="288"/>
      <c r="FA46" s="288"/>
      <c r="FB46" s="288"/>
      <c r="FC46" s="288"/>
      <c r="FD46" s="288"/>
      <c r="FE46" s="288"/>
      <c r="FF46" s="288"/>
      <c r="FG46" s="288"/>
      <c r="FH46" s="288"/>
      <c r="FI46" s="288"/>
      <c r="FJ46" s="288"/>
      <c r="FK46" s="288"/>
      <c r="FL46" s="288"/>
      <c r="FM46" s="288"/>
      <c r="FN46" s="288"/>
      <c r="FO46" s="288"/>
      <c r="FP46" s="288"/>
      <c r="FQ46" s="288"/>
      <c r="FR46" s="288"/>
      <c r="FS46" s="288"/>
      <c r="FT46" s="288"/>
      <c r="FU46" s="288"/>
      <c r="FV46" s="288"/>
      <c r="FW46" s="288"/>
      <c r="FX46" s="288"/>
      <c r="FY46" s="288"/>
      <c r="FZ46" s="288"/>
      <c r="GA46" s="288"/>
      <c r="GB46" s="288"/>
      <c r="GC46" s="288"/>
      <c r="GD46" s="288"/>
      <c r="GE46" s="288"/>
      <c r="GF46" s="288"/>
      <c r="GG46" s="288"/>
      <c r="GH46" s="288"/>
      <c r="GI46" s="288"/>
      <c r="GJ46" s="288"/>
      <c r="GK46" s="288"/>
      <c r="GL46" s="288"/>
      <c r="GM46" s="288"/>
      <c r="GN46" s="288"/>
      <c r="GO46" s="288"/>
      <c r="GP46" s="288"/>
      <c r="GQ46" s="288"/>
      <c r="GR46" s="288"/>
      <c r="GS46" s="288"/>
      <c r="GT46" s="288"/>
      <c r="GU46" s="288"/>
      <c r="GV46" s="288"/>
      <c r="GW46" s="288"/>
      <c r="GX46" s="288"/>
      <c r="GY46" s="288"/>
      <c r="GZ46" s="288"/>
      <c r="HA46" s="288"/>
      <c r="HB46" s="288"/>
      <c r="HC46" s="288"/>
      <c r="HD46" s="288"/>
      <c r="HE46" s="288"/>
      <c r="HF46" s="288"/>
      <c r="HG46" s="288"/>
      <c r="HH46" s="288"/>
      <c r="HI46" s="288"/>
      <c r="HJ46" s="288"/>
      <c r="HK46" s="288"/>
      <c r="HL46" s="288"/>
      <c r="HM46" s="288"/>
      <c r="HN46" s="288"/>
      <c r="HO46" s="288"/>
      <c r="HP46" s="288"/>
      <c r="HQ46" s="288"/>
      <c r="HR46" s="288"/>
      <c r="HS46" s="288"/>
      <c r="HT46" s="288"/>
      <c r="HU46" s="288"/>
      <c r="HV46" s="288"/>
      <c r="HW46" s="288"/>
      <c r="HX46" s="288"/>
      <c r="HY46" s="288"/>
      <c r="HZ46" s="288"/>
      <c r="IA46" s="288"/>
      <c r="IB46" s="288"/>
      <c r="IC46" s="288"/>
      <c r="ID46" s="288"/>
      <c r="IE46" s="288"/>
      <c r="IF46" s="288"/>
      <c r="IG46" s="288"/>
      <c r="IH46" s="288"/>
      <c r="II46" s="288"/>
      <c r="IJ46" s="288"/>
      <c r="IK46" s="288"/>
      <c r="IL46" s="288"/>
      <c r="IM46" s="288"/>
      <c r="IN46" s="288"/>
      <c r="IO46" s="288"/>
      <c r="IP46" s="288"/>
      <c r="IQ46" s="288"/>
      <c r="IR46" s="288"/>
      <c r="IS46" s="288"/>
      <c r="IT46" s="288"/>
      <c r="IU46" s="288"/>
      <c r="IV46" s="288"/>
      <c r="IW46" s="288"/>
    </row>
    <row r="47" spans="2:258" ht="21.75" hidden="1" customHeight="1"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  <c r="BE47" s="288"/>
      <c r="BF47" s="288"/>
      <c r="BG47" s="288"/>
      <c r="BH47" s="288"/>
      <c r="BI47" s="288"/>
      <c r="BJ47" s="288"/>
      <c r="BK47" s="288"/>
      <c r="BL47" s="288"/>
      <c r="BM47" s="288"/>
      <c r="BN47" s="288"/>
      <c r="BO47" s="288"/>
      <c r="BP47" s="288"/>
      <c r="BQ47" s="288"/>
      <c r="BR47" s="288"/>
      <c r="BS47" s="288"/>
      <c r="BT47" s="288"/>
      <c r="BU47" s="288"/>
      <c r="BV47" s="288"/>
      <c r="BW47" s="288"/>
      <c r="BX47" s="288"/>
      <c r="BY47" s="288"/>
      <c r="BZ47" s="288"/>
      <c r="CA47" s="288"/>
      <c r="CB47" s="288"/>
      <c r="CC47" s="288"/>
      <c r="CD47" s="288"/>
      <c r="CE47" s="288"/>
      <c r="CF47" s="288"/>
      <c r="CG47" s="288"/>
      <c r="CH47" s="288"/>
      <c r="CI47" s="288"/>
      <c r="CJ47" s="288"/>
      <c r="CK47" s="288"/>
      <c r="CL47" s="288"/>
      <c r="CM47" s="288"/>
      <c r="CN47" s="288"/>
      <c r="CO47" s="288"/>
      <c r="CP47" s="288"/>
      <c r="CQ47" s="288"/>
      <c r="CR47" s="288"/>
      <c r="CS47" s="288"/>
      <c r="CT47" s="288"/>
      <c r="CU47" s="288"/>
      <c r="CV47" s="288"/>
      <c r="CW47" s="288"/>
      <c r="CX47" s="288"/>
      <c r="CY47" s="288"/>
      <c r="CZ47" s="288"/>
      <c r="DA47" s="288"/>
      <c r="DB47" s="288"/>
      <c r="DC47" s="288"/>
      <c r="DD47" s="288"/>
      <c r="DE47" s="288"/>
      <c r="DF47" s="288"/>
      <c r="DG47" s="288"/>
      <c r="DH47" s="288"/>
      <c r="DI47" s="288"/>
      <c r="DJ47" s="288"/>
      <c r="DK47" s="288"/>
      <c r="DL47" s="288"/>
      <c r="DM47" s="288"/>
      <c r="DN47" s="288"/>
      <c r="DO47" s="288"/>
      <c r="DP47" s="288"/>
      <c r="DQ47" s="288"/>
      <c r="DR47" s="288"/>
      <c r="DS47" s="288"/>
      <c r="DT47" s="288"/>
      <c r="DU47" s="288"/>
      <c r="DV47" s="288"/>
      <c r="DW47" s="288"/>
      <c r="DX47" s="288"/>
      <c r="DY47" s="288"/>
      <c r="DZ47" s="288"/>
      <c r="EA47" s="288"/>
      <c r="EB47" s="288"/>
      <c r="EC47" s="288"/>
      <c r="ED47" s="288"/>
      <c r="EE47" s="288"/>
      <c r="EF47" s="288"/>
      <c r="EG47" s="288"/>
      <c r="EH47" s="288"/>
      <c r="EI47" s="288"/>
      <c r="EJ47" s="288"/>
      <c r="EK47" s="288"/>
      <c r="EL47" s="288"/>
      <c r="EM47" s="288"/>
      <c r="EN47" s="288"/>
      <c r="EO47" s="288"/>
      <c r="EP47" s="288"/>
      <c r="EQ47" s="288"/>
      <c r="ER47" s="288"/>
      <c r="ES47" s="288"/>
      <c r="ET47" s="288"/>
      <c r="EU47" s="288"/>
      <c r="EV47" s="288"/>
      <c r="EW47" s="288"/>
      <c r="EX47" s="288"/>
      <c r="EY47" s="288"/>
      <c r="EZ47" s="288"/>
      <c r="FA47" s="288"/>
      <c r="FB47" s="288"/>
      <c r="FC47" s="288"/>
      <c r="FD47" s="288"/>
      <c r="FE47" s="288"/>
      <c r="FF47" s="288"/>
      <c r="FG47" s="288"/>
      <c r="FH47" s="288"/>
      <c r="FI47" s="288"/>
      <c r="FJ47" s="288"/>
      <c r="FK47" s="288"/>
      <c r="FL47" s="288"/>
      <c r="FM47" s="288"/>
      <c r="FN47" s="288"/>
      <c r="FO47" s="288"/>
      <c r="FP47" s="288"/>
      <c r="FQ47" s="288"/>
      <c r="FR47" s="288"/>
      <c r="FS47" s="288"/>
      <c r="FT47" s="288"/>
      <c r="FU47" s="288"/>
      <c r="FV47" s="288"/>
      <c r="FW47" s="288"/>
      <c r="FX47" s="288"/>
      <c r="FY47" s="288"/>
      <c r="FZ47" s="288"/>
      <c r="GA47" s="288"/>
      <c r="GB47" s="288"/>
      <c r="GC47" s="288"/>
      <c r="GD47" s="288"/>
      <c r="GE47" s="288"/>
      <c r="GF47" s="288"/>
      <c r="GG47" s="288"/>
      <c r="GH47" s="288"/>
      <c r="GI47" s="288"/>
      <c r="GJ47" s="288"/>
      <c r="GK47" s="288"/>
      <c r="GL47" s="288"/>
      <c r="GM47" s="288"/>
      <c r="GN47" s="288"/>
      <c r="GO47" s="288"/>
      <c r="GP47" s="288"/>
      <c r="GQ47" s="288"/>
      <c r="GR47" s="288"/>
      <c r="GS47" s="288"/>
      <c r="GT47" s="288"/>
      <c r="GU47" s="288"/>
      <c r="GV47" s="288"/>
      <c r="GW47" s="288"/>
      <c r="GX47" s="288"/>
      <c r="GY47" s="288"/>
      <c r="GZ47" s="288"/>
      <c r="HA47" s="288"/>
      <c r="HB47" s="288"/>
      <c r="HC47" s="288"/>
      <c r="HD47" s="288"/>
      <c r="HE47" s="288"/>
      <c r="HF47" s="288"/>
      <c r="HG47" s="288"/>
      <c r="HH47" s="288"/>
      <c r="HI47" s="288"/>
      <c r="HJ47" s="288"/>
      <c r="HK47" s="288"/>
      <c r="HL47" s="288"/>
      <c r="HM47" s="288"/>
      <c r="HN47" s="288"/>
      <c r="HO47" s="288"/>
      <c r="HP47" s="288"/>
      <c r="HQ47" s="288"/>
      <c r="HR47" s="288"/>
      <c r="HS47" s="288"/>
      <c r="HT47" s="288"/>
      <c r="HU47" s="288"/>
      <c r="HV47" s="288"/>
      <c r="HW47" s="288"/>
      <c r="HX47" s="288"/>
      <c r="HY47" s="288"/>
      <c r="HZ47" s="288"/>
      <c r="IA47" s="288"/>
      <c r="IB47" s="288"/>
      <c r="IC47" s="288"/>
      <c r="ID47" s="288"/>
      <c r="IE47" s="288"/>
      <c r="IF47" s="288"/>
      <c r="IG47" s="288"/>
      <c r="IH47" s="288"/>
      <c r="II47" s="288"/>
      <c r="IJ47" s="288"/>
      <c r="IK47" s="288"/>
      <c r="IL47" s="288"/>
      <c r="IM47" s="288"/>
      <c r="IN47" s="288"/>
      <c r="IO47" s="288"/>
      <c r="IP47" s="288"/>
      <c r="IQ47" s="288"/>
      <c r="IR47" s="288"/>
      <c r="IS47" s="288"/>
      <c r="IT47" s="288"/>
      <c r="IU47" s="288"/>
      <c r="IV47" s="288"/>
      <c r="IW47" s="288"/>
      <c r="IX47" s="288"/>
    </row>
    <row r="48" spans="2:258">
      <c r="B48" s="291" t="s">
        <v>98</v>
      </c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331">
        <f t="shared" ref="AH48:BJ48" si="264">AH34/(SUM(AH34,AH35))</f>
        <v>0.49948783610755443</v>
      </c>
      <c r="AI48" s="331" t="e">
        <f t="shared" si="264"/>
        <v>#DIV/0!</v>
      </c>
      <c r="AJ48" s="331" t="e">
        <f t="shared" si="264"/>
        <v>#DIV/0!</v>
      </c>
      <c r="AK48" s="331" t="e">
        <f t="shared" si="264"/>
        <v>#DIV/0!</v>
      </c>
      <c r="AL48" s="331" t="e">
        <f t="shared" si="264"/>
        <v>#DIV/0!</v>
      </c>
      <c r="AM48" s="331" t="e">
        <f t="shared" si="264"/>
        <v>#DIV/0!</v>
      </c>
      <c r="AN48" s="331" t="e">
        <f t="shared" si="264"/>
        <v>#DIV/0!</v>
      </c>
      <c r="AO48" s="331" t="e">
        <f t="shared" si="264"/>
        <v>#DIV/0!</v>
      </c>
      <c r="AP48" s="331" t="e">
        <f t="shared" si="264"/>
        <v>#DIV/0!</v>
      </c>
      <c r="AQ48" s="331" t="e">
        <f t="shared" si="264"/>
        <v>#DIV/0!</v>
      </c>
      <c r="AR48" s="331" t="e">
        <f t="shared" si="264"/>
        <v>#DIV/0!</v>
      </c>
      <c r="AS48" s="331" t="e">
        <f t="shared" si="264"/>
        <v>#DIV/0!</v>
      </c>
      <c r="AT48" s="331" t="e">
        <f t="shared" si="264"/>
        <v>#DIV/0!</v>
      </c>
      <c r="AU48" s="331" t="e">
        <f t="shared" si="264"/>
        <v>#DIV/0!</v>
      </c>
      <c r="AV48" s="331" t="e">
        <f t="shared" si="264"/>
        <v>#DIV/0!</v>
      </c>
      <c r="AW48" s="331" t="e">
        <f t="shared" si="264"/>
        <v>#DIV/0!</v>
      </c>
      <c r="AX48" s="331" t="e">
        <f t="shared" si="264"/>
        <v>#DIV/0!</v>
      </c>
      <c r="AY48" s="331" t="e">
        <f t="shared" si="264"/>
        <v>#DIV/0!</v>
      </c>
      <c r="AZ48" s="331" t="e">
        <f t="shared" si="264"/>
        <v>#DIV/0!</v>
      </c>
      <c r="BA48" s="331" t="e">
        <f t="shared" si="264"/>
        <v>#DIV/0!</v>
      </c>
      <c r="BB48" s="331" t="e">
        <f t="shared" si="264"/>
        <v>#DIV/0!</v>
      </c>
      <c r="BC48" s="331" t="e">
        <f t="shared" si="264"/>
        <v>#DIV/0!</v>
      </c>
      <c r="BD48" s="331" t="e">
        <f t="shared" si="264"/>
        <v>#DIV/0!</v>
      </c>
      <c r="BE48" s="331" t="e">
        <f t="shared" si="264"/>
        <v>#DIV/0!</v>
      </c>
      <c r="BF48" s="331" t="e">
        <f t="shared" si="264"/>
        <v>#DIV/0!</v>
      </c>
      <c r="BG48" s="331" t="e">
        <f t="shared" si="264"/>
        <v>#DIV/0!</v>
      </c>
      <c r="BH48" s="331" t="e">
        <f t="shared" si="264"/>
        <v>#DIV/0!</v>
      </c>
      <c r="BI48" s="331" t="e">
        <f t="shared" si="264"/>
        <v>#DIV/0!</v>
      </c>
      <c r="BJ48" s="331" t="e">
        <f t="shared" si="264"/>
        <v>#DIV/0!</v>
      </c>
      <c r="BK48" s="331">
        <f>BK34/(SUM(BK34,BK35))</f>
        <v>0.50828447616619932</v>
      </c>
      <c r="BL48" s="291"/>
      <c r="BM48" s="291"/>
      <c r="BN48" s="291"/>
      <c r="BO48" s="291"/>
      <c r="BP48" s="291"/>
      <c r="BQ48" s="291"/>
      <c r="BR48" s="291"/>
      <c r="BS48" s="291"/>
      <c r="BT48" s="291"/>
      <c r="BU48" s="291"/>
      <c r="BV48" s="291"/>
      <c r="BW48" s="291"/>
      <c r="BX48" s="291"/>
      <c r="BY48" s="291"/>
      <c r="BZ48" s="291"/>
      <c r="CA48" s="291"/>
      <c r="CB48" s="291"/>
      <c r="CC48" s="291"/>
      <c r="CD48" s="291"/>
      <c r="CE48" s="291"/>
      <c r="CF48" s="291"/>
      <c r="CG48" s="291"/>
      <c r="CH48" s="291"/>
      <c r="CI48" s="291"/>
      <c r="CJ48" s="291"/>
      <c r="CK48" s="291"/>
      <c r="CL48" s="291"/>
      <c r="CM48" s="291"/>
      <c r="CN48" s="291"/>
      <c r="CO48" s="291"/>
      <c r="CP48" s="291"/>
      <c r="CQ48" s="331">
        <f>CQ34/(SUM(CQ34,CQ35))</f>
        <v>0.50469043151969983</v>
      </c>
      <c r="CR48" s="291"/>
      <c r="CS48" s="291"/>
      <c r="CT48" s="291"/>
      <c r="CU48" s="291"/>
      <c r="CV48" s="291"/>
      <c r="CW48" s="291"/>
      <c r="CX48" s="291"/>
      <c r="CY48" s="291"/>
      <c r="CZ48" s="291"/>
      <c r="DA48" s="291"/>
      <c r="DB48" s="291"/>
      <c r="DC48" s="291"/>
      <c r="DD48" s="291"/>
      <c r="DE48" s="291"/>
      <c r="DF48" s="291"/>
      <c r="DG48" s="291"/>
      <c r="DH48" s="291"/>
      <c r="DI48" s="291"/>
      <c r="DJ48" s="291"/>
      <c r="DK48" s="291"/>
      <c r="DL48" s="291"/>
      <c r="DM48" s="291"/>
      <c r="DN48" s="291"/>
      <c r="DO48" s="291"/>
      <c r="DP48" s="291"/>
      <c r="DQ48" s="291"/>
      <c r="DR48" s="291"/>
      <c r="DS48" s="291"/>
      <c r="DT48" s="291"/>
      <c r="DU48" s="294"/>
      <c r="DV48" s="331">
        <f>DV34/(SUM(DV34,DV35))</f>
        <v>0.50290979631425803</v>
      </c>
      <c r="DW48" s="294"/>
      <c r="DX48" s="294"/>
      <c r="DY48" s="294"/>
      <c r="DZ48" s="294"/>
      <c r="EA48" s="294"/>
      <c r="EB48" s="294"/>
      <c r="EC48" s="294"/>
      <c r="ED48" s="294"/>
      <c r="EE48" s="294"/>
      <c r="EF48" s="294"/>
      <c r="EG48" s="294"/>
      <c r="EH48" s="294"/>
      <c r="EI48" s="294"/>
      <c r="EJ48" s="294"/>
      <c r="EK48" s="294"/>
      <c r="EL48" s="294"/>
      <c r="EM48" s="294"/>
      <c r="EN48" s="294"/>
      <c r="EO48" s="294"/>
      <c r="EP48" s="294"/>
      <c r="EQ48" s="294"/>
      <c r="ER48" s="294"/>
      <c r="ES48" s="294"/>
      <c r="ET48" s="294"/>
      <c r="EU48" s="294"/>
      <c r="EV48" s="294"/>
      <c r="EW48" s="294"/>
      <c r="EX48" s="294"/>
      <c r="EY48" s="294"/>
      <c r="EZ48" s="294"/>
      <c r="FA48" s="294"/>
      <c r="FB48" s="331">
        <f>FB34/(SUM(FB34,FB35))</f>
        <v>0.50301789178702305</v>
      </c>
      <c r="FC48" s="331" t="e">
        <f t="shared" ref="FC48:HN48" si="265">FC34/(SUM(FC34,FC35))</f>
        <v>#DIV/0!</v>
      </c>
      <c r="FD48" s="331" t="e">
        <f t="shared" si="265"/>
        <v>#DIV/0!</v>
      </c>
      <c r="FE48" s="331" t="e">
        <f t="shared" si="265"/>
        <v>#DIV/0!</v>
      </c>
      <c r="FF48" s="331" t="e">
        <f t="shared" si="265"/>
        <v>#DIV/0!</v>
      </c>
      <c r="FG48" s="331" t="e">
        <f t="shared" si="265"/>
        <v>#DIV/0!</v>
      </c>
      <c r="FH48" s="331" t="e">
        <f t="shared" si="265"/>
        <v>#DIV/0!</v>
      </c>
      <c r="FI48" s="331" t="e">
        <f t="shared" si="265"/>
        <v>#DIV/0!</v>
      </c>
      <c r="FJ48" s="331" t="e">
        <f t="shared" si="265"/>
        <v>#DIV/0!</v>
      </c>
      <c r="FK48" s="331" t="e">
        <f t="shared" si="265"/>
        <v>#DIV/0!</v>
      </c>
      <c r="FL48" s="331" t="e">
        <f t="shared" si="265"/>
        <v>#DIV/0!</v>
      </c>
      <c r="FM48" s="331" t="e">
        <f t="shared" si="265"/>
        <v>#DIV/0!</v>
      </c>
      <c r="FN48" s="331" t="e">
        <f t="shared" si="265"/>
        <v>#DIV/0!</v>
      </c>
      <c r="FO48" s="331" t="e">
        <f t="shared" si="265"/>
        <v>#DIV/0!</v>
      </c>
      <c r="FP48" s="331" t="e">
        <f t="shared" si="265"/>
        <v>#DIV/0!</v>
      </c>
      <c r="FQ48" s="331" t="e">
        <f t="shared" si="265"/>
        <v>#DIV/0!</v>
      </c>
      <c r="FR48" s="331" t="e">
        <f t="shared" si="265"/>
        <v>#DIV/0!</v>
      </c>
      <c r="FS48" s="331" t="e">
        <f t="shared" si="265"/>
        <v>#DIV/0!</v>
      </c>
      <c r="FT48" s="331" t="e">
        <f t="shared" si="265"/>
        <v>#DIV/0!</v>
      </c>
      <c r="FU48" s="331" t="e">
        <f t="shared" si="265"/>
        <v>#DIV/0!</v>
      </c>
      <c r="FV48" s="331" t="e">
        <f t="shared" si="265"/>
        <v>#DIV/0!</v>
      </c>
      <c r="FW48" s="331" t="e">
        <f t="shared" si="265"/>
        <v>#DIV/0!</v>
      </c>
      <c r="FX48" s="331" t="e">
        <f t="shared" si="265"/>
        <v>#DIV/0!</v>
      </c>
      <c r="FY48" s="331" t="e">
        <f t="shared" si="265"/>
        <v>#DIV/0!</v>
      </c>
      <c r="FZ48" s="331" t="e">
        <f t="shared" si="265"/>
        <v>#DIV/0!</v>
      </c>
      <c r="GA48" s="331" t="e">
        <f t="shared" si="265"/>
        <v>#DIV/0!</v>
      </c>
      <c r="GB48" s="331" t="e">
        <f t="shared" si="265"/>
        <v>#DIV/0!</v>
      </c>
      <c r="GC48" s="331" t="e">
        <f t="shared" si="265"/>
        <v>#DIV/0!</v>
      </c>
      <c r="GD48" s="331" t="e">
        <f t="shared" si="265"/>
        <v>#DIV/0!</v>
      </c>
      <c r="GE48" s="331" t="e">
        <f t="shared" si="265"/>
        <v>#DIV/0!</v>
      </c>
      <c r="GF48" s="331" t="e">
        <f t="shared" si="265"/>
        <v>#DIV/0!</v>
      </c>
      <c r="GG48" s="331">
        <f t="shared" si="265"/>
        <v>0.50696091574713831</v>
      </c>
      <c r="GH48" s="331">
        <f t="shared" si="265"/>
        <v>0.4632641615255188</v>
      </c>
      <c r="GI48" s="331" t="e">
        <f t="shared" si="265"/>
        <v>#DIV/0!</v>
      </c>
      <c r="GJ48" s="331" t="e">
        <f t="shared" si="265"/>
        <v>#DIV/0!</v>
      </c>
      <c r="GK48" s="331" t="e">
        <f t="shared" si="265"/>
        <v>#DIV/0!</v>
      </c>
      <c r="GL48" s="331" t="e">
        <f t="shared" si="265"/>
        <v>#DIV/0!</v>
      </c>
      <c r="GM48" s="331" t="e">
        <f t="shared" si="265"/>
        <v>#DIV/0!</v>
      </c>
      <c r="GN48" s="331" t="e">
        <f t="shared" si="265"/>
        <v>#DIV/0!</v>
      </c>
      <c r="GO48" s="331" t="e">
        <f t="shared" si="265"/>
        <v>#DIV/0!</v>
      </c>
      <c r="GP48" s="331" t="e">
        <f t="shared" si="265"/>
        <v>#DIV/0!</v>
      </c>
      <c r="GQ48" s="331" t="e">
        <f t="shared" si="265"/>
        <v>#DIV/0!</v>
      </c>
      <c r="GR48" s="331" t="e">
        <f t="shared" si="265"/>
        <v>#DIV/0!</v>
      </c>
      <c r="GS48" s="331" t="e">
        <f t="shared" si="265"/>
        <v>#DIV/0!</v>
      </c>
      <c r="GT48" s="331" t="e">
        <f t="shared" si="265"/>
        <v>#DIV/0!</v>
      </c>
      <c r="GU48" s="331" t="e">
        <f t="shared" si="265"/>
        <v>#DIV/0!</v>
      </c>
      <c r="GV48" s="331" t="e">
        <f t="shared" si="265"/>
        <v>#DIV/0!</v>
      </c>
      <c r="GW48" s="331" t="e">
        <f t="shared" si="265"/>
        <v>#DIV/0!</v>
      </c>
      <c r="GX48" s="331" t="e">
        <f t="shared" si="265"/>
        <v>#DIV/0!</v>
      </c>
      <c r="GY48" s="331" t="e">
        <f t="shared" si="265"/>
        <v>#DIV/0!</v>
      </c>
      <c r="GZ48" s="331" t="e">
        <f t="shared" si="265"/>
        <v>#DIV/0!</v>
      </c>
      <c r="HA48" s="331" t="e">
        <f t="shared" si="265"/>
        <v>#DIV/0!</v>
      </c>
      <c r="HB48" s="331" t="e">
        <f t="shared" si="265"/>
        <v>#DIV/0!</v>
      </c>
      <c r="HC48" s="331" t="e">
        <f t="shared" si="265"/>
        <v>#DIV/0!</v>
      </c>
      <c r="HD48" s="331" t="e">
        <f t="shared" si="265"/>
        <v>#DIV/0!</v>
      </c>
      <c r="HE48" s="331" t="e">
        <f t="shared" si="265"/>
        <v>#DIV/0!</v>
      </c>
      <c r="HF48" s="331" t="e">
        <f t="shared" si="265"/>
        <v>#DIV/0!</v>
      </c>
      <c r="HG48" s="331" t="e">
        <f t="shared" si="265"/>
        <v>#DIV/0!</v>
      </c>
      <c r="HH48" s="331" t="e">
        <f t="shared" si="265"/>
        <v>#DIV/0!</v>
      </c>
      <c r="HI48" s="331" t="e">
        <f t="shared" si="265"/>
        <v>#DIV/0!</v>
      </c>
      <c r="HJ48" s="331" t="e">
        <f t="shared" si="265"/>
        <v>#DIV/0!</v>
      </c>
      <c r="HK48" s="331" t="e">
        <f t="shared" si="265"/>
        <v>#DIV/0!</v>
      </c>
      <c r="HL48" s="331" t="e">
        <f t="shared" si="265"/>
        <v>#DIV/0!</v>
      </c>
      <c r="HM48" s="331">
        <f t="shared" si="265"/>
        <v>0.4952536490762478</v>
      </c>
      <c r="HN48" s="331" t="e">
        <f t="shared" si="265"/>
        <v>#DIV/0!</v>
      </c>
      <c r="HO48" s="331" t="e">
        <f t="shared" ref="HO48:IW48" si="266">HO34/(SUM(HO34,HO35))</f>
        <v>#DIV/0!</v>
      </c>
      <c r="HP48" s="331" t="e">
        <f t="shared" si="266"/>
        <v>#DIV/0!</v>
      </c>
      <c r="HQ48" s="331" t="e">
        <f t="shared" si="266"/>
        <v>#DIV/0!</v>
      </c>
      <c r="HR48" s="331" t="e">
        <f t="shared" si="266"/>
        <v>#DIV/0!</v>
      </c>
      <c r="HS48" s="331" t="e">
        <f t="shared" si="266"/>
        <v>#DIV/0!</v>
      </c>
      <c r="HT48" s="331" t="e">
        <f t="shared" si="266"/>
        <v>#DIV/0!</v>
      </c>
      <c r="HU48" s="331" t="e">
        <f t="shared" si="266"/>
        <v>#DIV/0!</v>
      </c>
      <c r="HV48" s="331" t="e">
        <f t="shared" si="266"/>
        <v>#DIV/0!</v>
      </c>
      <c r="HW48" s="331" t="e">
        <f t="shared" si="266"/>
        <v>#DIV/0!</v>
      </c>
      <c r="HX48" s="331" t="e">
        <f t="shared" si="266"/>
        <v>#DIV/0!</v>
      </c>
      <c r="HY48" s="331" t="e">
        <f t="shared" si="266"/>
        <v>#DIV/0!</v>
      </c>
      <c r="HZ48" s="331" t="e">
        <f t="shared" si="266"/>
        <v>#DIV/0!</v>
      </c>
      <c r="IA48" s="331" t="e">
        <f t="shared" si="266"/>
        <v>#DIV/0!</v>
      </c>
      <c r="IB48" s="331" t="e">
        <f t="shared" si="266"/>
        <v>#DIV/0!</v>
      </c>
      <c r="IC48" s="331" t="e">
        <f t="shared" si="266"/>
        <v>#DIV/0!</v>
      </c>
      <c r="ID48" s="331" t="e">
        <f t="shared" si="266"/>
        <v>#DIV/0!</v>
      </c>
      <c r="IE48" s="331" t="e">
        <f t="shared" si="266"/>
        <v>#DIV/0!</v>
      </c>
      <c r="IF48" s="331" t="e">
        <f t="shared" si="266"/>
        <v>#DIV/0!</v>
      </c>
      <c r="IG48" s="331" t="e">
        <f t="shared" si="266"/>
        <v>#DIV/0!</v>
      </c>
      <c r="IH48" s="331" t="e">
        <f t="shared" si="266"/>
        <v>#DIV/0!</v>
      </c>
      <c r="II48" s="331" t="e">
        <f t="shared" si="266"/>
        <v>#DIV/0!</v>
      </c>
      <c r="IJ48" s="331" t="e">
        <f t="shared" si="266"/>
        <v>#DIV/0!</v>
      </c>
      <c r="IK48" s="331" t="e">
        <f t="shared" si="266"/>
        <v>#DIV/0!</v>
      </c>
      <c r="IL48" s="331" t="e">
        <f t="shared" si="266"/>
        <v>#DIV/0!</v>
      </c>
      <c r="IM48" s="331" t="e">
        <f t="shared" si="266"/>
        <v>#DIV/0!</v>
      </c>
      <c r="IN48" s="331" t="e">
        <f t="shared" si="266"/>
        <v>#DIV/0!</v>
      </c>
      <c r="IO48" s="331" t="e">
        <f t="shared" si="266"/>
        <v>#DIV/0!</v>
      </c>
      <c r="IP48" s="331" t="e">
        <f t="shared" si="266"/>
        <v>#DIV/0!</v>
      </c>
      <c r="IQ48" s="331" t="e">
        <f t="shared" si="266"/>
        <v>#DIV/0!</v>
      </c>
      <c r="IR48" s="331" t="e">
        <f t="shared" si="266"/>
        <v>#DIV/0!</v>
      </c>
      <c r="IS48" s="331">
        <f t="shared" si="266"/>
        <v>0.50315523769457304</v>
      </c>
      <c r="IT48" s="331">
        <f t="shared" si="266"/>
        <v>0.50495511251020175</v>
      </c>
      <c r="IU48" s="331">
        <f t="shared" si="266"/>
        <v>0.48307173433648981</v>
      </c>
      <c r="IV48" s="331">
        <f t="shared" si="266"/>
        <v>0.46425151611873605</v>
      </c>
      <c r="IW48" s="331">
        <f t="shared" si="266"/>
        <v>0.51084430673896208</v>
      </c>
      <c r="IX48" s="352">
        <f>IW48</f>
        <v>0.51084430673896208</v>
      </c>
    </row>
    <row r="49" spans="2:258" hidden="1">
      <c r="B49" s="316" t="s">
        <v>57</v>
      </c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7">
        <f t="shared" ref="AH49:BJ49" si="267">AH34/AH44</f>
        <v>0.48012307692307693</v>
      </c>
      <c r="AI49" s="317" t="e">
        <f t="shared" si="267"/>
        <v>#DIV/0!</v>
      </c>
      <c r="AJ49" s="317" t="e">
        <f t="shared" si="267"/>
        <v>#DIV/0!</v>
      </c>
      <c r="AK49" s="317" t="e">
        <f t="shared" si="267"/>
        <v>#DIV/0!</v>
      </c>
      <c r="AL49" s="317" t="e">
        <f t="shared" si="267"/>
        <v>#DIV/0!</v>
      </c>
      <c r="AM49" s="317" t="e">
        <f t="shared" si="267"/>
        <v>#DIV/0!</v>
      </c>
      <c r="AN49" s="317" t="e">
        <f t="shared" si="267"/>
        <v>#DIV/0!</v>
      </c>
      <c r="AO49" s="317" t="e">
        <f t="shared" si="267"/>
        <v>#DIV/0!</v>
      </c>
      <c r="AP49" s="317" t="e">
        <f t="shared" si="267"/>
        <v>#DIV/0!</v>
      </c>
      <c r="AQ49" s="317" t="e">
        <f t="shared" si="267"/>
        <v>#DIV/0!</v>
      </c>
      <c r="AR49" s="317" t="e">
        <f t="shared" si="267"/>
        <v>#DIV/0!</v>
      </c>
      <c r="AS49" s="317" t="e">
        <f t="shared" si="267"/>
        <v>#DIV/0!</v>
      </c>
      <c r="AT49" s="317" t="e">
        <f t="shared" si="267"/>
        <v>#DIV/0!</v>
      </c>
      <c r="AU49" s="317" t="e">
        <f t="shared" si="267"/>
        <v>#DIV/0!</v>
      </c>
      <c r="AV49" s="317" t="e">
        <f t="shared" si="267"/>
        <v>#DIV/0!</v>
      </c>
      <c r="AW49" s="317" t="e">
        <f t="shared" si="267"/>
        <v>#DIV/0!</v>
      </c>
      <c r="AX49" s="317" t="e">
        <f t="shared" si="267"/>
        <v>#DIV/0!</v>
      </c>
      <c r="AY49" s="317" t="e">
        <f t="shared" si="267"/>
        <v>#DIV/0!</v>
      </c>
      <c r="AZ49" s="317" t="e">
        <f t="shared" si="267"/>
        <v>#DIV/0!</v>
      </c>
      <c r="BA49" s="317" t="e">
        <f t="shared" si="267"/>
        <v>#DIV/0!</v>
      </c>
      <c r="BB49" s="317" t="e">
        <f t="shared" si="267"/>
        <v>#DIV/0!</v>
      </c>
      <c r="BC49" s="317" t="e">
        <f t="shared" si="267"/>
        <v>#DIV/0!</v>
      </c>
      <c r="BD49" s="317" t="e">
        <f t="shared" si="267"/>
        <v>#DIV/0!</v>
      </c>
      <c r="BE49" s="317" t="e">
        <f t="shared" si="267"/>
        <v>#DIV/0!</v>
      </c>
      <c r="BF49" s="317" t="e">
        <f t="shared" si="267"/>
        <v>#DIV/0!</v>
      </c>
      <c r="BG49" s="317" t="e">
        <f t="shared" si="267"/>
        <v>#DIV/0!</v>
      </c>
      <c r="BH49" s="317" t="e">
        <f t="shared" si="267"/>
        <v>#DIV/0!</v>
      </c>
      <c r="BI49" s="317" t="e">
        <f t="shared" si="267"/>
        <v>#DIV/0!</v>
      </c>
      <c r="BJ49" s="317" t="e">
        <f t="shared" si="267"/>
        <v>#DIV/0!</v>
      </c>
      <c r="BK49" s="317">
        <f>BK34/BK44</f>
        <v>0.48968565815324167</v>
      </c>
      <c r="BL49" s="318"/>
      <c r="BM49" s="318"/>
      <c r="BN49" s="318"/>
      <c r="BO49" s="318"/>
      <c r="BP49" s="318"/>
      <c r="BQ49" s="318"/>
      <c r="BR49" s="318"/>
      <c r="BS49" s="318"/>
      <c r="BT49" s="318"/>
      <c r="BU49" s="318"/>
      <c r="BV49" s="318"/>
      <c r="BW49" s="318"/>
      <c r="BX49" s="318"/>
      <c r="BY49" s="318"/>
      <c r="BZ49" s="318"/>
      <c r="CA49" s="318"/>
      <c r="CB49" s="318"/>
      <c r="CC49" s="318"/>
      <c r="CD49" s="318"/>
      <c r="CE49" s="318"/>
      <c r="CF49" s="318"/>
      <c r="CG49" s="318"/>
      <c r="CH49" s="318"/>
      <c r="CI49" s="318"/>
      <c r="CJ49" s="318"/>
      <c r="CK49" s="318"/>
      <c r="CL49" s="318"/>
      <c r="CM49" s="318"/>
      <c r="CN49" s="318"/>
      <c r="CO49" s="318"/>
      <c r="CP49" s="318"/>
      <c r="CQ49" s="317">
        <f>CQ34/CQ44</f>
        <v>0.48843965621595448</v>
      </c>
      <c r="CR49" s="318"/>
      <c r="CS49" s="318"/>
      <c r="CT49" s="318"/>
      <c r="CU49" s="318"/>
      <c r="CV49" s="318"/>
      <c r="CW49" s="318"/>
      <c r="CX49" s="318"/>
      <c r="CY49" s="318"/>
      <c r="CZ49" s="318"/>
      <c r="DA49" s="318"/>
      <c r="DB49" s="318"/>
      <c r="DC49" s="318"/>
      <c r="DD49" s="318"/>
      <c r="DE49" s="318"/>
      <c r="DF49" s="318"/>
      <c r="DG49" s="318"/>
      <c r="DH49" s="318"/>
      <c r="DI49" s="318"/>
      <c r="DJ49" s="318"/>
      <c r="DK49" s="318"/>
      <c r="DL49" s="318"/>
      <c r="DM49" s="318"/>
      <c r="DN49" s="318"/>
      <c r="DO49" s="318"/>
      <c r="DP49" s="318"/>
      <c r="DQ49" s="318"/>
      <c r="DR49" s="318"/>
      <c r="DS49" s="318"/>
      <c r="DT49" s="318"/>
      <c r="DU49" s="318"/>
      <c r="DV49" s="317">
        <f>DV34/DV44</f>
        <v>0.48645479066494662</v>
      </c>
      <c r="DW49" s="318"/>
      <c r="DX49" s="318"/>
      <c r="DY49" s="318"/>
      <c r="DZ49" s="318"/>
      <c r="EA49" s="318"/>
      <c r="EB49" s="318"/>
      <c r="EC49" s="318"/>
      <c r="ED49" s="318"/>
      <c r="EE49" s="318"/>
      <c r="EF49" s="318"/>
      <c r="EG49" s="318"/>
      <c r="EH49" s="318"/>
      <c r="EI49" s="318"/>
      <c r="EJ49" s="318"/>
      <c r="EK49" s="318"/>
      <c r="EL49" s="318"/>
      <c r="EM49" s="318"/>
      <c r="EN49" s="318"/>
      <c r="EO49" s="318"/>
      <c r="EP49" s="318"/>
      <c r="EQ49" s="318"/>
      <c r="ER49" s="318"/>
      <c r="ES49" s="318"/>
      <c r="ET49" s="318"/>
      <c r="EU49" s="318"/>
      <c r="EV49" s="318"/>
      <c r="EW49" s="318"/>
      <c r="EX49" s="318"/>
      <c r="EY49" s="318"/>
      <c r="EZ49" s="318"/>
      <c r="FA49" s="318"/>
      <c r="FB49" s="317">
        <f>FB34/FB44</f>
        <v>0.48945988463555323</v>
      </c>
      <c r="FC49" s="317" t="e">
        <f t="shared" ref="FC49:HN49" si="268">FC34/FC44</f>
        <v>#DIV/0!</v>
      </c>
      <c r="FD49" s="317" t="e">
        <f t="shared" si="268"/>
        <v>#DIV/0!</v>
      </c>
      <c r="FE49" s="317" t="e">
        <f t="shared" si="268"/>
        <v>#DIV/0!</v>
      </c>
      <c r="FF49" s="317" t="e">
        <f t="shared" si="268"/>
        <v>#DIV/0!</v>
      </c>
      <c r="FG49" s="317" t="e">
        <f t="shared" si="268"/>
        <v>#DIV/0!</v>
      </c>
      <c r="FH49" s="317" t="e">
        <f t="shared" si="268"/>
        <v>#DIV/0!</v>
      </c>
      <c r="FI49" s="317" t="e">
        <f t="shared" si="268"/>
        <v>#DIV/0!</v>
      </c>
      <c r="FJ49" s="317" t="e">
        <f t="shared" si="268"/>
        <v>#DIV/0!</v>
      </c>
      <c r="FK49" s="317" t="e">
        <f t="shared" si="268"/>
        <v>#DIV/0!</v>
      </c>
      <c r="FL49" s="317" t="e">
        <f t="shared" si="268"/>
        <v>#DIV/0!</v>
      </c>
      <c r="FM49" s="317" t="e">
        <f t="shared" si="268"/>
        <v>#DIV/0!</v>
      </c>
      <c r="FN49" s="317" t="e">
        <f t="shared" si="268"/>
        <v>#DIV/0!</v>
      </c>
      <c r="FO49" s="317" t="e">
        <f t="shared" si="268"/>
        <v>#DIV/0!</v>
      </c>
      <c r="FP49" s="317" t="e">
        <f t="shared" si="268"/>
        <v>#DIV/0!</v>
      </c>
      <c r="FQ49" s="317" t="e">
        <f t="shared" si="268"/>
        <v>#DIV/0!</v>
      </c>
      <c r="FR49" s="317" t="e">
        <f t="shared" si="268"/>
        <v>#DIV/0!</v>
      </c>
      <c r="FS49" s="317" t="e">
        <f t="shared" si="268"/>
        <v>#DIV/0!</v>
      </c>
      <c r="FT49" s="317" t="e">
        <f t="shared" si="268"/>
        <v>#DIV/0!</v>
      </c>
      <c r="FU49" s="317" t="e">
        <f t="shared" si="268"/>
        <v>#DIV/0!</v>
      </c>
      <c r="FV49" s="317" t="e">
        <f t="shared" si="268"/>
        <v>#DIV/0!</v>
      </c>
      <c r="FW49" s="317" t="e">
        <f t="shared" si="268"/>
        <v>#DIV/0!</v>
      </c>
      <c r="FX49" s="317" t="e">
        <f t="shared" si="268"/>
        <v>#DIV/0!</v>
      </c>
      <c r="FY49" s="317" t="e">
        <f t="shared" si="268"/>
        <v>#DIV/0!</v>
      </c>
      <c r="FZ49" s="317" t="e">
        <f t="shared" si="268"/>
        <v>#DIV/0!</v>
      </c>
      <c r="GA49" s="317" t="e">
        <f t="shared" si="268"/>
        <v>#DIV/0!</v>
      </c>
      <c r="GB49" s="317" t="e">
        <f t="shared" si="268"/>
        <v>#DIV/0!</v>
      </c>
      <c r="GC49" s="317" t="e">
        <f t="shared" si="268"/>
        <v>#DIV/0!</v>
      </c>
      <c r="GD49" s="317" t="e">
        <f t="shared" si="268"/>
        <v>#DIV/0!</v>
      </c>
      <c r="GE49" s="317" t="e">
        <f t="shared" si="268"/>
        <v>#DIV/0!</v>
      </c>
      <c r="GF49" s="317" t="e">
        <f t="shared" si="268"/>
        <v>#DIV/0!</v>
      </c>
      <c r="GG49" s="317">
        <f t="shared" si="268"/>
        <v>0.49357429718875501</v>
      </c>
      <c r="GH49" s="317">
        <f t="shared" si="268"/>
        <v>0.4632641615255188</v>
      </c>
      <c r="GI49" s="317" t="e">
        <f t="shared" si="268"/>
        <v>#DIV/0!</v>
      </c>
      <c r="GJ49" s="317" t="e">
        <f t="shared" si="268"/>
        <v>#DIV/0!</v>
      </c>
      <c r="GK49" s="317" t="e">
        <f t="shared" si="268"/>
        <v>#DIV/0!</v>
      </c>
      <c r="GL49" s="317" t="e">
        <f t="shared" si="268"/>
        <v>#DIV/0!</v>
      </c>
      <c r="GM49" s="317" t="e">
        <f t="shared" si="268"/>
        <v>#DIV/0!</v>
      </c>
      <c r="GN49" s="317" t="e">
        <f t="shared" si="268"/>
        <v>#DIV/0!</v>
      </c>
      <c r="GO49" s="317" t="e">
        <f t="shared" si="268"/>
        <v>#DIV/0!</v>
      </c>
      <c r="GP49" s="317" t="e">
        <f t="shared" si="268"/>
        <v>#DIV/0!</v>
      </c>
      <c r="GQ49" s="317" t="e">
        <f t="shared" si="268"/>
        <v>#DIV/0!</v>
      </c>
      <c r="GR49" s="317" t="e">
        <f t="shared" si="268"/>
        <v>#DIV/0!</v>
      </c>
      <c r="GS49" s="317" t="e">
        <f t="shared" si="268"/>
        <v>#DIV/0!</v>
      </c>
      <c r="GT49" s="317" t="e">
        <f t="shared" si="268"/>
        <v>#DIV/0!</v>
      </c>
      <c r="GU49" s="317" t="e">
        <f t="shared" si="268"/>
        <v>#DIV/0!</v>
      </c>
      <c r="GV49" s="317" t="e">
        <f t="shared" si="268"/>
        <v>#DIV/0!</v>
      </c>
      <c r="GW49" s="317" t="e">
        <f t="shared" si="268"/>
        <v>#DIV/0!</v>
      </c>
      <c r="GX49" s="317" t="e">
        <f t="shared" si="268"/>
        <v>#DIV/0!</v>
      </c>
      <c r="GY49" s="317" t="e">
        <f t="shared" si="268"/>
        <v>#DIV/0!</v>
      </c>
      <c r="GZ49" s="317" t="e">
        <f t="shared" si="268"/>
        <v>#DIV/0!</v>
      </c>
      <c r="HA49" s="317" t="e">
        <f t="shared" si="268"/>
        <v>#DIV/0!</v>
      </c>
      <c r="HB49" s="317" t="e">
        <f t="shared" si="268"/>
        <v>#DIV/0!</v>
      </c>
      <c r="HC49" s="317" t="e">
        <f t="shared" si="268"/>
        <v>#DIV/0!</v>
      </c>
      <c r="HD49" s="317" t="e">
        <f t="shared" si="268"/>
        <v>#DIV/0!</v>
      </c>
      <c r="HE49" s="317" t="e">
        <f t="shared" si="268"/>
        <v>#DIV/0!</v>
      </c>
      <c r="HF49" s="317" t="e">
        <f t="shared" si="268"/>
        <v>#DIV/0!</v>
      </c>
      <c r="HG49" s="317" t="e">
        <f t="shared" si="268"/>
        <v>#DIV/0!</v>
      </c>
      <c r="HH49" s="317" t="e">
        <f t="shared" si="268"/>
        <v>#DIV/0!</v>
      </c>
      <c r="HI49" s="317" t="e">
        <f t="shared" si="268"/>
        <v>#DIV/0!</v>
      </c>
      <c r="HJ49" s="317" t="e">
        <f t="shared" si="268"/>
        <v>#DIV/0!</v>
      </c>
      <c r="HK49" s="317" t="e">
        <f t="shared" si="268"/>
        <v>#DIV/0!</v>
      </c>
      <c r="HL49" s="317" t="e">
        <f t="shared" si="268"/>
        <v>#DIV/0!</v>
      </c>
      <c r="HM49" s="317">
        <f t="shared" si="268"/>
        <v>0.48230616302186879</v>
      </c>
      <c r="HN49" s="317" t="e">
        <f t="shared" si="268"/>
        <v>#DIV/0!</v>
      </c>
      <c r="HO49" s="317" t="e">
        <f t="shared" ref="HO49:IS49" si="269">HO34/HO44</f>
        <v>#DIV/0!</v>
      </c>
      <c r="HP49" s="317" t="e">
        <f t="shared" si="269"/>
        <v>#DIV/0!</v>
      </c>
      <c r="HQ49" s="317" t="e">
        <f t="shared" si="269"/>
        <v>#DIV/0!</v>
      </c>
      <c r="HR49" s="317" t="e">
        <f t="shared" si="269"/>
        <v>#DIV/0!</v>
      </c>
      <c r="HS49" s="317" t="e">
        <f t="shared" si="269"/>
        <v>#DIV/0!</v>
      </c>
      <c r="HT49" s="317" t="e">
        <f t="shared" si="269"/>
        <v>#DIV/0!</v>
      </c>
      <c r="HU49" s="317" t="e">
        <f t="shared" si="269"/>
        <v>#DIV/0!</v>
      </c>
      <c r="HV49" s="317" t="e">
        <f t="shared" si="269"/>
        <v>#DIV/0!</v>
      </c>
      <c r="HW49" s="317" t="e">
        <f t="shared" si="269"/>
        <v>#DIV/0!</v>
      </c>
      <c r="HX49" s="317" t="e">
        <f t="shared" si="269"/>
        <v>#DIV/0!</v>
      </c>
      <c r="HY49" s="317" t="e">
        <f t="shared" si="269"/>
        <v>#DIV/0!</v>
      </c>
      <c r="HZ49" s="317" t="e">
        <f t="shared" si="269"/>
        <v>#DIV/0!</v>
      </c>
      <c r="IA49" s="317" t="e">
        <f t="shared" si="269"/>
        <v>#DIV/0!</v>
      </c>
      <c r="IB49" s="317" t="e">
        <f t="shared" si="269"/>
        <v>#DIV/0!</v>
      </c>
      <c r="IC49" s="317" t="e">
        <f t="shared" si="269"/>
        <v>#DIV/0!</v>
      </c>
      <c r="ID49" s="317" t="e">
        <f t="shared" si="269"/>
        <v>#DIV/0!</v>
      </c>
      <c r="IE49" s="317" t="e">
        <f t="shared" si="269"/>
        <v>#DIV/0!</v>
      </c>
      <c r="IF49" s="317" t="e">
        <f t="shared" si="269"/>
        <v>#DIV/0!</v>
      </c>
      <c r="IG49" s="317" t="e">
        <f t="shared" si="269"/>
        <v>#DIV/0!</v>
      </c>
      <c r="IH49" s="317" t="e">
        <f t="shared" si="269"/>
        <v>#DIV/0!</v>
      </c>
      <c r="II49" s="317" t="e">
        <f t="shared" si="269"/>
        <v>#DIV/0!</v>
      </c>
      <c r="IJ49" s="317" t="e">
        <f t="shared" si="269"/>
        <v>#DIV/0!</v>
      </c>
      <c r="IK49" s="317" t="e">
        <f t="shared" si="269"/>
        <v>#DIV/0!</v>
      </c>
      <c r="IL49" s="317" t="e">
        <f t="shared" si="269"/>
        <v>#DIV/0!</v>
      </c>
      <c r="IM49" s="317" t="e">
        <f t="shared" si="269"/>
        <v>#DIV/0!</v>
      </c>
      <c r="IN49" s="317" t="e">
        <f t="shared" si="269"/>
        <v>#DIV/0!</v>
      </c>
      <c r="IO49" s="317" t="e">
        <f t="shared" si="269"/>
        <v>#DIV/0!</v>
      </c>
      <c r="IP49" s="317" t="e">
        <f t="shared" si="269"/>
        <v>#DIV/0!</v>
      </c>
      <c r="IQ49" s="317" t="e">
        <f t="shared" si="269"/>
        <v>#DIV/0!</v>
      </c>
      <c r="IR49" s="317" t="e">
        <f t="shared" si="269"/>
        <v>#DIV/0!</v>
      </c>
      <c r="IS49" s="317">
        <f t="shared" si="269"/>
        <v>0.48916155419222906</v>
      </c>
      <c r="IT49" s="318"/>
      <c r="IU49" s="318"/>
      <c r="IV49" s="318"/>
      <c r="IW49" s="318"/>
      <c r="IX49" s="318"/>
    </row>
    <row r="50" spans="2:258">
      <c r="B50" s="291" t="s">
        <v>99</v>
      </c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331">
        <f t="shared" ref="AH50:BJ50" si="270">AH42/(AH34+AH35)</f>
        <v>0.73546734955185655</v>
      </c>
      <c r="AI50" s="331" t="e">
        <f t="shared" si="270"/>
        <v>#DIV/0!</v>
      </c>
      <c r="AJ50" s="331" t="e">
        <f t="shared" si="270"/>
        <v>#DIV/0!</v>
      </c>
      <c r="AK50" s="331" t="e">
        <f t="shared" si="270"/>
        <v>#DIV/0!</v>
      </c>
      <c r="AL50" s="331" t="e">
        <f t="shared" si="270"/>
        <v>#DIV/0!</v>
      </c>
      <c r="AM50" s="331" t="e">
        <f t="shared" si="270"/>
        <v>#DIV/0!</v>
      </c>
      <c r="AN50" s="331" t="e">
        <f t="shared" si="270"/>
        <v>#DIV/0!</v>
      </c>
      <c r="AO50" s="331" t="e">
        <f t="shared" si="270"/>
        <v>#DIV/0!</v>
      </c>
      <c r="AP50" s="331" t="e">
        <f t="shared" si="270"/>
        <v>#DIV/0!</v>
      </c>
      <c r="AQ50" s="331" t="e">
        <f t="shared" si="270"/>
        <v>#DIV/0!</v>
      </c>
      <c r="AR50" s="331" t="e">
        <f t="shared" si="270"/>
        <v>#DIV/0!</v>
      </c>
      <c r="AS50" s="331" t="e">
        <f t="shared" si="270"/>
        <v>#DIV/0!</v>
      </c>
      <c r="AT50" s="331" t="e">
        <f t="shared" si="270"/>
        <v>#DIV/0!</v>
      </c>
      <c r="AU50" s="331" t="e">
        <f t="shared" si="270"/>
        <v>#DIV/0!</v>
      </c>
      <c r="AV50" s="331" t="e">
        <f t="shared" si="270"/>
        <v>#DIV/0!</v>
      </c>
      <c r="AW50" s="331" t="e">
        <f t="shared" si="270"/>
        <v>#DIV/0!</v>
      </c>
      <c r="AX50" s="331" t="e">
        <f t="shared" si="270"/>
        <v>#DIV/0!</v>
      </c>
      <c r="AY50" s="331" t="e">
        <f t="shared" si="270"/>
        <v>#DIV/0!</v>
      </c>
      <c r="AZ50" s="331" t="e">
        <f t="shared" si="270"/>
        <v>#DIV/0!</v>
      </c>
      <c r="BA50" s="331" t="e">
        <f t="shared" si="270"/>
        <v>#DIV/0!</v>
      </c>
      <c r="BB50" s="331" t="e">
        <f t="shared" si="270"/>
        <v>#DIV/0!</v>
      </c>
      <c r="BC50" s="331" t="e">
        <f t="shared" si="270"/>
        <v>#DIV/0!</v>
      </c>
      <c r="BD50" s="331" t="e">
        <f t="shared" si="270"/>
        <v>#DIV/0!</v>
      </c>
      <c r="BE50" s="331" t="e">
        <f t="shared" si="270"/>
        <v>#DIV/0!</v>
      </c>
      <c r="BF50" s="331" t="e">
        <f t="shared" si="270"/>
        <v>#DIV/0!</v>
      </c>
      <c r="BG50" s="331" t="e">
        <f t="shared" si="270"/>
        <v>#DIV/0!</v>
      </c>
      <c r="BH50" s="331" t="e">
        <f t="shared" si="270"/>
        <v>#DIV/0!</v>
      </c>
      <c r="BI50" s="331" t="e">
        <f t="shared" si="270"/>
        <v>#DIV/0!</v>
      </c>
      <c r="BJ50" s="331" t="e">
        <f t="shared" si="270"/>
        <v>#DIV/0!</v>
      </c>
      <c r="BK50" s="331">
        <f>BK42/(BK34+BK35)</f>
        <v>0.74815192454754009</v>
      </c>
      <c r="BL50" s="294"/>
      <c r="BM50" s="294"/>
      <c r="BN50" s="294"/>
      <c r="BO50" s="294"/>
      <c r="BP50" s="294"/>
      <c r="BQ50" s="294"/>
      <c r="BR50" s="294"/>
      <c r="BS50" s="294"/>
      <c r="BT50" s="294"/>
      <c r="BU50" s="294"/>
      <c r="BV50" s="294"/>
      <c r="BW50" s="294"/>
      <c r="BX50" s="294"/>
      <c r="BY50" s="294"/>
      <c r="BZ50" s="294"/>
      <c r="CA50" s="294"/>
      <c r="CB50" s="294"/>
      <c r="CC50" s="294"/>
      <c r="CD50" s="294"/>
      <c r="CE50" s="294"/>
      <c r="CF50" s="294"/>
      <c r="CG50" s="294"/>
      <c r="CH50" s="294"/>
      <c r="CI50" s="294"/>
      <c r="CJ50" s="294"/>
      <c r="CK50" s="294"/>
      <c r="CL50" s="294"/>
      <c r="CM50" s="294"/>
      <c r="CN50" s="294"/>
      <c r="CO50" s="294"/>
      <c r="CP50" s="294"/>
      <c r="CQ50" s="331">
        <f>CQ42/(CQ34+CQ35)</f>
        <v>0.74746716697936211</v>
      </c>
      <c r="CR50" s="294"/>
      <c r="CS50" s="294"/>
      <c r="CT50" s="294"/>
      <c r="CU50" s="294"/>
      <c r="CV50" s="294"/>
      <c r="CW50" s="294"/>
      <c r="CX50" s="294"/>
      <c r="CY50" s="294"/>
      <c r="CZ50" s="294"/>
      <c r="DA50" s="294"/>
      <c r="DB50" s="294"/>
      <c r="DC50" s="294"/>
      <c r="DD50" s="294"/>
      <c r="DE50" s="294"/>
      <c r="DF50" s="294"/>
      <c r="DG50" s="294"/>
      <c r="DH50" s="294"/>
      <c r="DI50" s="294"/>
      <c r="DJ50" s="294"/>
      <c r="DK50" s="294"/>
      <c r="DL50" s="294"/>
      <c r="DM50" s="294"/>
      <c r="DN50" s="294"/>
      <c r="DO50" s="294"/>
      <c r="DP50" s="294"/>
      <c r="DQ50" s="294"/>
      <c r="DR50" s="294"/>
      <c r="DS50" s="294"/>
      <c r="DT50" s="294"/>
      <c r="DU50" s="294"/>
      <c r="DV50" s="331">
        <f>DV42/(DV34+DV35)</f>
        <v>0.74769641125121244</v>
      </c>
      <c r="DW50" s="294"/>
      <c r="DX50" s="294"/>
      <c r="DY50" s="294"/>
      <c r="DZ50" s="294"/>
      <c r="EA50" s="294"/>
      <c r="EB50" s="294"/>
      <c r="EC50" s="294"/>
      <c r="ED50" s="294"/>
      <c r="EE50" s="294"/>
      <c r="EF50" s="294"/>
      <c r="EG50" s="294"/>
      <c r="EH50" s="294"/>
      <c r="EI50" s="294"/>
      <c r="EJ50" s="294"/>
      <c r="EK50" s="294"/>
      <c r="EL50" s="294"/>
      <c r="EM50" s="294"/>
      <c r="EN50" s="294"/>
      <c r="EO50" s="294"/>
      <c r="EP50" s="294"/>
      <c r="EQ50" s="294"/>
      <c r="ER50" s="294"/>
      <c r="ES50" s="294"/>
      <c r="ET50" s="294"/>
      <c r="EU50" s="294"/>
      <c r="EV50" s="294"/>
      <c r="EW50" s="294"/>
      <c r="EX50" s="294"/>
      <c r="EY50" s="294"/>
      <c r="EZ50" s="294"/>
      <c r="FA50" s="294"/>
      <c r="FB50" s="331">
        <f>FB42/(FB34+FB35)</f>
        <v>0.747790472084501</v>
      </c>
      <c r="FC50" s="331" t="e">
        <f t="shared" ref="FC50:HN50" si="271">FC42/(FC34+FC35)</f>
        <v>#DIV/0!</v>
      </c>
      <c r="FD50" s="331" t="e">
        <f t="shared" si="271"/>
        <v>#DIV/0!</v>
      </c>
      <c r="FE50" s="331" t="e">
        <f t="shared" si="271"/>
        <v>#DIV/0!</v>
      </c>
      <c r="FF50" s="331" t="e">
        <f t="shared" si="271"/>
        <v>#DIV/0!</v>
      </c>
      <c r="FG50" s="331" t="e">
        <f t="shared" si="271"/>
        <v>#DIV/0!</v>
      </c>
      <c r="FH50" s="331" t="e">
        <f t="shared" si="271"/>
        <v>#DIV/0!</v>
      </c>
      <c r="FI50" s="331" t="e">
        <f t="shared" si="271"/>
        <v>#DIV/0!</v>
      </c>
      <c r="FJ50" s="331" t="e">
        <f t="shared" si="271"/>
        <v>#DIV/0!</v>
      </c>
      <c r="FK50" s="331" t="e">
        <f t="shared" si="271"/>
        <v>#DIV/0!</v>
      </c>
      <c r="FL50" s="331" t="e">
        <f t="shared" si="271"/>
        <v>#DIV/0!</v>
      </c>
      <c r="FM50" s="331" t="e">
        <f t="shared" si="271"/>
        <v>#DIV/0!</v>
      </c>
      <c r="FN50" s="331" t="e">
        <f t="shared" si="271"/>
        <v>#DIV/0!</v>
      </c>
      <c r="FO50" s="331" t="e">
        <f t="shared" si="271"/>
        <v>#DIV/0!</v>
      </c>
      <c r="FP50" s="331" t="e">
        <f t="shared" si="271"/>
        <v>#DIV/0!</v>
      </c>
      <c r="FQ50" s="331" t="e">
        <f t="shared" si="271"/>
        <v>#DIV/0!</v>
      </c>
      <c r="FR50" s="331" t="e">
        <f t="shared" si="271"/>
        <v>#DIV/0!</v>
      </c>
      <c r="FS50" s="331" t="e">
        <f t="shared" si="271"/>
        <v>#DIV/0!</v>
      </c>
      <c r="FT50" s="331" t="e">
        <f t="shared" si="271"/>
        <v>#DIV/0!</v>
      </c>
      <c r="FU50" s="331" t="e">
        <f t="shared" si="271"/>
        <v>#DIV/0!</v>
      </c>
      <c r="FV50" s="331" t="e">
        <f t="shared" si="271"/>
        <v>#DIV/0!</v>
      </c>
      <c r="FW50" s="331" t="e">
        <f t="shared" si="271"/>
        <v>#DIV/0!</v>
      </c>
      <c r="FX50" s="331" t="e">
        <f t="shared" si="271"/>
        <v>#DIV/0!</v>
      </c>
      <c r="FY50" s="331" t="e">
        <f t="shared" si="271"/>
        <v>#DIV/0!</v>
      </c>
      <c r="FZ50" s="331" t="e">
        <f t="shared" si="271"/>
        <v>#DIV/0!</v>
      </c>
      <c r="GA50" s="331" t="e">
        <f t="shared" si="271"/>
        <v>#DIV/0!</v>
      </c>
      <c r="GB50" s="331" t="e">
        <f t="shared" si="271"/>
        <v>#DIV/0!</v>
      </c>
      <c r="GC50" s="331" t="e">
        <f t="shared" si="271"/>
        <v>#DIV/0!</v>
      </c>
      <c r="GD50" s="331" t="e">
        <f t="shared" si="271"/>
        <v>#DIV/0!</v>
      </c>
      <c r="GE50" s="331" t="e">
        <f t="shared" si="271"/>
        <v>#DIV/0!</v>
      </c>
      <c r="GF50" s="331" t="e">
        <f t="shared" si="271"/>
        <v>#DIV/0!</v>
      </c>
      <c r="GG50" s="331">
        <f t="shared" si="271"/>
        <v>0.75126327730225839</v>
      </c>
      <c r="GH50" s="331">
        <f t="shared" si="271"/>
        <v>0.74481211441390915</v>
      </c>
      <c r="GI50" s="331" t="e">
        <f t="shared" si="271"/>
        <v>#DIV/0!</v>
      </c>
      <c r="GJ50" s="331" t="e">
        <f t="shared" si="271"/>
        <v>#DIV/0!</v>
      </c>
      <c r="GK50" s="331" t="e">
        <f t="shared" si="271"/>
        <v>#DIV/0!</v>
      </c>
      <c r="GL50" s="331" t="e">
        <f t="shared" si="271"/>
        <v>#DIV/0!</v>
      </c>
      <c r="GM50" s="331" t="e">
        <f t="shared" si="271"/>
        <v>#DIV/0!</v>
      </c>
      <c r="GN50" s="331" t="e">
        <f t="shared" si="271"/>
        <v>#DIV/0!</v>
      </c>
      <c r="GO50" s="331" t="e">
        <f t="shared" si="271"/>
        <v>#DIV/0!</v>
      </c>
      <c r="GP50" s="331" t="e">
        <f t="shared" si="271"/>
        <v>#DIV/0!</v>
      </c>
      <c r="GQ50" s="331" t="e">
        <f t="shared" si="271"/>
        <v>#DIV/0!</v>
      </c>
      <c r="GR50" s="331" t="e">
        <f t="shared" si="271"/>
        <v>#DIV/0!</v>
      </c>
      <c r="GS50" s="331" t="e">
        <f t="shared" si="271"/>
        <v>#DIV/0!</v>
      </c>
      <c r="GT50" s="331" t="e">
        <f t="shared" si="271"/>
        <v>#DIV/0!</v>
      </c>
      <c r="GU50" s="331" t="e">
        <f t="shared" si="271"/>
        <v>#DIV/0!</v>
      </c>
      <c r="GV50" s="331" t="e">
        <f t="shared" si="271"/>
        <v>#DIV/0!</v>
      </c>
      <c r="GW50" s="331" t="e">
        <f t="shared" si="271"/>
        <v>#DIV/0!</v>
      </c>
      <c r="GX50" s="331" t="e">
        <f t="shared" si="271"/>
        <v>#DIV/0!</v>
      </c>
      <c r="GY50" s="331" t="e">
        <f t="shared" si="271"/>
        <v>#DIV/0!</v>
      </c>
      <c r="GZ50" s="331" t="e">
        <f t="shared" si="271"/>
        <v>#DIV/0!</v>
      </c>
      <c r="HA50" s="331" t="e">
        <f t="shared" si="271"/>
        <v>#DIV/0!</v>
      </c>
      <c r="HB50" s="331" t="e">
        <f t="shared" si="271"/>
        <v>#DIV/0!</v>
      </c>
      <c r="HC50" s="331" t="e">
        <f t="shared" si="271"/>
        <v>#DIV/0!</v>
      </c>
      <c r="HD50" s="331" t="e">
        <f t="shared" si="271"/>
        <v>#DIV/0!</v>
      </c>
      <c r="HE50" s="331" t="e">
        <f t="shared" si="271"/>
        <v>#DIV/0!</v>
      </c>
      <c r="HF50" s="331" t="e">
        <f t="shared" si="271"/>
        <v>#DIV/0!</v>
      </c>
      <c r="HG50" s="331" t="e">
        <f t="shared" si="271"/>
        <v>#DIV/0!</v>
      </c>
      <c r="HH50" s="331" t="e">
        <f t="shared" si="271"/>
        <v>#DIV/0!</v>
      </c>
      <c r="HI50" s="331" t="e">
        <f t="shared" si="271"/>
        <v>#DIV/0!</v>
      </c>
      <c r="HJ50" s="331" t="e">
        <f t="shared" si="271"/>
        <v>#DIV/0!</v>
      </c>
      <c r="HK50" s="331" t="e">
        <f t="shared" si="271"/>
        <v>#DIV/0!</v>
      </c>
      <c r="HL50" s="331" t="e">
        <f t="shared" si="271"/>
        <v>#DIV/0!</v>
      </c>
      <c r="HM50" s="331">
        <f t="shared" si="271"/>
        <v>0.74614677962641629</v>
      </c>
      <c r="HN50" s="331" t="e">
        <f t="shared" si="271"/>
        <v>#DIV/0!</v>
      </c>
      <c r="HO50" s="331" t="e">
        <f t="shared" ref="HO50:IW50" si="272">HO42/(HO34+HO35)</f>
        <v>#DIV/0!</v>
      </c>
      <c r="HP50" s="331" t="e">
        <f t="shared" si="272"/>
        <v>#DIV/0!</v>
      </c>
      <c r="HQ50" s="331" t="e">
        <f t="shared" si="272"/>
        <v>#DIV/0!</v>
      </c>
      <c r="HR50" s="331" t="e">
        <f t="shared" si="272"/>
        <v>#DIV/0!</v>
      </c>
      <c r="HS50" s="331" t="e">
        <f t="shared" si="272"/>
        <v>#DIV/0!</v>
      </c>
      <c r="HT50" s="331" t="e">
        <f t="shared" si="272"/>
        <v>#DIV/0!</v>
      </c>
      <c r="HU50" s="331" t="e">
        <f t="shared" si="272"/>
        <v>#DIV/0!</v>
      </c>
      <c r="HV50" s="331" t="e">
        <f t="shared" si="272"/>
        <v>#DIV/0!</v>
      </c>
      <c r="HW50" s="331" t="e">
        <f t="shared" si="272"/>
        <v>#DIV/0!</v>
      </c>
      <c r="HX50" s="331" t="e">
        <f t="shared" si="272"/>
        <v>#DIV/0!</v>
      </c>
      <c r="HY50" s="331" t="e">
        <f t="shared" si="272"/>
        <v>#DIV/0!</v>
      </c>
      <c r="HZ50" s="331" t="e">
        <f t="shared" si="272"/>
        <v>#DIV/0!</v>
      </c>
      <c r="IA50" s="331" t="e">
        <f t="shared" si="272"/>
        <v>#DIV/0!</v>
      </c>
      <c r="IB50" s="331" t="e">
        <f t="shared" si="272"/>
        <v>#DIV/0!</v>
      </c>
      <c r="IC50" s="331" t="e">
        <f t="shared" si="272"/>
        <v>#DIV/0!</v>
      </c>
      <c r="ID50" s="331" t="e">
        <f t="shared" si="272"/>
        <v>#DIV/0!</v>
      </c>
      <c r="IE50" s="331" t="e">
        <f t="shared" si="272"/>
        <v>#DIV/0!</v>
      </c>
      <c r="IF50" s="331" t="e">
        <f t="shared" si="272"/>
        <v>#DIV/0!</v>
      </c>
      <c r="IG50" s="331" t="e">
        <f t="shared" si="272"/>
        <v>#DIV/0!</v>
      </c>
      <c r="IH50" s="331" t="e">
        <f t="shared" si="272"/>
        <v>#DIV/0!</v>
      </c>
      <c r="II50" s="331" t="e">
        <f t="shared" si="272"/>
        <v>#DIV/0!</v>
      </c>
      <c r="IJ50" s="331" t="e">
        <f t="shared" si="272"/>
        <v>#DIV/0!</v>
      </c>
      <c r="IK50" s="331" t="e">
        <f t="shared" si="272"/>
        <v>#DIV/0!</v>
      </c>
      <c r="IL50" s="331" t="e">
        <f t="shared" si="272"/>
        <v>#DIV/0!</v>
      </c>
      <c r="IM50" s="331" t="e">
        <f t="shared" si="272"/>
        <v>#DIV/0!</v>
      </c>
      <c r="IN50" s="331" t="e">
        <f t="shared" si="272"/>
        <v>#DIV/0!</v>
      </c>
      <c r="IO50" s="331" t="e">
        <f t="shared" si="272"/>
        <v>#DIV/0!</v>
      </c>
      <c r="IP50" s="331" t="e">
        <f t="shared" si="272"/>
        <v>#DIV/0!</v>
      </c>
      <c r="IQ50" s="331" t="e">
        <f t="shared" si="272"/>
        <v>#DIV/0!</v>
      </c>
      <c r="IR50" s="331" t="e">
        <f t="shared" si="272"/>
        <v>#DIV/0!</v>
      </c>
      <c r="IS50" s="331">
        <f t="shared" si="272"/>
        <v>0.75305006310475386</v>
      </c>
      <c r="IT50" s="331">
        <f t="shared" si="272"/>
        <v>0.74676460300804481</v>
      </c>
      <c r="IU50" s="331">
        <f t="shared" si="272"/>
        <v>0.70748475807497735</v>
      </c>
      <c r="IV50" s="331">
        <f t="shared" si="272"/>
        <v>0.70268113629109474</v>
      </c>
      <c r="IW50" s="331">
        <f t="shared" si="272"/>
        <v>0.73237800154918664</v>
      </c>
      <c r="IX50" s="352">
        <f>IW50</f>
        <v>0.73237800154918664</v>
      </c>
    </row>
    <row r="51" spans="2:258" hidden="1">
      <c r="B51" s="316" t="s">
        <v>62</v>
      </c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318"/>
      <c r="Z51" s="318"/>
      <c r="AA51" s="318"/>
      <c r="AB51" s="318"/>
      <c r="AC51" s="318"/>
      <c r="AD51" s="318"/>
      <c r="AE51" s="318"/>
      <c r="AF51" s="318"/>
      <c r="AG51" s="318"/>
      <c r="AH51" s="317">
        <f>AH42/AH44</f>
        <v>0.70695384615384615</v>
      </c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8"/>
      <c r="BD51" s="318"/>
      <c r="BE51" s="318"/>
      <c r="BF51" s="318"/>
      <c r="BG51" s="318"/>
      <c r="BH51" s="318"/>
      <c r="BI51" s="318"/>
      <c r="BJ51" s="318"/>
      <c r="BK51" s="317">
        <f>BK42/BK44</f>
        <v>0.72077603143418467</v>
      </c>
      <c r="BL51" s="318"/>
      <c r="BM51" s="318"/>
      <c r="BN51" s="318"/>
      <c r="BO51" s="318"/>
      <c r="BP51" s="318"/>
      <c r="BQ51" s="318"/>
      <c r="BR51" s="318"/>
      <c r="BS51" s="318"/>
      <c r="BT51" s="318"/>
      <c r="BU51" s="318"/>
      <c r="BV51" s="318"/>
      <c r="BW51" s="318"/>
      <c r="BX51" s="318"/>
      <c r="BY51" s="318"/>
      <c r="BZ51" s="318"/>
      <c r="CA51" s="318"/>
      <c r="CB51" s="318"/>
      <c r="CC51" s="318"/>
      <c r="CD51" s="318"/>
      <c r="CE51" s="318"/>
      <c r="CF51" s="318"/>
      <c r="CG51" s="318"/>
      <c r="CH51" s="318"/>
      <c r="CI51" s="318"/>
      <c r="CJ51" s="318"/>
      <c r="CK51" s="318"/>
      <c r="CL51" s="318"/>
      <c r="CM51" s="318"/>
      <c r="CN51" s="318"/>
      <c r="CO51" s="318"/>
      <c r="CP51" s="318"/>
      <c r="CQ51" s="317">
        <f>CQ42/CQ44</f>
        <v>0.72339910422467013</v>
      </c>
      <c r="CR51" s="318"/>
      <c r="CS51" s="318"/>
      <c r="CT51" s="318"/>
      <c r="CU51" s="318"/>
      <c r="CV51" s="318"/>
      <c r="CW51" s="318"/>
      <c r="CX51" s="318"/>
      <c r="CY51" s="318"/>
      <c r="CZ51" s="318"/>
      <c r="DA51" s="318"/>
      <c r="DB51" s="318"/>
      <c r="DC51" s="318"/>
      <c r="DD51" s="318"/>
      <c r="DE51" s="318"/>
      <c r="DF51" s="318"/>
      <c r="DG51" s="318"/>
      <c r="DH51" s="318"/>
      <c r="DI51" s="318"/>
      <c r="DJ51" s="318"/>
      <c r="DK51" s="318"/>
      <c r="DL51" s="318"/>
      <c r="DM51" s="318"/>
      <c r="DN51" s="318"/>
      <c r="DO51" s="318"/>
      <c r="DP51" s="318"/>
      <c r="DQ51" s="318"/>
      <c r="DR51" s="318"/>
      <c r="DS51" s="318"/>
      <c r="DT51" s="318"/>
      <c r="DU51" s="318"/>
      <c r="DV51" s="317">
        <f>DV42/DV44</f>
        <v>0.72323208631406122</v>
      </c>
      <c r="DW51" s="318"/>
      <c r="DX51" s="318"/>
      <c r="DY51" s="318"/>
      <c r="DZ51" s="318"/>
      <c r="EA51" s="318"/>
      <c r="EB51" s="318"/>
      <c r="EC51" s="318"/>
      <c r="ED51" s="318"/>
      <c r="EE51" s="318"/>
      <c r="EF51" s="318"/>
      <c r="EG51" s="318"/>
      <c r="EH51" s="318"/>
      <c r="EI51" s="318"/>
      <c r="EJ51" s="318"/>
      <c r="EK51" s="318"/>
      <c r="EL51" s="318"/>
      <c r="EM51" s="318"/>
      <c r="EN51" s="318"/>
      <c r="EO51" s="318"/>
      <c r="EP51" s="318"/>
      <c r="EQ51" s="318"/>
      <c r="ER51" s="318"/>
      <c r="ES51" s="318"/>
      <c r="ET51" s="318"/>
      <c r="EU51" s="318"/>
      <c r="EV51" s="318"/>
      <c r="EW51" s="318"/>
      <c r="EX51" s="318"/>
      <c r="EY51" s="318"/>
      <c r="EZ51" s="318"/>
      <c r="FA51" s="318"/>
      <c r="FB51" s="317">
        <f>FB42/FB44</f>
        <v>0.72763502884111164</v>
      </c>
      <c r="FC51" s="317" t="e">
        <f t="shared" ref="FC51:HN51" si="273">FC42/FC44</f>
        <v>#DIV/0!</v>
      </c>
      <c r="FD51" s="317" t="e">
        <f t="shared" si="273"/>
        <v>#DIV/0!</v>
      </c>
      <c r="FE51" s="317" t="e">
        <f t="shared" si="273"/>
        <v>#DIV/0!</v>
      </c>
      <c r="FF51" s="317" t="e">
        <f t="shared" si="273"/>
        <v>#DIV/0!</v>
      </c>
      <c r="FG51" s="317" t="e">
        <f t="shared" si="273"/>
        <v>#DIV/0!</v>
      </c>
      <c r="FH51" s="317" t="e">
        <f t="shared" si="273"/>
        <v>#DIV/0!</v>
      </c>
      <c r="FI51" s="317" t="e">
        <f t="shared" si="273"/>
        <v>#DIV/0!</v>
      </c>
      <c r="FJ51" s="317" t="e">
        <f t="shared" si="273"/>
        <v>#DIV/0!</v>
      </c>
      <c r="FK51" s="317" t="e">
        <f t="shared" si="273"/>
        <v>#DIV/0!</v>
      </c>
      <c r="FL51" s="317" t="e">
        <f t="shared" si="273"/>
        <v>#DIV/0!</v>
      </c>
      <c r="FM51" s="317" t="e">
        <f t="shared" si="273"/>
        <v>#DIV/0!</v>
      </c>
      <c r="FN51" s="317" t="e">
        <f t="shared" si="273"/>
        <v>#DIV/0!</v>
      </c>
      <c r="FO51" s="317" t="e">
        <f t="shared" si="273"/>
        <v>#DIV/0!</v>
      </c>
      <c r="FP51" s="317" t="e">
        <f t="shared" si="273"/>
        <v>#DIV/0!</v>
      </c>
      <c r="FQ51" s="317" t="e">
        <f t="shared" si="273"/>
        <v>#DIV/0!</v>
      </c>
      <c r="FR51" s="317" t="e">
        <f t="shared" si="273"/>
        <v>#DIV/0!</v>
      </c>
      <c r="FS51" s="317" t="e">
        <f t="shared" si="273"/>
        <v>#DIV/0!</v>
      </c>
      <c r="FT51" s="317" t="e">
        <f t="shared" si="273"/>
        <v>#DIV/0!</v>
      </c>
      <c r="FU51" s="317" t="e">
        <f t="shared" si="273"/>
        <v>#DIV/0!</v>
      </c>
      <c r="FV51" s="317" t="e">
        <f t="shared" si="273"/>
        <v>#DIV/0!</v>
      </c>
      <c r="FW51" s="317" t="e">
        <f t="shared" si="273"/>
        <v>#DIV/0!</v>
      </c>
      <c r="FX51" s="317" t="e">
        <f t="shared" si="273"/>
        <v>#DIV/0!</v>
      </c>
      <c r="FY51" s="317" t="e">
        <f t="shared" si="273"/>
        <v>#DIV/0!</v>
      </c>
      <c r="FZ51" s="317" t="e">
        <f t="shared" si="273"/>
        <v>#DIV/0!</v>
      </c>
      <c r="GA51" s="317" t="e">
        <f t="shared" si="273"/>
        <v>#DIV/0!</v>
      </c>
      <c r="GB51" s="317" t="e">
        <f t="shared" si="273"/>
        <v>#DIV/0!</v>
      </c>
      <c r="GC51" s="317" t="e">
        <f t="shared" si="273"/>
        <v>#DIV/0!</v>
      </c>
      <c r="GD51" s="317" t="e">
        <f t="shared" si="273"/>
        <v>#DIV/0!</v>
      </c>
      <c r="GE51" s="317" t="e">
        <f t="shared" si="273"/>
        <v>#DIV/0!</v>
      </c>
      <c r="GF51" s="317" t="e">
        <f t="shared" si="273"/>
        <v>#DIV/0!</v>
      </c>
      <c r="GG51" s="317">
        <f t="shared" si="273"/>
        <v>0.73142570281124497</v>
      </c>
      <c r="GH51" s="317">
        <f t="shared" si="273"/>
        <v>0.74481211441390915</v>
      </c>
      <c r="GI51" s="317" t="e">
        <f t="shared" si="273"/>
        <v>#DIV/0!</v>
      </c>
      <c r="GJ51" s="317" t="e">
        <f t="shared" si="273"/>
        <v>#DIV/0!</v>
      </c>
      <c r="GK51" s="317" t="e">
        <f t="shared" si="273"/>
        <v>#DIV/0!</v>
      </c>
      <c r="GL51" s="317" t="e">
        <f t="shared" si="273"/>
        <v>#DIV/0!</v>
      </c>
      <c r="GM51" s="317" t="e">
        <f t="shared" si="273"/>
        <v>#DIV/0!</v>
      </c>
      <c r="GN51" s="317" t="e">
        <f t="shared" si="273"/>
        <v>#DIV/0!</v>
      </c>
      <c r="GO51" s="317" t="e">
        <f t="shared" si="273"/>
        <v>#DIV/0!</v>
      </c>
      <c r="GP51" s="317" t="e">
        <f t="shared" si="273"/>
        <v>#DIV/0!</v>
      </c>
      <c r="GQ51" s="317" t="e">
        <f t="shared" si="273"/>
        <v>#DIV/0!</v>
      </c>
      <c r="GR51" s="317" t="e">
        <f t="shared" si="273"/>
        <v>#DIV/0!</v>
      </c>
      <c r="GS51" s="317" t="e">
        <f t="shared" si="273"/>
        <v>#DIV/0!</v>
      </c>
      <c r="GT51" s="317" t="e">
        <f t="shared" si="273"/>
        <v>#DIV/0!</v>
      </c>
      <c r="GU51" s="317" t="e">
        <f t="shared" si="273"/>
        <v>#DIV/0!</v>
      </c>
      <c r="GV51" s="317" t="e">
        <f t="shared" si="273"/>
        <v>#DIV/0!</v>
      </c>
      <c r="GW51" s="317" t="e">
        <f t="shared" si="273"/>
        <v>#DIV/0!</v>
      </c>
      <c r="GX51" s="317" t="e">
        <f t="shared" si="273"/>
        <v>#DIV/0!</v>
      </c>
      <c r="GY51" s="317" t="e">
        <f t="shared" si="273"/>
        <v>#DIV/0!</v>
      </c>
      <c r="GZ51" s="317" t="e">
        <f t="shared" si="273"/>
        <v>#DIV/0!</v>
      </c>
      <c r="HA51" s="317" t="e">
        <f t="shared" si="273"/>
        <v>#DIV/0!</v>
      </c>
      <c r="HB51" s="317" t="e">
        <f t="shared" si="273"/>
        <v>#DIV/0!</v>
      </c>
      <c r="HC51" s="317" t="e">
        <f t="shared" si="273"/>
        <v>#DIV/0!</v>
      </c>
      <c r="HD51" s="317" t="e">
        <f t="shared" si="273"/>
        <v>#DIV/0!</v>
      </c>
      <c r="HE51" s="317" t="e">
        <f t="shared" si="273"/>
        <v>#DIV/0!</v>
      </c>
      <c r="HF51" s="317" t="e">
        <f t="shared" si="273"/>
        <v>#DIV/0!</v>
      </c>
      <c r="HG51" s="317" t="e">
        <f t="shared" si="273"/>
        <v>#DIV/0!</v>
      </c>
      <c r="HH51" s="317" t="e">
        <f t="shared" si="273"/>
        <v>#DIV/0!</v>
      </c>
      <c r="HI51" s="317" t="e">
        <f t="shared" si="273"/>
        <v>#DIV/0!</v>
      </c>
      <c r="HJ51" s="317" t="e">
        <f t="shared" si="273"/>
        <v>#DIV/0!</v>
      </c>
      <c r="HK51" s="317" t="e">
        <f t="shared" si="273"/>
        <v>#DIV/0!</v>
      </c>
      <c r="HL51" s="317" t="e">
        <f t="shared" si="273"/>
        <v>#DIV/0!</v>
      </c>
      <c r="HM51" s="317">
        <f t="shared" si="273"/>
        <v>0.72664015904572565</v>
      </c>
      <c r="HN51" s="317" t="e">
        <f t="shared" si="273"/>
        <v>#DIV/0!</v>
      </c>
      <c r="HO51" s="317" t="e">
        <f t="shared" ref="HO51:IS51" si="274">HO42/HO44</f>
        <v>#DIV/0!</v>
      </c>
      <c r="HP51" s="317" t="e">
        <f t="shared" si="274"/>
        <v>#DIV/0!</v>
      </c>
      <c r="HQ51" s="317" t="e">
        <f t="shared" si="274"/>
        <v>#DIV/0!</v>
      </c>
      <c r="HR51" s="317" t="e">
        <f t="shared" si="274"/>
        <v>#DIV/0!</v>
      </c>
      <c r="HS51" s="317" t="e">
        <f t="shared" si="274"/>
        <v>#DIV/0!</v>
      </c>
      <c r="HT51" s="317" t="e">
        <f t="shared" si="274"/>
        <v>#DIV/0!</v>
      </c>
      <c r="HU51" s="317" t="e">
        <f t="shared" si="274"/>
        <v>#DIV/0!</v>
      </c>
      <c r="HV51" s="317" t="e">
        <f t="shared" si="274"/>
        <v>#DIV/0!</v>
      </c>
      <c r="HW51" s="317" t="e">
        <f t="shared" si="274"/>
        <v>#DIV/0!</v>
      </c>
      <c r="HX51" s="317" t="e">
        <f t="shared" si="274"/>
        <v>#DIV/0!</v>
      </c>
      <c r="HY51" s="317" t="e">
        <f t="shared" si="274"/>
        <v>#DIV/0!</v>
      </c>
      <c r="HZ51" s="317" t="e">
        <f t="shared" si="274"/>
        <v>#DIV/0!</v>
      </c>
      <c r="IA51" s="317" t="e">
        <f t="shared" si="274"/>
        <v>#DIV/0!</v>
      </c>
      <c r="IB51" s="317" t="e">
        <f t="shared" si="274"/>
        <v>#DIV/0!</v>
      </c>
      <c r="IC51" s="317" t="e">
        <f t="shared" si="274"/>
        <v>#DIV/0!</v>
      </c>
      <c r="ID51" s="317" t="e">
        <f t="shared" si="274"/>
        <v>#DIV/0!</v>
      </c>
      <c r="IE51" s="317" t="e">
        <f t="shared" si="274"/>
        <v>#DIV/0!</v>
      </c>
      <c r="IF51" s="317" t="e">
        <f t="shared" si="274"/>
        <v>#DIV/0!</v>
      </c>
      <c r="IG51" s="317" t="e">
        <f t="shared" si="274"/>
        <v>#DIV/0!</v>
      </c>
      <c r="IH51" s="317" t="e">
        <f t="shared" si="274"/>
        <v>#DIV/0!</v>
      </c>
      <c r="II51" s="317" t="e">
        <f t="shared" si="274"/>
        <v>#DIV/0!</v>
      </c>
      <c r="IJ51" s="317" t="e">
        <f t="shared" si="274"/>
        <v>#DIV/0!</v>
      </c>
      <c r="IK51" s="317" t="e">
        <f t="shared" si="274"/>
        <v>#DIV/0!</v>
      </c>
      <c r="IL51" s="317" t="e">
        <f t="shared" si="274"/>
        <v>#DIV/0!</v>
      </c>
      <c r="IM51" s="317" t="e">
        <f t="shared" si="274"/>
        <v>#DIV/0!</v>
      </c>
      <c r="IN51" s="317" t="e">
        <f t="shared" si="274"/>
        <v>#DIV/0!</v>
      </c>
      <c r="IO51" s="317" t="e">
        <f t="shared" si="274"/>
        <v>#DIV/0!</v>
      </c>
      <c r="IP51" s="317" t="e">
        <f t="shared" si="274"/>
        <v>#DIV/0!</v>
      </c>
      <c r="IQ51" s="317" t="e">
        <f t="shared" si="274"/>
        <v>#DIV/0!</v>
      </c>
      <c r="IR51" s="317" t="e">
        <f t="shared" si="274"/>
        <v>#DIV/0!</v>
      </c>
      <c r="IS51" s="317">
        <f t="shared" si="274"/>
        <v>0.73210633946830261</v>
      </c>
      <c r="IT51" s="318"/>
      <c r="IU51" s="318"/>
      <c r="IV51" s="318"/>
      <c r="IW51" s="318"/>
      <c r="IX51" s="318"/>
    </row>
    <row r="52" spans="2:258" s="262" customFormat="1">
      <c r="B52" s="299" t="s">
        <v>63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299"/>
      <c r="AD52" s="299"/>
      <c r="AE52" s="299"/>
      <c r="AF52" s="299"/>
      <c r="AG52" s="299"/>
      <c r="AH52" s="287">
        <f>AH45/AH44</f>
        <v>5.156923076923077E-2</v>
      </c>
      <c r="AI52" s="299"/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  <c r="AU52" s="299"/>
      <c r="AV52" s="299"/>
      <c r="AW52" s="299"/>
      <c r="AX52" s="299"/>
      <c r="AY52" s="299"/>
      <c r="AZ52" s="299"/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  <c r="BK52" s="287">
        <f>BK45/AH44</f>
        <v>4.9969230769230766E-2</v>
      </c>
      <c r="BL52" s="299"/>
      <c r="BM52" s="299"/>
      <c r="BN52" s="299"/>
      <c r="BO52" s="299"/>
      <c r="BP52" s="299"/>
      <c r="BQ52" s="299"/>
      <c r="BR52" s="299"/>
      <c r="BS52" s="299"/>
      <c r="BT52" s="299"/>
      <c r="BU52" s="299"/>
      <c r="BV52" s="299"/>
      <c r="BW52" s="299"/>
      <c r="BX52" s="299"/>
      <c r="BY52" s="299"/>
      <c r="BZ52" s="299"/>
      <c r="CA52" s="299"/>
      <c r="CB52" s="299"/>
      <c r="CC52" s="299"/>
      <c r="CD52" s="299"/>
      <c r="CE52" s="299"/>
      <c r="CF52" s="299"/>
      <c r="CG52" s="299"/>
      <c r="CH52" s="299"/>
      <c r="CI52" s="299"/>
      <c r="CJ52" s="299"/>
      <c r="CK52" s="299"/>
      <c r="CL52" s="299"/>
      <c r="CM52" s="299"/>
      <c r="CN52" s="299"/>
      <c r="CO52" s="299"/>
      <c r="CP52" s="299"/>
      <c r="CQ52" s="287">
        <f>CQ45/BK44</f>
        <v>3.7450884086444008E-2</v>
      </c>
      <c r="CR52" s="299"/>
      <c r="CS52" s="299"/>
      <c r="CT52" s="299"/>
      <c r="CU52" s="299"/>
      <c r="CV52" s="299"/>
      <c r="CW52" s="299"/>
      <c r="CX52" s="299"/>
      <c r="CY52" s="299"/>
      <c r="CZ52" s="299"/>
      <c r="DA52" s="299"/>
      <c r="DB52" s="299"/>
      <c r="DC52" s="299"/>
      <c r="DD52" s="299"/>
      <c r="DE52" s="299"/>
      <c r="DF52" s="299"/>
      <c r="DG52" s="299"/>
      <c r="DH52" s="299"/>
      <c r="DI52" s="299"/>
      <c r="DJ52" s="299"/>
      <c r="DK52" s="299"/>
      <c r="DL52" s="299"/>
      <c r="DM52" s="299"/>
      <c r="DN52" s="299"/>
      <c r="DO52" s="299"/>
      <c r="DP52" s="299"/>
      <c r="DQ52" s="299"/>
      <c r="DR52" s="299"/>
      <c r="DS52" s="299"/>
      <c r="DT52" s="299"/>
      <c r="DU52" s="301"/>
      <c r="DV52" s="287">
        <f>DV45/CQ44</f>
        <v>3.0141629342694588E-2</v>
      </c>
      <c r="DW52" s="301"/>
      <c r="DX52" s="301"/>
      <c r="DY52" s="301"/>
      <c r="DZ52" s="301"/>
      <c r="EA52" s="301"/>
      <c r="EB52" s="301"/>
      <c r="EC52" s="301"/>
      <c r="ED52" s="301"/>
      <c r="EE52" s="301"/>
      <c r="EF52" s="301"/>
      <c r="EG52" s="301"/>
      <c r="EH52" s="301"/>
      <c r="EI52" s="301"/>
      <c r="EJ52" s="301"/>
      <c r="EK52" s="301"/>
      <c r="EL52" s="301"/>
      <c r="EM52" s="301"/>
      <c r="EN52" s="301"/>
      <c r="EO52" s="301"/>
      <c r="EP52" s="301"/>
      <c r="EQ52" s="301"/>
      <c r="ER52" s="301"/>
      <c r="ES52" s="301"/>
      <c r="ET52" s="301"/>
      <c r="EU52" s="301"/>
      <c r="EV52" s="301"/>
      <c r="EW52" s="301"/>
      <c r="EX52" s="301"/>
      <c r="EY52" s="301"/>
      <c r="EZ52" s="301"/>
      <c r="FA52" s="301"/>
      <c r="FB52" s="287">
        <f>FB45/DV44</f>
        <v>3.1312302099214262E-2</v>
      </c>
      <c r="FC52" s="287" t="e">
        <f t="shared" ref="FC52:GF52" si="275">FC45/FC44</f>
        <v>#DIV/0!</v>
      </c>
      <c r="FD52" s="287" t="e">
        <f t="shared" si="275"/>
        <v>#DIV/0!</v>
      </c>
      <c r="FE52" s="287" t="e">
        <f t="shared" si="275"/>
        <v>#DIV/0!</v>
      </c>
      <c r="FF52" s="287" t="e">
        <f t="shared" si="275"/>
        <v>#DIV/0!</v>
      </c>
      <c r="FG52" s="287" t="e">
        <f t="shared" si="275"/>
        <v>#DIV/0!</v>
      </c>
      <c r="FH52" s="287" t="e">
        <f t="shared" si="275"/>
        <v>#DIV/0!</v>
      </c>
      <c r="FI52" s="287" t="e">
        <f t="shared" si="275"/>
        <v>#DIV/0!</v>
      </c>
      <c r="FJ52" s="287" t="e">
        <f t="shared" si="275"/>
        <v>#DIV/0!</v>
      </c>
      <c r="FK52" s="287" t="e">
        <f t="shared" si="275"/>
        <v>#DIV/0!</v>
      </c>
      <c r="FL52" s="287" t="e">
        <f t="shared" si="275"/>
        <v>#DIV/0!</v>
      </c>
      <c r="FM52" s="287" t="e">
        <f t="shared" si="275"/>
        <v>#DIV/0!</v>
      </c>
      <c r="FN52" s="287" t="e">
        <f t="shared" si="275"/>
        <v>#DIV/0!</v>
      </c>
      <c r="FO52" s="287" t="e">
        <f t="shared" si="275"/>
        <v>#DIV/0!</v>
      </c>
      <c r="FP52" s="287" t="e">
        <f t="shared" si="275"/>
        <v>#DIV/0!</v>
      </c>
      <c r="FQ52" s="287" t="e">
        <f t="shared" si="275"/>
        <v>#DIV/0!</v>
      </c>
      <c r="FR52" s="287" t="e">
        <f t="shared" si="275"/>
        <v>#DIV/0!</v>
      </c>
      <c r="FS52" s="287" t="e">
        <f t="shared" si="275"/>
        <v>#DIV/0!</v>
      </c>
      <c r="FT52" s="287" t="e">
        <f t="shared" si="275"/>
        <v>#DIV/0!</v>
      </c>
      <c r="FU52" s="287" t="e">
        <f t="shared" si="275"/>
        <v>#DIV/0!</v>
      </c>
      <c r="FV52" s="287" t="e">
        <f t="shared" si="275"/>
        <v>#DIV/0!</v>
      </c>
      <c r="FW52" s="287" t="e">
        <f t="shared" si="275"/>
        <v>#DIV/0!</v>
      </c>
      <c r="FX52" s="287" t="e">
        <f t="shared" si="275"/>
        <v>#DIV/0!</v>
      </c>
      <c r="FY52" s="287" t="e">
        <f t="shared" si="275"/>
        <v>#DIV/0!</v>
      </c>
      <c r="FZ52" s="287" t="e">
        <f t="shared" si="275"/>
        <v>#DIV/0!</v>
      </c>
      <c r="GA52" s="287" t="e">
        <f t="shared" si="275"/>
        <v>#DIV/0!</v>
      </c>
      <c r="GB52" s="287" t="e">
        <f t="shared" si="275"/>
        <v>#DIV/0!</v>
      </c>
      <c r="GC52" s="287" t="e">
        <f t="shared" si="275"/>
        <v>#DIV/0!</v>
      </c>
      <c r="GD52" s="287" t="e">
        <f t="shared" si="275"/>
        <v>#DIV/0!</v>
      </c>
      <c r="GE52" s="287" t="e">
        <f t="shared" si="275"/>
        <v>#DIV/0!</v>
      </c>
      <c r="GF52" s="287" t="e">
        <f t="shared" si="275"/>
        <v>#DIV/0!</v>
      </c>
      <c r="GG52" s="287">
        <f>GG45/FB44</f>
        <v>5.4116413214472997E-2</v>
      </c>
      <c r="GH52" s="287">
        <f t="shared" ref="GH52:HL52" si="276">GH45/GH44</f>
        <v>0</v>
      </c>
      <c r="GI52" s="287" t="e">
        <f t="shared" si="276"/>
        <v>#DIV/0!</v>
      </c>
      <c r="GJ52" s="287" t="e">
        <f t="shared" si="276"/>
        <v>#DIV/0!</v>
      </c>
      <c r="GK52" s="287" t="e">
        <f t="shared" si="276"/>
        <v>#DIV/0!</v>
      </c>
      <c r="GL52" s="287" t="e">
        <f t="shared" si="276"/>
        <v>#DIV/0!</v>
      </c>
      <c r="GM52" s="287" t="e">
        <f t="shared" si="276"/>
        <v>#DIV/0!</v>
      </c>
      <c r="GN52" s="287" t="e">
        <f t="shared" si="276"/>
        <v>#DIV/0!</v>
      </c>
      <c r="GO52" s="287" t="e">
        <f t="shared" si="276"/>
        <v>#DIV/0!</v>
      </c>
      <c r="GP52" s="287" t="e">
        <f t="shared" si="276"/>
        <v>#DIV/0!</v>
      </c>
      <c r="GQ52" s="287" t="e">
        <f t="shared" si="276"/>
        <v>#DIV/0!</v>
      </c>
      <c r="GR52" s="287" t="e">
        <f t="shared" si="276"/>
        <v>#DIV/0!</v>
      </c>
      <c r="GS52" s="287" t="e">
        <f t="shared" si="276"/>
        <v>#DIV/0!</v>
      </c>
      <c r="GT52" s="287" t="e">
        <f t="shared" si="276"/>
        <v>#DIV/0!</v>
      </c>
      <c r="GU52" s="287" t="e">
        <f t="shared" si="276"/>
        <v>#DIV/0!</v>
      </c>
      <c r="GV52" s="287" t="e">
        <f t="shared" si="276"/>
        <v>#DIV/0!</v>
      </c>
      <c r="GW52" s="287" t="e">
        <f t="shared" si="276"/>
        <v>#DIV/0!</v>
      </c>
      <c r="GX52" s="287" t="e">
        <f t="shared" si="276"/>
        <v>#DIV/0!</v>
      </c>
      <c r="GY52" s="287" t="e">
        <f t="shared" si="276"/>
        <v>#DIV/0!</v>
      </c>
      <c r="GZ52" s="287" t="e">
        <f t="shared" si="276"/>
        <v>#DIV/0!</v>
      </c>
      <c r="HA52" s="287" t="e">
        <f t="shared" si="276"/>
        <v>#DIV/0!</v>
      </c>
      <c r="HB52" s="287" t="e">
        <f t="shared" si="276"/>
        <v>#DIV/0!</v>
      </c>
      <c r="HC52" s="287" t="e">
        <f t="shared" si="276"/>
        <v>#DIV/0!</v>
      </c>
      <c r="HD52" s="287" t="e">
        <f t="shared" si="276"/>
        <v>#DIV/0!</v>
      </c>
      <c r="HE52" s="287" t="e">
        <f t="shared" si="276"/>
        <v>#DIV/0!</v>
      </c>
      <c r="HF52" s="287" t="e">
        <f t="shared" si="276"/>
        <v>#DIV/0!</v>
      </c>
      <c r="HG52" s="287" t="e">
        <f t="shared" si="276"/>
        <v>#DIV/0!</v>
      </c>
      <c r="HH52" s="287" t="e">
        <f t="shared" si="276"/>
        <v>#DIV/0!</v>
      </c>
      <c r="HI52" s="287" t="e">
        <f t="shared" si="276"/>
        <v>#DIV/0!</v>
      </c>
      <c r="HJ52" s="287" t="e">
        <f t="shared" si="276"/>
        <v>#DIV/0!</v>
      </c>
      <c r="HK52" s="287" t="e">
        <f t="shared" si="276"/>
        <v>#DIV/0!</v>
      </c>
      <c r="HL52" s="287" t="e">
        <f t="shared" si="276"/>
        <v>#DIV/0!</v>
      </c>
      <c r="HM52" s="287">
        <f>HM45/GG44</f>
        <v>3.7650602409638557E-2</v>
      </c>
      <c r="HN52" s="287" t="e">
        <f t="shared" ref="HN52:IR52" si="277">HN45/HN44</f>
        <v>#DIV/0!</v>
      </c>
      <c r="HO52" s="287" t="e">
        <f t="shared" si="277"/>
        <v>#DIV/0!</v>
      </c>
      <c r="HP52" s="287" t="e">
        <f t="shared" si="277"/>
        <v>#DIV/0!</v>
      </c>
      <c r="HQ52" s="287" t="e">
        <f t="shared" si="277"/>
        <v>#DIV/0!</v>
      </c>
      <c r="HR52" s="287" t="e">
        <f t="shared" si="277"/>
        <v>#DIV/0!</v>
      </c>
      <c r="HS52" s="287" t="e">
        <f t="shared" si="277"/>
        <v>#DIV/0!</v>
      </c>
      <c r="HT52" s="287" t="e">
        <f t="shared" si="277"/>
        <v>#DIV/0!</v>
      </c>
      <c r="HU52" s="287" t="e">
        <f t="shared" si="277"/>
        <v>#DIV/0!</v>
      </c>
      <c r="HV52" s="287" t="e">
        <f t="shared" si="277"/>
        <v>#DIV/0!</v>
      </c>
      <c r="HW52" s="287" t="e">
        <f t="shared" si="277"/>
        <v>#DIV/0!</v>
      </c>
      <c r="HX52" s="287" t="e">
        <f t="shared" si="277"/>
        <v>#DIV/0!</v>
      </c>
      <c r="HY52" s="287" t="e">
        <f t="shared" si="277"/>
        <v>#DIV/0!</v>
      </c>
      <c r="HZ52" s="287" t="e">
        <f t="shared" si="277"/>
        <v>#DIV/0!</v>
      </c>
      <c r="IA52" s="287" t="e">
        <f t="shared" si="277"/>
        <v>#DIV/0!</v>
      </c>
      <c r="IB52" s="287" t="e">
        <f t="shared" si="277"/>
        <v>#DIV/0!</v>
      </c>
      <c r="IC52" s="287" t="e">
        <f t="shared" si="277"/>
        <v>#DIV/0!</v>
      </c>
      <c r="ID52" s="287" t="e">
        <f t="shared" si="277"/>
        <v>#DIV/0!</v>
      </c>
      <c r="IE52" s="287" t="e">
        <f t="shared" si="277"/>
        <v>#DIV/0!</v>
      </c>
      <c r="IF52" s="287" t="e">
        <f t="shared" si="277"/>
        <v>#DIV/0!</v>
      </c>
      <c r="IG52" s="287" t="e">
        <f t="shared" si="277"/>
        <v>#DIV/0!</v>
      </c>
      <c r="IH52" s="287" t="e">
        <f t="shared" si="277"/>
        <v>#DIV/0!</v>
      </c>
      <c r="II52" s="287" t="e">
        <f t="shared" si="277"/>
        <v>#DIV/0!</v>
      </c>
      <c r="IJ52" s="287" t="e">
        <f t="shared" si="277"/>
        <v>#DIV/0!</v>
      </c>
      <c r="IK52" s="287" t="e">
        <f t="shared" si="277"/>
        <v>#DIV/0!</v>
      </c>
      <c r="IL52" s="287" t="e">
        <f t="shared" si="277"/>
        <v>#DIV/0!</v>
      </c>
      <c r="IM52" s="287" t="e">
        <f t="shared" si="277"/>
        <v>#DIV/0!</v>
      </c>
      <c r="IN52" s="287" t="e">
        <f t="shared" si="277"/>
        <v>#DIV/0!</v>
      </c>
      <c r="IO52" s="287" t="e">
        <f t="shared" si="277"/>
        <v>#DIV/0!</v>
      </c>
      <c r="IP52" s="287" t="e">
        <f t="shared" si="277"/>
        <v>#DIV/0!</v>
      </c>
      <c r="IQ52" s="287" t="e">
        <f t="shared" si="277"/>
        <v>#DIV/0!</v>
      </c>
      <c r="IR52" s="287" t="e">
        <f t="shared" si="277"/>
        <v>#DIV/0!</v>
      </c>
      <c r="IS52" s="287">
        <f>IS45/HM44</f>
        <v>7.1371769383697811E-2</v>
      </c>
      <c r="IT52" s="287">
        <f>IT45/IS44</f>
        <v>0.12423312883435583</v>
      </c>
      <c r="IU52" s="287">
        <f>IU45/IT44</f>
        <v>9.3562620205905639E-2</v>
      </c>
      <c r="IV52" s="287">
        <f>IV45/IU44</f>
        <v>0.23993457473578259</v>
      </c>
      <c r="IW52" s="287">
        <f>IW45/IV44</f>
        <v>0.11766566503242132</v>
      </c>
      <c r="IX52" s="287">
        <f>IX45/SUM(AH44,BK44,CQ44,DV44,FB44,GG44,HM44,IS44,IT44,IU44,IV44,IW44)</f>
        <v>7.890791759741872E-2</v>
      </c>
    </row>
    <row r="53" spans="2:258">
      <c r="B53" s="286" t="s">
        <v>67</v>
      </c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7">
        <f>AH52*12</f>
        <v>0.6188307692307693</v>
      </c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  <c r="BG53" s="288"/>
      <c r="BH53" s="288"/>
      <c r="BI53" s="288"/>
      <c r="BJ53" s="288"/>
      <c r="BK53" s="287">
        <f>BK52*12</f>
        <v>0.59963076923076919</v>
      </c>
      <c r="BL53" s="288"/>
      <c r="BM53" s="288"/>
      <c r="BN53" s="288"/>
      <c r="BO53" s="288"/>
      <c r="BP53" s="288"/>
      <c r="BQ53" s="288"/>
      <c r="BR53" s="288"/>
      <c r="BS53" s="288"/>
      <c r="BT53" s="288"/>
      <c r="BU53" s="288"/>
      <c r="BV53" s="288"/>
      <c r="BW53" s="288"/>
      <c r="BX53" s="288"/>
      <c r="BY53" s="288"/>
      <c r="BZ53" s="288"/>
      <c r="CA53" s="288"/>
      <c r="CB53" s="288"/>
      <c r="CC53" s="288"/>
      <c r="CD53" s="288"/>
      <c r="CE53" s="288"/>
      <c r="CF53" s="288"/>
      <c r="CG53" s="288"/>
      <c r="CH53" s="288"/>
      <c r="CI53" s="288"/>
      <c r="CJ53" s="288"/>
      <c r="CK53" s="288"/>
      <c r="CL53" s="288"/>
      <c r="CM53" s="288"/>
      <c r="CN53" s="288"/>
      <c r="CO53" s="288"/>
      <c r="CP53" s="288"/>
      <c r="CQ53" s="287">
        <f>CQ52*12</f>
        <v>0.4494106090373281</v>
      </c>
      <c r="CR53" s="288"/>
      <c r="CS53" s="288"/>
      <c r="CT53" s="288"/>
      <c r="CU53" s="288"/>
      <c r="CV53" s="288"/>
      <c r="CW53" s="288"/>
      <c r="CX53" s="288"/>
      <c r="CY53" s="288"/>
      <c r="CZ53" s="288"/>
      <c r="DA53" s="288"/>
      <c r="DB53" s="288"/>
      <c r="DC53" s="288"/>
      <c r="DD53" s="288"/>
      <c r="DE53" s="288"/>
      <c r="DF53" s="288"/>
      <c r="DG53" s="288"/>
      <c r="DH53" s="288"/>
      <c r="DI53" s="288"/>
      <c r="DJ53" s="288"/>
      <c r="DK53" s="288"/>
      <c r="DL53" s="288"/>
      <c r="DM53" s="288"/>
      <c r="DN53" s="288"/>
      <c r="DO53" s="288"/>
      <c r="DP53" s="288"/>
      <c r="DQ53" s="288"/>
      <c r="DR53" s="288"/>
      <c r="DS53" s="288"/>
      <c r="DT53" s="288"/>
      <c r="DU53" s="288"/>
      <c r="DV53" s="287">
        <f>DV52*12</f>
        <v>0.36169955211233507</v>
      </c>
      <c r="DW53" s="288"/>
      <c r="DX53" s="288"/>
      <c r="DY53" s="288"/>
      <c r="DZ53" s="288"/>
      <c r="EA53" s="288"/>
      <c r="EB53" s="288"/>
      <c r="EC53" s="288"/>
      <c r="ED53" s="288"/>
      <c r="EE53" s="288"/>
      <c r="EF53" s="288"/>
      <c r="EG53" s="288"/>
      <c r="EH53" s="288"/>
      <c r="EI53" s="288"/>
      <c r="EJ53" s="288"/>
      <c r="EK53" s="288"/>
      <c r="EL53" s="288"/>
      <c r="EM53" s="288"/>
      <c r="EN53" s="288"/>
      <c r="EO53" s="288"/>
      <c r="EP53" s="288"/>
      <c r="EQ53" s="288"/>
      <c r="ER53" s="288"/>
      <c r="ES53" s="288"/>
      <c r="ET53" s="288"/>
      <c r="EU53" s="288"/>
      <c r="EV53" s="288"/>
      <c r="EW53" s="288"/>
      <c r="EX53" s="288"/>
      <c r="EY53" s="288"/>
      <c r="EZ53" s="288"/>
      <c r="FA53" s="288"/>
      <c r="FB53" s="287">
        <f>FB52*12</f>
        <v>0.37574762519057114</v>
      </c>
      <c r="FC53" s="287" t="e">
        <f t="shared" ref="FC53:HN53" si="278">FC52*12</f>
        <v>#DIV/0!</v>
      </c>
      <c r="FD53" s="287" t="e">
        <f t="shared" si="278"/>
        <v>#DIV/0!</v>
      </c>
      <c r="FE53" s="287" t="e">
        <f t="shared" si="278"/>
        <v>#DIV/0!</v>
      </c>
      <c r="FF53" s="287" t="e">
        <f t="shared" si="278"/>
        <v>#DIV/0!</v>
      </c>
      <c r="FG53" s="287" t="e">
        <f t="shared" si="278"/>
        <v>#DIV/0!</v>
      </c>
      <c r="FH53" s="287" t="e">
        <f t="shared" si="278"/>
        <v>#DIV/0!</v>
      </c>
      <c r="FI53" s="287" t="e">
        <f t="shared" si="278"/>
        <v>#DIV/0!</v>
      </c>
      <c r="FJ53" s="287" t="e">
        <f t="shared" si="278"/>
        <v>#DIV/0!</v>
      </c>
      <c r="FK53" s="287" t="e">
        <f t="shared" si="278"/>
        <v>#DIV/0!</v>
      </c>
      <c r="FL53" s="287" t="e">
        <f t="shared" si="278"/>
        <v>#DIV/0!</v>
      </c>
      <c r="FM53" s="287" t="e">
        <f t="shared" si="278"/>
        <v>#DIV/0!</v>
      </c>
      <c r="FN53" s="287" t="e">
        <f t="shared" si="278"/>
        <v>#DIV/0!</v>
      </c>
      <c r="FO53" s="287" t="e">
        <f t="shared" si="278"/>
        <v>#DIV/0!</v>
      </c>
      <c r="FP53" s="287" t="e">
        <f t="shared" si="278"/>
        <v>#DIV/0!</v>
      </c>
      <c r="FQ53" s="287" t="e">
        <f t="shared" si="278"/>
        <v>#DIV/0!</v>
      </c>
      <c r="FR53" s="287" t="e">
        <f t="shared" si="278"/>
        <v>#DIV/0!</v>
      </c>
      <c r="FS53" s="287" t="e">
        <f t="shared" si="278"/>
        <v>#DIV/0!</v>
      </c>
      <c r="FT53" s="287" t="e">
        <f t="shared" si="278"/>
        <v>#DIV/0!</v>
      </c>
      <c r="FU53" s="287" t="e">
        <f t="shared" si="278"/>
        <v>#DIV/0!</v>
      </c>
      <c r="FV53" s="287" t="e">
        <f t="shared" si="278"/>
        <v>#DIV/0!</v>
      </c>
      <c r="FW53" s="287" t="e">
        <f t="shared" si="278"/>
        <v>#DIV/0!</v>
      </c>
      <c r="FX53" s="287" t="e">
        <f t="shared" si="278"/>
        <v>#DIV/0!</v>
      </c>
      <c r="FY53" s="287" t="e">
        <f t="shared" si="278"/>
        <v>#DIV/0!</v>
      </c>
      <c r="FZ53" s="287" t="e">
        <f t="shared" si="278"/>
        <v>#DIV/0!</v>
      </c>
      <c r="GA53" s="287" t="e">
        <f t="shared" si="278"/>
        <v>#DIV/0!</v>
      </c>
      <c r="GB53" s="287" t="e">
        <f t="shared" si="278"/>
        <v>#DIV/0!</v>
      </c>
      <c r="GC53" s="287" t="e">
        <f t="shared" si="278"/>
        <v>#DIV/0!</v>
      </c>
      <c r="GD53" s="287" t="e">
        <f t="shared" si="278"/>
        <v>#DIV/0!</v>
      </c>
      <c r="GE53" s="287" t="e">
        <f t="shared" si="278"/>
        <v>#DIV/0!</v>
      </c>
      <c r="GF53" s="287" t="e">
        <f t="shared" si="278"/>
        <v>#DIV/0!</v>
      </c>
      <c r="GG53" s="287">
        <f t="shared" si="278"/>
        <v>0.64939695857367596</v>
      </c>
      <c r="GH53" s="287">
        <f t="shared" si="278"/>
        <v>0</v>
      </c>
      <c r="GI53" s="287" t="e">
        <f t="shared" si="278"/>
        <v>#DIV/0!</v>
      </c>
      <c r="GJ53" s="287" t="e">
        <f t="shared" si="278"/>
        <v>#DIV/0!</v>
      </c>
      <c r="GK53" s="287" t="e">
        <f t="shared" si="278"/>
        <v>#DIV/0!</v>
      </c>
      <c r="GL53" s="287" t="e">
        <f t="shared" si="278"/>
        <v>#DIV/0!</v>
      </c>
      <c r="GM53" s="287" t="e">
        <f t="shared" si="278"/>
        <v>#DIV/0!</v>
      </c>
      <c r="GN53" s="287" t="e">
        <f t="shared" si="278"/>
        <v>#DIV/0!</v>
      </c>
      <c r="GO53" s="287" t="e">
        <f t="shared" si="278"/>
        <v>#DIV/0!</v>
      </c>
      <c r="GP53" s="287" t="e">
        <f t="shared" si="278"/>
        <v>#DIV/0!</v>
      </c>
      <c r="GQ53" s="287" t="e">
        <f t="shared" si="278"/>
        <v>#DIV/0!</v>
      </c>
      <c r="GR53" s="287" t="e">
        <f t="shared" si="278"/>
        <v>#DIV/0!</v>
      </c>
      <c r="GS53" s="287" t="e">
        <f t="shared" si="278"/>
        <v>#DIV/0!</v>
      </c>
      <c r="GT53" s="287" t="e">
        <f t="shared" si="278"/>
        <v>#DIV/0!</v>
      </c>
      <c r="GU53" s="287" t="e">
        <f t="shared" si="278"/>
        <v>#DIV/0!</v>
      </c>
      <c r="GV53" s="287" t="e">
        <f t="shared" si="278"/>
        <v>#DIV/0!</v>
      </c>
      <c r="GW53" s="287" t="e">
        <f t="shared" si="278"/>
        <v>#DIV/0!</v>
      </c>
      <c r="GX53" s="287" t="e">
        <f t="shared" si="278"/>
        <v>#DIV/0!</v>
      </c>
      <c r="GY53" s="287" t="e">
        <f t="shared" si="278"/>
        <v>#DIV/0!</v>
      </c>
      <c r="GZ53" s="287" t="e">
        <f t="shared" si="278"/>
        <v>#DIV/0!</v>
      </c>
      <c r="HA53" s="287" t="e">
        <f t="shared" si="278"/>
        <v>#DIV/0!</v>
      </c>
      <c r="HB53" s="287" t="e">
        <f t="shared" si="278"/>
        <v>#DIV/0!</v>
      </c>
      <c r="HC53" s="287" t="e">
        <f t="shared" si="278"/>
        <v>#DIV/0!</v>
      </c>
      <c r="HD53" s="287" t="e">
        <f t="shared" si="278"/>
        <v>#DIV/0!</v>
      </c>
      <c r="HE53" s="287" t="e">
        <f t="shared" si="278"/>
        <v>#DIV/0!</v>
      </c>
      <c r="HF53" s="287" t="e">
        <f t="shared" si="278"/>
        <v>#DIV/0!</v>
      </c>
      <c r="HG53" s="287" t="e">
        <f t="shared" si="278"/>
        <v>#DIV/0!</v>
      </c>
      <c r="HH53" s="287" t="e">
        <f t="shared" si="278"/>
        <v>#DIV/0!</v>
      </c>
      <c r="HI53" s="287" t="e">
        <f t="shared" si="278"/>
        <v>#DIV/0!</v>
      </c>
      <c r="HJ53" s="287" t="e">
        <f t="shared" si="278"/>
        <v>#DIV/0!</v>
      </c>
      <c r="HK53" s="287" t="e">
        <f t="shared" si="278"/>
        <v>#DIV/0!</v>
      </c>
      <c r="HL53" s="287" t="e">
        <f t="shared" si="278"/>
        <v>#DIV/0!</v>
      </c>
      <c r="HM53" s="287">
        <f t="shared" si="278"/>
        <v>0.45180722891566272</v>
      </c>
      <c r="HN53" s="287" t="e">
        <f t="shared" si="278"/>
        <v>#DIV/0!</v>
      </c>
      <c r="HO53" s="287" t="e">
        <f t="shared" ref="HO53:IV53" si="279">HO52*12</f>
        <v>#DIV/0!</v>
      </c>
      <c r="HP53" s="287" t="e">
        <f t="shared" si="279"/>
        <v>#DIV/0!</v>
      </c>
      <c r="HQ53" s="287" t="e">
        <f t="shared" si="279"/>
        <v>#DIV/0!</v>
      </c>
      <c r="HR53" s="287" t="e">
        <f t="shared" si="279"/>
        <v>#DIV/0!</v>
      </c>
      <c r="HS53" s="287" t="e">
        <f t="shared" si="279"/>
        <v>#DIV/0!</v>
      </c>
      <c r="HT53" s="287" t="e">
        <f t="shared" si="279"/>
        <v>#DIV/0!</v>
      </c>
      <c r="HU53" s="287" t="e">
        <f t="shared" si="279"/>
        <v>#DIV/0!</v>
      </c>
      <c r="HV53" s="287" t="e">
        <f t="shared" si="279"/>
        <v>#DIV/0!</v>
      </c>
      <c r="HW53" s="287" t="e">
        <f t="shared" si="279"/>
        <v>#DIV/0!</v>
      </c>
      <c r="HX53" s="287" t="e">
        <f t="shared" si="279"/>
        <v>#DIV/0!</v>
      </c>
      <c r="HY53" s="287" t="e">
        <f t="shared" si="279"/>
        <v>#DIV/0!</v>
      </c>
      <c r="HZ53" s="287" t="e">
        <f t="shared" si="279"/>
        <v>#DIV/0!</v>
      </c>
      <c r="IA53" s="287" t="e">
        <f t="shared" si="279"/>
        <v>#DIV/0!</v>
      </c>
      <c r="IB53" s="287" t="e">
        <f t="shared" si="279"/>
        <v>#DIV/0!</v>
      </c>
      <c r="IC53" s="287" t="e">
        <f t="shared" si="279"/>
        <v>#DIV/0!</v>
      </c>
      <c r="ID53" s="287" t="e">
        <f t="shared" si="279"/>
        <v>#DIV/0!</v>
      </c>
      <c r="IE53" s="287" t="e">
        <f t="shared" si="279"/>
        <v>#DIV/0!</v>
      </c>
      <c r="IF53" s="287" t="e">
        <f t="shared" si="279"/>
        <v>#DIV/0!</v>
      </c>
      <c r="IG53" s="287" t="e">
        <f t="shared" si="279"/>
        <v>#DIV/0!</v>
      </c>
      <c r="IH53" s="287" t="e">
        <f t="shared" si="279"/>
        <v>#DIV/0!</v>
      </c>
      <c r="II53" s="287" t="e">
        <f t="shared" si="279"/>
        <v>#DIV/0!</v>
      </c>
      <c r="IJ53" s="287" t="e">
        <f t="shared" si="279"/>
        <v>#DIV/0!</v>
      </c>
      <c r="IK53" s="287" t="e">
        <f t="shared" si="279"/>
        <v>#DIV/0!</v>
      </c>
      <c r="IL53" s="287" t="e">
        <f t="shared" si="279"/>
        <v>#DIV/0!</v>
      </c>
      <c r="IM53" s="287" t="e">
        <f t="shared" si="279"/>
        <v>#DIV/0!</v>
      </c>
      <c r="IN53" s="287" t="e">
        <f t="shared" si="279"/>
        <v>#DIV/0!</v>
      </c>
      <c r="IO53" s="287" t="e">
        <f t="shared" si="279"/>
        <v>#DIV/0!</v>
      </c>
      <c r="IP53" s="287" t="e">
        <f t="shared" si="279"/>
        <v>#DIV/0!</v>
      </c>
      <c r="IQ53" s="287" t="e">
        <f t="shared" si="279"/>
        <v>#DIV/0!</v>
      </c>
      <c r="IR53" s="287" t="e">
        <f t="shared" si="279"/>
        <v>#DIV/0!</v>
      </c>
      <c r="IS53" s="287">
        <f t="shared" si="279"/>
        <v>0.85646123260437368</v>
      </c>
      <c r="IT53" s="287">
        <f t="shared" si="279"/>
        <v>1.49079754601227</v>
      </c>
      <c r="IU53" s="287">
        <f t="shared" si="279"/>
        <v>1.1227514424708676</v>
      </c>
      <c r="IV53" s="287">
        <f t="shared" si="279"/>
        <v>2.8792148968293909</v>
      </c>
      <c r="IW53" s="287">
        <f>IW52*12</f>
        <v>1.4119879803890558</v>
      </c>
      <c r="IX53" s="287">
        <f>IX52*12</f>
        <v>0.94689501116902464</v>
      </c>
    </row>
    <row r="54" spans="2:258">
      <c r="B54" s="286" t="s">
        <v>66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7">
        <f>1-AH28</f>
        <v>6.5650526315789492E-2</v>
      </c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  <c r="BE54" s="288"/>
      <c r="BF54" s="288"/>
      <c r="BG54" s="288"/>
      <c r="BH54" s="288"/>
      <c r="BI54" s="288"/>
      <c r="BJ54" s="288"/>
      <c r="BK54" s="287">
        <f>1-BK28</f>
        <v>6.7862783722870024E-2</v>
      </c>
      <c r="BL54" s="288"/>
      <c r="BM54" s="288"/>
      <c r="BN54" s="288"/>
      <c r="BO54" s="288"/>
      <c r="BP54" s="288"/>
      <c r="BQ54" s="288"/>
      <c r="BR54" s="288"/>
      <c r="BS54" s="288"/>
      <c r="BT54" s="288"/>
      <c r="BU54" s="288"/>
      <c r="BV54" s="288"/>
      <c r="BW54" s="288"/>
      <c r="BX54" s="288"/>
      <c r="BY54" s="288"/>
      <c r="BZ54" s="288"/>
      <c r="CA54" s="288"/>
      <c r="CB54" s="288"/>
      <c r="CC54" s="288"/>
      <c r="CD54" s="288"/>
      <c r="CE54" s="288"/>
      <c r="CF54" s="288"/>
      <c r="CG54" s="288"/>
      <c r="CH54" s="288"/>
      <c r="CI54" s="288"/>
      <c r="CJ54" s="288"/>
      <c r="CK54" s="288"/>
      <c r="CL54" s="288"/>
      <c r="CM54" s="288"/>
      <c r="CN54" s="288"/>
      <c r="CO54" s="288"/>
      <c r="CP54" s="288"/>
      <c r="CQ54" s="287">
        <f>1-CQ28</f>
        <v>6.0015797788309677E-2</v>
      </c>
      <c r="CR54" s="288"/>
      <c r="CS54" s="288"/>
      <c r="CT54" s="288"/>
      <c r="CU54" s="288"/>
      <c r="CV54" s="288"/>
      <c r="CW54" s="288"/>
      <c r="CX54" s="288"/>
      <c r="CY54" s="288"/>
      <c r="CZ54" s="288"/>
      <c r="DA54" s="288"/>
      <c r="DB54" s="288"/>
      <c r="DC54" s="288"/>
      <c r="DD54" s="288"/>
      <c r="DE54" s="288"/>
      <c r="DF54" s="288"/>
      <c r="DG54" s="288"/>
      <c r="DH54" s="288"/>
      <c r="DI54" s="288"/>
      <c r="DJ54" s="288"/>
      <c r="DK54" s="288"/>
      <c r="DL54" s="288"/>
      <c r="DM54" s="288"/>
      <c r="DN54" s="288"/>
      <c r="DO54" s="288"/>
      <c r="DP54" s="288"/>
      <c r="DQ54" s="288"/>
      <c r="DR54" s="288"/>
      <c r="DS54" s="288"/>
      <c r="DT54" s="288"/>
      <c r="DU54" s="288"/>
      <c r="DV54" s="287">
        <f>1-DV28</f>
        <v>0.10511924061016809</v>
      </c>
      <c r="DW54" s="288"/>
      <c r="DX54" s="288"/>
      <c r="DY54" s="288"/>
      <c r="DZ54" s="288"/>
      <c r="EA54" s="288"/>
      <c r="EB54" s="288"/>
      <c r="EC54" s="288"/>
      <c r="ED54" s="288"/>
      <c r="EE54" s="288"/>
      <c r="EF54" s="288"/>
      <c r="EG54" s="288"/>
      <c r="EH54" s="288"/>
      <c r="EI54" s="288"/>
      <c r="EJ54" s="288"/>
      <c r="EK54" s="288"/>
      <c r="EL54" s="288"/>
      <c r="EM54" s="288"/>
      <c r="EN54" s="288"/>
      <c r="EO54" s="288"/>
      <c r="EP54" s="288"/>
      <c r="EQ54" s="288"/>
      <c r="ER54" s="288"/>
      <c r="ES54" s="288"/>
      <c r="ET54" s="288"/>
      <c r="EU54" s="288"/>
      <c r="EV54" s="288"/>
      <c r="EW54" s="288"/>
      <c r="EX54" s="288"/>
      <c r="EY54" s="288"/>
      <c r="EZ54" s="288"/>
      <c r="FA54" s="288"/>
      <c r="FB54" s="287">
        <f>1-FB28</f>
        <v>5.4922740108512946E-2</v>
      </c>
      <c r="FC54" s="287">
        <f t="shared" ref="FC54:HN54" si="280">1-FC28</f>
        <v>0.99211469534050178</v>
      </c>
      <c r="FD54" s="287">
        <f t="shared" si="280"/>
        <v>5.3138373751783208E-2</v>
      </c>
      <c r="FE54" s="287">
        <f t="shared" si="280"/>
        <v>4.6752319771591666E-2</v>
      </c>
      <c r="FF54" s="287">
        <f t="shared" si="280"/>
        <v>4.2172980700500351E-2</v>
      </c>
      <c r="FG54" s="287">
        <f t="shared" si="280"/>
        <v>3.307254623044098E-2</v>
      </c>
      <c r="FH54" s="287">
        <f t="shared" si="280"/>
        <v>7.53571428571429E-2</v>
      </c>
      <c r="FI54" s="287">
        <f t="shared" si="280"/>
        <v>0.95342171264779652</v>
      </c>
      <c r="FJ54" s="287">
        <f t="shared" si="280"/>
        <v>9.0552584670231751E-2</v>
      </c>
      <c r="FK54" s="287">
        <f t="shared" si="280"/>
        <v>5.6368176953264348E-2</v>
      </c>
      <c r="FL54" s="287">
        <f t="shared" si="280"/>
        <v>4.6586059743954467E-2</v>
      </c>
      <c r="FM54" s="287">
        <f t="shared" si="280"/>
        <v>5.3794086213038828E-2</v>
      </c>
      <c r="FN54" s="287">
        <f t="shared" si="280"/>
        <v>4.3493635077793469E-2</v>
      </c>
      <c r="FO54" s="287">
        <f t="shared" si="280"/>
        <v>5.4847841472045245E-2</v>
      </c>
      <c r="FP54" s="287">
        <f t="shared" si="280"/>
        <v>0.24743362831858406</v>
      </c>
      <c r="FQ54" s="287">
        <f t="shared" si="280"/>
        <v>5.7894736842105221E-2</v>
      </c>
      <c r="FR54" s="287">
        <f t="shared" si="280"/>
        <v>3.9029535864978926E-2</v>
      </c>
      <c r="FS54" s="287">
        <f t="shared" si="280"/>
        <v>3.4507042253521081E-2</v>
      </c>
      <c r="FT54" s="287">
        <f t="shared" si="280"/>
        <v>0.8796328979879986</v>
      </c>
      <c r="FU54" s="287">
        <f t="shared" si="280"/>
        <v>5.2891396332863216E-2</v>
      </c>
      <c r="FV54" s="287">
        <f t="shared" si="280"/>
        <v>4.8307475317348358E-2</v>
      </c>
      <c r="FW54" s="287">
        <f t="shared" si="280"/>
        <v>0.26986930413281529</v>
      </c>
      <c r="FX54" s="287">
        <f t="shared" si="280"/>
        <v>5.3300388280974276E-2</v>
      </c>
      <c r="FY54" s="287">
        <f t="shared" si="280"/>
        <v>4.4844632768361592E-2</v>
      </c>
      <c r="FZ54" s="287">
        <f t="shared" si="280"/>
        <v>4.1637261820748006E-2</v>
      </c>
      <c r="GA54" s="287">
        <f t="shared" si="280"/>
        <v>3.9139633286318753E-2</v>
      </c>
      <c r="GB54" s="287">
        <f t="shared" si="280"/>
        <v>3.6671368124118531E-2</v>
      </c>
      <c r="GC54" s="287">
        <f t="shared" si="280"/>
        <v>5.3987297106563137E-2</v>
      </c>
      <c r="GD54" s="287">
        <f t="shared" si="280"/>
        <v>0.94096601073345254</v>
      </c>
      <c r="GE54" s="287">
        <f t="shared" si="280"/>
        <v>5.5437853107344615E-2</v>
      </c>
      <c r="GF54" s="287">
        <f t="shared" si="280"/>
        <v>3.7809187279151946E-2</v>
      </c>
      <c r="GG54" s="287">
        <f t="shared" si="280"/>
        <v>4.9623727312970378E-2</v>
      </c>
      <c r="GH54" s="287">
        <f t="shared" si="280"/>
        <v>4.26958362738179E-2</v>
      </c>
      <c r="GI54" s="287">
        <f t="shared" si="280"/>
        <v>3.82436260623229E-2</v>
      </c>
      <c r="GJ54" s="287">
        <f t="shared" si="280"/>
        <v>4.0765685926976269E-2</v>
      </c>
      <c r="GK54" s="287">
        <f t="shared" si="280"/>
        <v>4.042553191489362E-2</v>
      </c>
      <c r="GL54" s="287">
        <f t="shared" si="280"/>
        <v>0.24538352272727271</v>
      </c>
      <c r="GM54" s="287">
        <f t="shared" si="280"/>
        <v>2.9370134465675823E-2</v>
      </c>
      <c r="GN54" s="287">
        <f t="shared" si="280"/>
        <v>5.2911931818181768E-2</v>
      </c>
      <c r="GO54" s="287">
        <f t="shared" si="280"/>
        <v>5.5023074192403265E-2</v>
      </c>
      <c r="GP54" s="287">
        <f t="shared" si="280"/>
        <v>5.2220248667850799E-2</v>
      </c>
      <c r="GQ54" s="287">
        <f t="shared" si="280"/>
        <v>5.4351687388987546E-2</v>
      </c>
      <c r="GR54" s="287">
        <f t="shared" si="280"/>
        <v>8.6384642730181316E-2</v>
      </c>
      <c r="GS54" s="287">
        <f t="shared" si="280"/>
        <v>0.5149572649572649</v>
      </c>
      <c r="GT54" s="287">
        <f t="shared" si="280"/>
        <v>9.3883357041251725E-2</v>
      </c>
      <c r="GU54" s="287">
        <f t="shared" si="280"/>
        <v>5.4409672830725508E-2</v>
      </c>
      <c r="GV54" s="287">
        <f t="shared" si="280"/>
        <v>4.5825932504440448E-2</v>
      </c>
      <c r="GW54" s="287">
        <f t="shared" si="280"/>
        <v>4.4389204545454586E-2</v>
      </c>
      <c r="GX54" s="287">
        <f t="shared" si="280"/>
        <v>4.2447824548991875E-2</v>
      </c>
      <c r="GY54" s="287">
        <f t="shared" si="280"/>
        <v>4.4601769911504441E-2</v>
      </c>
      <c r="GZ54" s="287">
        <f t="shared" si="280"/>
        <v>0.27108433734939763</v>
      </c>
      <c r="HA54" s="287">
        <f t="shared" si="280"/>
        <v>5.0035236081747758E-2</v>
      </c>
      <c r="HB54" s="287">
        <f t="shared" si="280"/>
        <v>3.988704553476885E-2</v>
      </c>
      <c r="HC54" s="287">
        <f t="shared" si="280"/>
        <v>3.7769149311683736E-2</v>
      </c>
      <c r="HD54" s="287">
        <f t="shared" si="280"/>
        <v>3.3910279053337988E-2</v>
      </c>
      <c r="HE54" s="287">
        <f t="shared" si="280"/>
        <v>3.5877594090749199E-2</v>
      </c>
      <c r="HF54" s="287">
        <f t="shared" si="280"/>
        <v>4.8926434354100712E-2</v>
      </c>
      <c r="HG54" s="287">
        <f t="shared" si="280"/>
        <v>0.98450158506516383</v>
      </c>
      <c r="HH54" s="287">
        <f t="shared" si="280"/>
        <v>4.8608665022895403E-2</v>
      </c>
      <c r="HI54" s="287">
        <f t="shared" si="280"/>
        <v>3.5588442565186784E-2</v>
      </c>
      <c r="HJ54" s="287">
        <f t="shared" si="280"/>
        <v>3.3838561861120886E-2</v>
      </c>
      <c r="HK54" s="287">
        <f t="shared" si="280"/>
        <v>3.0303030303030276E-2</v>
      </c>
      <c r="HL54" s="287">
        <f t="shared" si="280"/>
        <v>3.6305956996827593E-2</v>
      </c>
      <c r="HM54" s="287">
        <f t="shared" si="280"/>
        <v>4.6228837989412352E-2</v>
      </c>
      <c r="HN54" s="287">
        <f t="shared" si="280"/>
        <v>7.2740112994350237E-2</v>
      </c>
      <c r="HO54" s="287">
        <f t="shared" ref="HO54:IS54" si="281">1-HO28</f>
        <v>0.81090651558073656</v>
      </c>
      <c r="HP54" s="287">
        <f t="shared" si="281"/>
        <v>5.5026455026454979E-2</v>
      </c>
      <c r="HQ54" s="287">
        <f t="shared" si="281"/>
        <v>3.3874382498235711E-2</v>
      </c>
      <c r="HR54" s="287">
        <f t="shared" si="281"/>
        <v>2.1531944934698233E-2</v>
      </c>
      <c r="HS54" s="287">
        <f t="shared" si="281"/>
        <v>4.6676096181046622E-2</v>
      </c>
      <c r="HT54" s="287">
        <f t="shared" si="281"/>
        <v>3.8951841359773365E-2</v>
      </c>
      <c r="HU54" s="287">
        <f t="shared" si="281"/>
        <v>6.6973777462792317E-2</v>
      </c>
      <c r="HV54" s="287">
        <f t="shared" si="281"/>
        <v>0.99822443181818177</v>
      </c>
      <c r="HW54" s="287">
        <f t="shared" si="281"/>
        <v>7.419240326588572E-2</v>
      </c>
      <c r="HX54" s="287">
        <f t="shared" si="281"/>
        <v>3.9744499645138376E-2</v>
      </c>
      <c r="HY54" s="287">
        <f t="shared" si="281"/>
        <v>3.6260220405261334E-2</v>
      </c>
      <c r="HZ54" s="287">
        <f t="shared" si="281"/>
        <v>3.4850640113798015E-2</v>
      </c>
      <c r="IA54" s="287">
        <f t="shared" si="281"/>
        <v>3.703703703703709E-2</v>
      </c>
      <c r="IB54" s="287">
        <f t="shared" si="281"/>
        <v>4.5956537228357686E-2</v>
      </c>
      <c r="IC54" s="287">
        <f t="shared" si="281"/>
        <v>0.99784405318002156</v>
      </c>
      <c r="ID54" s="287">
        <f t="shared" si="281"/>
        <v>4.2400287459576025E-2</v>
      </c>
      <c r="IE54" s="287">
        <f t="shared" si="281"/>
        <v>3.3165104542177359E-2</v>
      </c>
      <c r="IF54" s="287">
        <f t="shared" si="281"/>
        <v>3.1124130355181245E-2</v>
      </c>
      <c r="IG54" s="287">
        <f t="shared" si="281"/>
        <v>2.7879677182685247E-2</v>
      </c>
      <c r="IH54" s="287">
        <f t="shared" si="281"/>
        <v>3.3076074972436587E-2</v>
      </c>
      <c r="II54" s="287">
        <f t="shared" si="281"/>
        <v>3.8319823139277842E-2</v>
      </c>
      <c r="IJ54" s="287">
        <f t="shared" si="281"/>
        <v>0.99852180339985219</v>
      </c>
      <c r="IK54" s="287">
        <f t="shared" si="281"/>
        <v>4.6193643754619318E-2</v>
      </c>
      <c r="IL54" s="287">
        <f t="shared" si="281"/>
        <v>4.4041450777202118E-2</v>
      </c>
      <c r="IM54" s="287">
        <f t="shared" si="281"/>
        <v>3.9970392301998503E-2</v>
      </c>
      <c r="IN54" s="287">
        <f t="shared" si="281"/>
        <v>3.6680251945164888E-2</v>
      </c>
      <c r="IO54" s="287">
        <f t="shared" si="281"/>
        <v>5.2612078547610186E-2</v>
      </c>
      <c r="IP54" s="287">
        <f t="shared" si="281"/>
        <v>4.5606229143492771E-2</v>
      </c>
      <c r="IQ54" s="287">
        <f t="shared" si="281"/>
        <v>0.99812874251497008</v>
      </c>
      <c r="IR54" s="287">
        <f t="shared" si="281"/>
        <v>4.7884187082405383E-2</v>
      </c>
      <c r="IS54" s="287">
        <f t="shared" si="281"/>
        <v>4.3231386486374035E-2</v>
      </c>
      <c r="IT54" s="288"/>
      <c r="IU54" s="288"/>
      <c r="IV54" s="288"/>
      <c r="IW54" s="288"/>
      <c r="IX54" s="348">
        <f>AVERAGE(AH54,BK54,CQ54,DV54,FB54,GG54,HM54,IS54)</f>
        <v>6.1581880041800874E-2</v>
      </c>
    </row>
    <row r="55" spans="2:258" s="285" customFormat="1">
      <c r="B55" s="302" t="s">
        <v>101</v>
      </c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303"/>
      <c r="AA55" s="303"/>
      <c r="AB55" s="303"/>
      <c r="AC55" s="303"/>
      <c r="AD55" s="303"/>
      <c r="AE55" s="303"/>
      <c r="AF55" s="303"/>
      <c r="AG55" s="303"/>
      <c r="AH55" s="34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  <c r="BI55" s="306"/>
      <c r="BJ55" s="306"/>
      <c r="BK55" s="306"/>
      <c r="BL55" s="306"/>
      <c r="BM55" s="306"/>
      <c r="BN55" s="306"/>
      <c r="BO55" s="306"/>
      <c r="BP55" s="306"/>
      <c r="BQ55" s="306"/>
      <c r="BR55" s="306"/>
      <c r="BS55" s="306"/>
      <c r="BT55" s="306"/>
      <c r="BU55" s="306"/>
      <c r="BV55" s="306"/>
      <c r="BW55" s="306"/>
      <c r="BX55" s="306"/>
      <c r="BY55" s="306"/>
      <c r="BZ55" s="306"/>
      <c r="CA55" s="306"/>
      <c r="CB55" s="306"/>
      <c r="CC55" s="306"/>
      <c r="CD55" s="306"/>
      <c r="CE55" s="306"/>
      <c r="CF55" s="306"/>
      <c r="CG55" s="306"/>
      <c r="CH55" s="306"/>
      <c r="CI55" s="306"/>
      <c r="CJ55" s="306"/>
      <c r="CK55" s="306"/>
      <c r="CL55" s="306"/>
      <c r="CM55" s="306"/>
      <c r="CN55" s="306"/>
      <c r="CO55" s="306"/>
      <c r="CP55" s="306"/>
      <c r="CQ55" s="345"/>
      <c r="CR55" s="306"/>
      <c r="CS55" s="306"/>
      <c r="CT55" s="306"/>
      <c r="CU55" s="306"/>
      <c r="CV55" s="306"/>
      <c r="CW55" s="306"/>
      <c r="CX55" s="306"/>
      <c r="CY55" s="306"/>
      <c r="CZ55" s="306"/>
      <c r="DA55" s="306"/>
      <c r="DB55" s="306"/>
      <c r="DC55" s="306"/>
      <c r="DD55" s="306"/>
      <c r="DE55" s="306"/>
      <c r="DF55" s="306"/>
      <c r="DG55" s="306"/>
      <c r="DH55" s="306"/>
      <c r="DI55" s="306"/>
      <c r="DJ55" s="306"/>
      <c r="DK55" s="306"/>
      <c r="DL55" s="306"/>
      <c r="DM55" s="306"/>
      <c r="DN55" s="306"/>
      <c r="DO55" s="306"/>
      <c r="DP55" s="306"/>
      <c r="DQ55" s="306"/>
      <c r="DR55" s="306"/>
      <c r="DS55" s="306"/>
      <c r="DT55" s="306"/>
      <c r="DU55" s="306"/>
      <c r="DV55" s="306"/>
      <c r="DW55" s="306"/>
      <c r="DX55" s="306"/>
      <c r="DY55" s="306"/>
      <c r="DZ55" s="306"/>
      <c r="EA55" s="306"/>
      <c r="EB55" s="306"/>
      <c r="EC55" s="306"/>
      <c r="ED55" s="306"/>
      <c r="EE55" s="306"/>
      <c r="EF55" s="306"/>
      <c r="EG55" s="306"/>
      <c r="EH55" s="306"/>
      <c r="EI55" s="306"/>
      <c r="EJ55" s="306"/>
      <c r="EK55" s="306"/>
      <c r="EL55" s="306"/>
      <c r="EM55" s="306"/>
      <c r="EN55" s="306"/>
      <c r="EO55" s="306"/>
      <c r="EP55" s="306"/>
      <c r="EQ55" s="306"/>
      <c r="ER55" s="306"/>
      <c r="ES55" s="306"/>
      <c r="ET55" s="306"/>
      <c r="EU55" s="306"/>
      <c r="EV55" s="306"/>
      <c r="EW55" s="306"/>
      <c r="EX55" s="306"/>
      <c r="EY55" s="306"/>
      <c r="EZ55" s="306"/>
      <c r="FA55" s="306"/>
      <c r="FB55" s="345"/>
      <c r="FC55" s="306"/>
      <c r="FD55" s="306"/>
      <c r="FE55" s="306"/>
      <c r="FF55" s="306"/>
      <c r="FG55" s="306"/>
      <c r="FH55" s="306"/>
      <c r="FI55" s="306"/>
      <c r="FJ55" s="306"/>
      <c r="FK55" s="306"/>
      <c r="FL55" s="306"/>
      <c r="FM55" s="306"/>
      <c r="FN55" s="306"/>
      <c r="FO55" s="306"/>
      <c r="FP55" s="306"/>
      <c r="FQ55" s="306"/>
      <c r="FR55" s="306"/>
      <c r="FS55" s="306"/>
      <c r="FT55" s="306"/>
      <c r="FU55" s="306"/>
      <c r="FV55" s="306"/>
      <c r="FW55" s="306"/>
      <c r="FX55" s="306"/>
      <c r="FY55" s="306"/>
      <c r="FZ55" s="306"/>
      <c r="GA55" s="306"/>
      <c r="GB55" s="306"/>
      <c r="GC55" s="306"/>
      <c r="GD55" s="306"/>
      <c r="GE55" s="306"/>
      <c r="GF55" s="306"/>
      <c r="GG55" s="306"/>
      <c r="GH55" s="303"/>
      <c r="GI55" s="303"/>
      <c r="GJ55" s="303"/>
      <c r="GK55" s="303"/>
      <c r="GL55" s="303"/>
      <c r="GM55" s="303"/>
      <c r="GN55" s="303"/>
      <c r="GO55" s="303"/>
      <c r="GP55" s="303"/>
      <c r="GQ55" s="303"/>
      <c r="GR55" s="303"/>
      <c r="GS55" s="303"/>
      <c r="GT55" s="303"/>
      <c r="GU55" s="303"/>
      <c r="GV55" s="303"/>
      <c r="GW55" s="303"/>
      <c r="GX55" s="303"/>
      <c r="GY55" s="303"/>
      <c r="GZ55" s="303"/>
      <c r="HA55" s="303"/>
      <c r="HB55" s="303"/>
      <c r="HC55" s="303"/>
      <c r="HD55" s="303"/>
      <c r="HE55" s="303"/>
      <c r="HF55" s="303"/>
      <c r="HG55" s="303"/>
      <c r="HH55" s="303"/>
      <c r="HI55" s="303"/>
      <c r="HJ55" s="303"/>
      <c r="HK55" s="303"/>
      <c r="HL55" s="303"/>
      <c r="HM55" s="303"/>
      <c r="HN55" s="303"/>
      <c r="HO55" s="303"/>
      <c r="HP55" s="303"/>
      <c r="HQ55" s="303"/>
      <c r="HR55" s="303"/>
      <c r="HS55" s="303"/>
      <c r="HT55" s="303"/>
      <c r="HU55" s="303"/>
      <c r="HV55" s="303"/>
      <c r="HW55" s="303"/>
      <c r="HX55" s="303"/>
      <c r="HY55" s="303"/>
      <c r="HZ55" s="303"/>
      <c r="IA55" s="303"/>
      <c r="IB55" s="303"/>
      <c r="IC55" s="303"/>
      <c r="ID55" s="303"/>
      <c r="IE55" s="303"/>
      <c r="IF55" s="303"/>
      <c r="IG55" s="303"/>
      <c r="IH55" s="303"/>
      <c r="II55" s="303"/>
      <c r="IJ55" s="303"/>
      <c r="IK55" s="303"/>
      <c r="IL55" s="303"/>
      <c r="IM55" s="303"/>
      <c r="IN55" s="303"/>
      <c r="IO55" s="303"/>
      <c r="IP55" s="303"/>
      <c r="IQ55" s="303"/>
      <c r="IR55" s="303"/>
      <c r="IS55" s="303"/>
      <c r="IT55" s="303"/>
      <c r="IU55" s="303"/>
      <c r="IV55" s="303"/>
      <c r="IW55" s="303"/>
      <c r="IX55" s="303"/>
    </row>
    <row r="56" spans="2:258" s="285" customFormat="1">
      <c r="B56" s="302" t="s">
        <v>102</v>
      </c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303"/>
      <c r="AB56" s="303"/>
      <c r="AC56" s="303"/>
      <c r="AD56" s="303"/>
      <c r="AE56" s="303"/>
      <c r="AF56" s="303"/>
      <c r="AG56" s="303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  <c r="BI56" s="306"/>
      <c r="BJ56" s="306"/>
      <c r="BK56" s="306"/>
      <c r="BL56" s="306"/>
      <c r="BM56" s="306"/>
      <c r="BN56" s="306"/>
      <c r="BO56" s="306"/>
      <c r="BP56" s="306"/>
      <c r="BQ56" s="306"/>
      <c r="BR56" s="306"/>
      <c r="BS56" s="306"/>
      <c r="BT56" s="306"/>
      <c r="BU56" s="306"/>
      <c r="BV56" s="306"/>
      <c r="BW56" s="306"/>
      <c r="BX56" s="306"/>
      <c r="BY56" s="306"/>
      <c r="BZ56" s="306"/>
      <c r="CA56" s="306"/>
      <c r="CB56" s="306"/>
      <c r="CC56" s="306"/>
      <c r="CD56" s="306"/>
      <c r="CE56" s="306"/>
      <c r="CF56" s="306"/>
      <c r="CG56" s="306"/>
      <c r="CH56" s="306"/>
      <c r="CI56" s="306"/>
      <c r="CJ56" s="306"/>
      <c r="CK56" s="306"/>
      <c r="CL56" s="306"/>
      <c r="CM56" s="306"/>
      <c r="CN56" s="306"/>
      <c r="CO56" s="306"/>
      <c r="CP56" s="306"/>
      <c r="CQ56" s="345"/>
      <c r="CR56" s="306"/>
      <c r="CS56" s="306"/>
      <c r="CT56" s="306"/>
      <c r="CU56" s="306"/>
      <c r="CV56" s="306"/>
      <c r="CW56" s="306"/>
      <c r="CX56" s="306"/>
      <c r="CY56" s="306"/>
      <c r="CZ56" s="306"/>
      <c r="DA56" s="306"/>
      <c r="DB56" s="306"/>
      <c r="DC56" s="306"/>
      <c r="DD56" s="306"/>
      <c r="DE56" s="306"/>
      <c r="DF56" s="306"/>
      <c r="DG56" s="306"/>
      <c r="DH56" s="306"/>
      <c r="DI56" s="306"/>
      <c r="DJ56" s="306"/>
      <c r="DK56" s="306"/>
      <c r="DL56" s="306"/>
      <c r="DM56" s="306"/>
      <c r="DN56" s="306"/>
      <c r="DO56" s="306"/>
      <c r="DP56" s="306"/>
      <c r="DQ56" s="306"/>
      <c r="DR56" s="306"/>
      <c r="DS56" s="306"/>
      <c r="DT56" s="306"/>
      <c r="DU56" s="306"/>
      <c r="DV56" s="306"/>
      <c r="DW56" s="306"/>
      <c r="DX56" s="306"/>
      <c r="DY56" s="306"/>
      <c r="DZ56" s="306"/>
      <c r="EA56" s="306"/>
      <c r="EB56" s="306"/>
      <c r="EC56" s="306"/>
      <c r="ED56" s="306"/>
      <c r="EE56" s="306"/>
      <c r="EF56" s="306"/>
      <c r="EG56" s="306"/>
      <c r="EH56" s="306"/>
      <c r="EI56" s="306"/>
      <c r="EJ56" s="306"/>
      <c r="EK56" s="306"/>
      <c r="EL56" s="306"/>
      <c r="EM56" s="306"/>
      <c r="EN56" s="306"/>
      <c r="EO56" s="306"/>
      <c r="EP56" s="306"/>
      <c r="EQ56" s="306"/>
      <c r="ER56" s="306"/>
      <c r="ES56" s="306"/>
      <c r="ET56" s="306"/>
      <c r="EU56" s="306"/>
      <c r="EV56" s="306"/>
      <c r="EW56" s="306"/>
      <c r="EX56" s="306"/>
      <c r="EY56" s="306"/>
      <c r="EZ56" s="306"/>
      <c r="FA56" s="306"/>
      <c r="FB56" s="345"/>
      <c r="FC56" s="306"/>
      <c r="FD56" s="306"/>
      <c r="FE56" s="306"/>
      <c r="FF56" s="306"/>
      <c r="FG56" s="306"/>
      <c r="FH56" s="306"/>
      <c r="FI56" s="306"/>
      <c r="FJ56" s="306"/>
      <c r="FK56" s="306"/>
      <c r="FL56" s="306"/>
      <c r="FM56" s="306"/>
      <c r="FN56" s="306"/>
      <c r="FO56" s="306"/>
      <c r="FP56" s="306"/>
      <c r="FQ56" s="306"/>
      <c r="FR56" s="306"/>
      <c r="FS56" s="306"/>
      <c r="FT56" s="306"/>
      <c r="FU56" s="306"/>
      <c r="FV56" s="306"/>
      <c r="FW56" s="306"/>
      <c r="FX56" s="306"/>
      <c r="FY56" s="306"/>
      <c r="FZ56" s="306"/>
      <c r="GA56" s="306"/>
      <c r="GB56" s="306"/>
      <c r="GC56" s="306"/>
      <c r="GD56" s="306"/>
      <c r="GE56" s="306"/>
      <c r="GF56" s="306"/>
      <c r="GG56" s="306"/>
      <c r="GH56" s="303"/>
      <c r="GI56" s="303"/>
      <c r="GJ56" s="303"/>
      <c r="GK56" s="303"/>
      <c r="GL56" s="303"/>
      <c r="GM56" s="303"/>
      <c r="GN56" s="303"/>
      <c r="GO56" s="303"/>
      <c r="GP56" s="303"/>
      <c r="GQ56" s="303"/>
      <c r="GR56" s="303"/>
      <c r="GS56" s="303"/>
      <c r="GT56" s="303"/>
      <c r="GU56" s="303"/>
      <c r="GV56" s="303"/>
      <c r="GW56" s="303"/>
      <c r="GX56" s="303"/>
      <c r="GY56" s="303"/>
      <c r="GZ56" s="303"/>
      <c r="HA56" s="303"/>
      <c r="HB56" s="303"/>
      <c r="HC56" s="303"/>
      <c r="HD56" s="303"/>
      <c r="HE56" s="303"/>
      <c r="HF56" s="303"/>
      <c r="HG56" s="303"/>
      <c r="HH56" s="303"/>
      <c r="HI56" s="303"/>
      <c r="HJ56" s="303"/>
      <c r="HK56" s="303"/>
      <c r="HL56" s="303"/>
      <c r="HM56" s="303"/>
      <c r="HN56" s="303"/>
      <c r="HO56" s="303"/>
      <c r="HP56" s="303"/>
      <c r="HQ56" s="303"/>
      <c r="HR56" s="303"/>
      <c r="HS56" s="303"/>
      <c r="HT56" s="303"/>
      <c r="HU56" s="303"/>
      <c r="HV56" s="303"/>
      <c r="HW56" s="303"/>
      <c r="HX56" s="303"/>
      <c r="HY56" s="303"/>
      <c r="HZ56" s="303"/>
      <c r="IA56" s="303"/>
      <c r="IB56" s="303"/>
      <c r="IC56" s="303"/>
      <c r="ID56" s="303"/>
      <c r="IE56" s="303"/>
      <c r="IF56" s="303"/>
      <c r="IG56" s="303"/>
      <c r="IH56" s="303"/>
      <c r="II56" s="303"/>
      <c r="IJ56" s="303"/>
      <c r="IK56" s="303"/>
      <c r="IL56" s="303"/>
      <c r="IM56" s="303"/>
      <c r="IN56" s="303"/>
      <c r="IO56" s="303"/>
      <c r="IP56" s="303"/>
      <c r="IQ56" s="303"/>
      <c r="IR56" s="303"/>
      <c r="IS56" s="303"/>
      <c r="IT56" s="303"/>
      <c r="IU56" s="303"/>
      <c r="IV56" s="303"/>
      <c r="IW56" s="303"/>
      <c r="IX56" s="303"/>
    </row>
    <row r="57" spans="2:258" s="285" customFormat="1">
      <c r="B57" s="302" t="s">
        <v>71</v>
      </c>
      <c r="C57" s="303"/>
      <c r="D57" s="303"/>
      <c r="E57" s="303"/>
      <c r="F57" s="303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303"/>
      <c r="AA57" s="303"/>
      <c r="AB57" s="303"/>
      <c r="AC57" s="303"/>
      <c r="AD57" s="303"/>
      <c r="AE57" s="303"/>
      <c r="AF57" s="303"/>
      <c r="AG57" s="303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1"/>
      <c r="AW57" s="321"/>
      <c r="AX57" s="321"/>
      <c r="AY57" s="321"/>
      <c r="AZ57" s="321"/>
      <c r="BA57" s="321"/>
      <c r="BB57" s="321"/>
      <c r="BC57" s="321"/>
      <c r="BD57" s="321"/>
      <c r="BE57" s="321"/>
      <c r="BF57" s="321"/>
      <c r="BG57" s="321"/>
      <c r="BH57" s="321"/>
      <c r="BI57" s="321"/>
      <c r="BJ57" s="321"/>
      <c r="BK57" s="321"/>
      <c r="BL57" s="321"/>
      <c r="BM57" s="321"/>
      <c r="BN57" s="321"/>
      <c r="BO57" s="321"/>
      <c r="BP57" s="321"/>
      <c r="BQ57" s="321"/>
      <c r="BR57" s="321"/>
      <c r="BS57" s="321"/>
      <c r="BT57" s="321"/>
      <c r="BU57" s="321"/>
      <c r="BV57" s="321"/>
      <c r="BW57" s="321"/>
      <c r="BX57" s="321"/>
      <c r="BY57" s="321"/>
      <c r="BZ57" s="321"/>
      <c r="CA57" s="321"/>
      <c r="CB57" s="321"/>
      <c r="CC57" s="321"/>
      <c r="CD57" s="321"/>
      <c r="CE57" s="321"/>
      <c r="CF57" s="321"/>
      <c r="CG57" s="321"/>
      <c r="CH57" s="321"/>
      <c r="CI57" s="321"/>
      <c r="CJ57" s="321"/>
      <c r="CK57" s="321"/>
      <c r="CL57" s="321"/>
      <c r="CM57" s="321"/>
      <c r="CN57" s="321"/>
      <c r="CO57" s="321"/>
      <c r="CP57" s="321"/>
      <c r="CQ57" s="321"/>
      <c r="CR57" s="321"/>
      <c r="CS57" s="321"/>
      <c r="CT57" s="321"/>
      <c r="CU57" s="321"/>
      <c r="CV57" s="321"/>
      <c r="CW57" s="321"/>
      <c r="CX57" s="321"/>
      <c r="CY57" s="321"/>
      <c r="CZ57" s="321"/>
      <c r="DA57" s="321"/>
      <c r="DB57" s="321"/>
      <c r="DC57" s="321"/>
      <c r="DD57" s="321"/>
      <c r="DE57" s="321"/>
      <c r="DF57" s="321"/>
      <c r="DG57" s="321"/>
      <c r="DH57" s="321"/>
      <c r="DI57" s="321"/>
      <c r="DJ57" s="321"/>
      <c r="DK57" s="321"/>
      <c r="DL57" s="321"/>
      <c r="DM57" s="321"/>
      <c r="DN57" s="321"/>
      <c r="DO57" s="321"/>
      <c r="DP57" s="321"/>
      <c r="DQ57" s="321"/>
      <c r="DR57" s="321"/>
      <c r="DS57" s="321"/>
      <c r="DT57" s="321"/>
      <c r="DU57" s="321"/>
      <c r="DV57" s="321"/>
      <c r="DW57" s="321"/>
      <c r="DX57" s="321"/>
      <c r="DY57" s="321"/>
      <c r="DZ57" s="321"/>
      <c r="EA57" s="321"/>
      <c r="EB57" s="321"/>
      <c r="EC57" s="321"/>
      <c r="ED57" s="321"/>
      <c r="EE57" s="321"/>
      <c r="EF57" s="321"/>
      <c r="EG57" s="321"/>
      <c r="EH57" s="321"/>
      <c r="EI57" s="321"/>
      <c r="EJ57" s="321"/>
      <c r="EK57" s="321"/>
      <c r="EL57" s="321"/>
      <c r="EM57" s="321"/>
      <c r="EN57" s="321"/>
      <c r="EO57" s="321"/>
      <c r="EP57" s="321"/>
      <c r="EQ57" s="321"/>
      <c r="ER57" s="321"/>
      <c r="ES57" s="321"/>
      <c r="ET57" s="321"/>
      <c r="EU57" s="321"/>
      <c r="EV57" s="321"/>
      <c r="EW57" s="321"/>
      <c r="EX57" s="321"/>
      <c r="EY57" s="321"/>
      <c r="EZ57" s="321"/>
      <c r="FA57" s="321"/>
      <c r="FB57" s="321"/>
      <c r="FC57" s="321"/>
      <c r="FD57" s="321"/>
      <c r="FE57" s="321"/>
      <c r="FF57" s="321"/>
      <c r="FG57" s="321"/>
      <c r="FH57" s="321"/>
      <c r="FI57" s="321"/>
      <c r="FJ57" s="321"/>
      <c r="FK57" s="321"/>
      <c r="FL57" s="321"/>
      <c r="FM57" s="321"/>
      <c r="FN57" s="321"/>
      <c r="FO57" s="321"/>
      <c r="FP57" s="321"/>
      <c r="FQ57" s="321"/>
      <c r="FR57" s="321"/>
      <c r="FS57" s="321"/>
      <c r="FT57" s="321"/>
      <c r="FU57" s="321"/>
      <c r="FV57" s="321"/>
      <c r="FW57" s="321"/>
      <c r="FX57" s="321"/>
      <c r="FY57" s="321"/>
      <c r="FZ57" s="321"/>
      <c r="GA57" s="321"/>
      <c r="GB57" s="321"/>
      <c r="GC57" s="321"/>
      <c r="GD57" s="321"/>
      <c r="GE57" s="321"/>
      <c r="GF57" s="321"/>
      <c r="GG57" s="321"/>
      <c r="GH57" s="321"/>
      <c r="GI57" s="321"/>
      <c r="GJ57" s="321"/>
      <c r="GK57" s="321"/>
      <c r="GL57" s="321"/>
      <c r="GM57" s="321"/>
      <c r="GN57" s="321"/>
      <c r="GO57" s="321"/>
      <c r="GP57" s="321"/>
      <c r="GQ57" s="321"/>
      <c r="GR57" s="321"/>
      <c r="GS57" s="321"/>
      <c r="GT57" s="321"/>
      <c r="GU57" s="321"/>
      <c r="GV57" s="321"/>
      <c r="GW57" s="321"/>
      <c r="GX57" s="321"/>
      <c r="GY57" s="321"/>
      <c r="GZ57" s="321"/>
      <c r="HA57" s="321"/>
      <c r="HB57" s="321"/>
      <c r="HC57" s="321"/>
      <c r="HD57" s="321"/>
      <c r="HE57" s="321"/>
      <c r="HF57" s="321"/>
      <c r="HG57" s="321"/>
      <c r="HH57" s="321"/>
      <c r="HI57" s="321"/>
      <c r="HJ57" s="321"/>
      <c r="HK57" s="321"/>
      <c r="HL57" s="321"/>
      <c r="HM57" s="321"/>
      <c r="HN57" s="321"/>
      <c r="HO57" s="321"/>
      <c r="HP57" s="321"/>
      <c r="HQ57" s="321"/>
      <c r="HR57" s="321"/>
      <c r="HS57" s="321"/>
      <c r="HT57" s="321"/>
      <c r="HU57" s="321"/>
      <c r="HV57" s="321"/>
      <c r="HW57" s="321"/>
      <c r="HX57" s="321"/>
      <c r="HY57" s="321"/>
      <c r="HZ57" s="321"/>
      <c r="IA57" s="321"/>
      <c r="IB57" s="321"/>
      <c r="IC57" s="321"/>
      <c r="ID57" s="321"/>
      <c r="IE57" s="321"/>
      <c r="IF57" s="321"/>
      <c r="IG57" s="321"/>
      <c r="IH57" s="321"/>
      <c r="II57" s="321"/>
      <c r="IJ57" s="321"/>
      <c r="IK57" s="321"/>
      <c r="IL57" s="321"/>
      <c r="IM57" s="321"/>
      <c r="IN57" s="321"/>
      <c r="IO57" s="321"/>
      <c r="IP57" s="321"/>
      <c r="IQ57" s="321"/>
      <c r="IR57" s="321"/>
      <c r="IS57" s="321"/>
      <c r="IT57" s="305"/>
      <c r="IU57" s="305"/>
      <c r="IV57" s="305"/>
      <c r="IW57" s="305"/>
      <c r="IX57" s="305"/>
    </row>
    <row r="58" spans="2:258">
      <c r="B58" s="319" t="s">
        <v>77</v>
      </c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0"/>
      <c r="AU58" s="320"/>
      <c r="AV58" s="320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0"/>
      <c r="BO58" s="320"/>
      <c r="BP58" s="320"/>
      <c r="BQ58" s="320"/>
      <c r="BR58" s="320"/>
      <c r="BS58" s="320"/>
      <c r="BT58" s="320"/>
      <c r="BU58" s="320"/>
      <c r="BV58" s="320"/>
      <c r="BW58" s="320"/>
      <c r="BX58" s="320"/>
      <c r="BY58" s="320"/>
      <c r="BZ58" s="320"/>
      <c r="CA58" s="320"/>
      <c r="CB58" s="320"/>
      <c r="CC58" s="320"/>
      <c r="CD58" s="320"/>
      <c r="CE58" s="320"/>
      <c r="CF58" s="320"/>
      <c r="CG58" s="320"/>
      <c r="CH58" s="320"/>
      <c r="CI58" s="320"/>
      <c r="CJ58" s="320"/>
      <c r="CK58" s="320"/>
      <c r="CL58" s="320"/>
      <c r="CM58" s="320"/>
      <c r="CN58" s="320"/>
      <c r="CO58" s="320"/>
      <c r="CP58" s="320"/>
      <c r="CQ58" s="320"/>
      <c r="CR58" s="320"/>
      <c r="CS58" s="320"/>
      <c r="CT58" s="320"/>
      <c r="CU58" s="320"/>
      <c r="CV58" s="320"/>
      <c r="CW58" s="320"/>
      <c r="CX58" s="320"/>
      <c r="CY58" s="320"/>
      <c r="CZ58" s="320"/>
      <c r="DA58" s="320"/>
      <c r="DB58" s="320"/>
      <c r="DC58" s="320"/>
      <c r="DD58" s="320"/>
      <c r="DE58" s="320"/>
      <c r="DF58" s="320"/>
      <c r="DG58" s="320"/>
      <c r="DH58" s="320"/>
      <c r="DI58" s="320"/>
      <c r="DJ58" s="320"/>
      <c r="DK58" s="320"/>
      <c r="DL58" s="320"/>
      <c r="DM58" s="320"/>
      <c r="DN58" s="320"/>
      <c r="DO58" s="320"/>
      <c r="DP58" s="320"/>
      <c r="DQ58" s="320"/>
      <c r="DR58" s="320"/>
      <c r="DS58" s="320"/>
      <c r="DT58" s="320"/>
      <c r="DU58" s="320"/>
      <c r="DV58" s="320"/>
      <c r="DW58" s="320"/>
      <c r="DX58" s="320"/>
      <c r="DY58" s="320"/>
      <c r="DZ58" s="320"/>
      <c r="EA58" s="320"/>
      <c r="EB58" s="320"/>
      <c r="EC58" s="320"/>
      <c r="ED58" s="320"/>
      <c r="EE58" s="320"/>
      <c r="EF58" s="320"/>
      <c r="EG58" s="320"/>
      <c r="EH58" s="320"/>
      <c r="EI58" s="320"/>
      <c r="EJ58" s="320"/>
      <c r="EK58" s="320"/>
      <c r="EL58" s="320"/>
      <c r="EM58" s="320"/>
      <c r="EN58" s="320"/>
      <c r="EO58" s="320"/>
      <c r="EP58" s="320"/>
      <c r="EQ58" s="320"/>
      <c r="ER58" s="320"/>
      <c r="ES58" s="320"/>
      <c r="ET58" s="320"/>
      <c r="EU58" s="320"/>
      <c r="EV58" s="320"/>
      <c r="EW58" s="320"/>
      <c r="EX58" s="320"/>
      <c r="EY58" s="320"/>
      <c r="EZ58" s="320"/>
      <c r="FA58" s="320"/>
      <c r="FB58" s="320"/>
      <c r="FC58" s="320"/>
      <c r="FD58" s="320"/>
      <c r="FE58" s="320"/>
      <c r="FF58" s="320"/>
      <c r="FG58" s="320"/>
      <c r="FH58" s="320"/>
      <c r="FI58" s="320"/>
      <c r="FJ58" s="320"/>
      <c r="FK58" s="320"/>
      <c r="FL58" s="320"/>
      <c r="FM58" s="320"/>
      <c r="FN58" s="320"/>
      <c r="FO58" s="320"/>
      <c r="FP58" s="320"/>
      <c r="FQ58" s="320"/>
      <c r="FR58" s="320"/>
      <c r="FS58" s="320"/>
      <c r="FT58" s="320"/>
      <c r="FU58" s="320"/>
      <c r="FV58" s="320"/>
      <c r="FW58" s="320"/>
      <c r="FX58" s="320"/>
      <c r="FY58" s="320"/>
      <c r="FZ58" s="320"/>
      <c r="GA58" s="320"/>
      <c r="GB58" s="320"/>
      <c r="GC58" s="320"/>
      <c r="GD58" s="320"/>
      <c r="GE58" s="320"/>
      <c r="GF58" s="320"/>
      <c r="GG58" s="320"/>
      <c r="GH58" s="320"/>
      <c r="GI58" s="320"/>
      <c r="GJ58" s="320"/>
      <c r="GK58" s="320"/>
      <c r="GL58" s="320"/>
      <c r="GM58" s="320"/>
      <c r="GN58" s="320"/>
      <c r="GO58" s="320"/>
      <c r="GP58" s="320"/>
      <c r="GQ58" s="320"/>
      <c r="GR58" s="320"/>
      <c r="GS58" s="320"/>
      <c r="GT58" s="320"/>
      <c r="GU58" s="320"/>
      <c r="GV58" s="320"/>
      <c r="GW58" s="320"/>
      <c r="GX58" s="320"/>
      <c r="GY58" s="320"/>
      <c r="GZ58" s="320"/>
      <c r="HA58" s="320"/>
      <c r="HB58" s="320"/>
      <c r="HC58" s="320"/>
      <c r="HD58" s="320"/>
      <c r="HE58" s="320"/>
      <c r="HF58" s="320"/>
      <c r="HG58" s="320"/>
      <c r="HH58" s="320"/>
      <c r="HI58" s="320"/>
      <c r="HJ58" s="320"/>
      <c r="HK58" s="320"/>
      <c r="HL58" s="320"/>
      <c r="HM58" s="320"/>
      <c r="HN58" s="320"/>
      <c r="HO58" s="320"/>
      <c r="HP58" s="320"/>
      <c r="HQ58" s="320"/>
      <c r="HR58" s="320"/>
      <c r="HS58" s="320"/>
      <c r="HT58" s="320"/>
      <c r="HU58" s="320"/>
      <c r="HV58" s="320"/>
      <c r="HW58" s="320"/>
      <c r="HX58" s="320"/>
      <c r="HY58" s="320"/>
      <c r="HZ58" s="320"/>
      <c r="IA58" s="320"/>
      <c r="IB58" s="320"/>
      <c r="IC58" s="320"/>
      <c r="ID58" s="320"/>
      <c r="IE58" s="320"/>
      <c r="IF58" s="320"/>
      <c r="IG58" s="320"/>
      <c r="IH58" s="320"/>
      <c r="II58" s="320"/>
      <c r="IJ58" s="320"/>
      <c r="IK58" s="320"/>
      <c r="IL58" s="320"/>
      <c r="IM58" s="320"/>
      <c r="IN58" s="320"/>
      <c r="IO58" s="320"/>
      <c r="IP58" s="320"/>
      <c r="IQ58" s="320"/>
      <c r="IR58" s="320"/>
      <c r="IS58" s="320"/>
      <c r="IT58" s="320"/>
      <c r="IU58" s="320"/>
      <c r="IV58" s="320"/>
      <c r="IW58" s="320"/>
      <c r="IX58" s="347"/>
    </row>
    <row r="59" spans="2:258">
      <c r="B59" s="271" t="s">
        <v>100</v>
      </c>
      <c r="IX59" s="253"/>
    </row>
    <row r="60" spans="2:258">
      <c r="B60" s="271"/>
      <c r="IX60" s="356"/>
    </row>
    <row r="61" spans="2:258" hidden="1">
      <c r="B61" s="286" t="s">
        <v>106</v>
      </c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304"/>
      <c r="AI61" s="304"/>
      <c r="AJ61" s="304"/>
      <c r="AK61" s="304"/>
      <c r="AL61" s="304"/>
      <c r="AM61" s="304"/>
      <c r="AN61" s="304"/>
      <c r="AO61" s="304"/>
      <c r="AP61" s="304"/>
      <c r="AQ61" s="304"/>
      <c r="AR61" s="304"/>
      <c r="AS61" s="304"/>
      <c r="AT61" s="304"/>
      <c r="AU61" s="304"/>
      <c r="AV61" s="304"/>
      <c r="AW61" s="304"/>
      <c r="AX61" s="304"/>
      <c r="AY61" s="304"/>
      <c r="AZ61" s="304"/>
      <c r="BA61" s="304"/>
      <c r="BB61" s="304"/>
      <c r="BC61" s="304"/>
      <c r="BD61" s="304"/>
      <c r="BE61" s="304"/>
      <c r="BF61" s="304"/>
      <c r="BG61" s="304"/>
      <c r="BH61" s="304"/>
      <c r="BI61" s="304"/>
      <c r="BJ61" s="304"/>
      <c r="BK61" s="304"/>
      <c r="BL61" s="304"/>
      <c r="BM61" s="304"/>
      <c r="BN61" s="304"/>
      <c r="BO61" s="304"/>
      <c r="BP61" s="304"/>
      <c r="BQ61" s="304"/>
      <c r="BR61" s="304"/>
      <c r="BS61" s="304"/>
      <c r="BT61" s="304"/>
      <c r="BU61" s="304"/>
      <c r="BV61" s="304"/>
      <c r="BW61" s="304"/>
      <c r="BX61" s="304"/>
      <c r="BY61" s="304"/>
      <c r="BZ61" s="304"/>
      <c r="CA61" s="304"/>
      <c r="CB61" s="304"/>
      <c r="CC61" s="304"/>
      <c r="CD61" s="304"/>
      <c r="CE61" s="304"/>
      <c r="CF61" s="304"/>
      <c r="CG61" s="304"/>
      <c r="CH61" s="304"/>
      <c r="CI61" s="304"/>
      <c r="CJ61" s="304"/>
      <c r="CK61" s="304"/>
      <c r="CL61" s="304"/>
      <c r="CM61" s="304"/>
      <c r="CN61" s="304"/>
      <c r="CO61" s="304"/>
      <c r="CP61" s="304"/>
      <c r="CQ61" s="304"/>
      <c r="CR61" s="304"/>
      <c r="CS61" s="304"/>
      <c r="CT61" s="304"/>
      <c r="CU61" s="304"/>
      <c r="CV61" s="304"/>
      <c r="CW61" s="304"/>
      <c r="CX61" s="304"/>
      <c r="CY61" s="304"/>
      <c r="CZ61" s="304"/>
      <c r="DA61" s="304"/>
      <c r="DB61" s="304"/>
      <c r="DC61" s="304"/>
      <c r="DD61" s="304"/>
      <c r="DE61" s="304"/>
      <c r="DF61" s="304"/>
      <c r="DG61" s="304"/>
      <c r="DH61" s="304"/>
      <c r="DI61" s="304"/>
      <c r="DJ61" s="304"/>
      <c r="DK61" s="304"/>
      <c r="DL61" s="304"/>
      <c r="DM61" s="304"/>
      <c r="DN61" s="304"/>
      <c r="DO61" s="304"/>
      <c r="DP61" s="304"/>
      <c r="DQ61" s="304"/>
      <c r="DR61" s="304"/>
      <c r="DS61" s="304"/>
      <c r="DT61" s="304"/>
      <c r="DU61" s="304"/>
      <c r="DV61" s="304"/>
      <c r="DW61" s="304"/>
      <c r="DX61" s="304"/>
      <c r="DY61" s="304"/>
      <c r="DZ61" s="304"/>
      <c r="EA61" s="304"/>
      <c r="EB61" s="304"/>
      <c r="EC61" s="304"/>
      <c r="ED61" s="304"/>
      <c r="EE61" s="304"/>
      <c r="EF61" s="304"/>
      <c r="EG61" s="304"/>
      <c r="EH61" s="304"/>
      <c r="EI61" s="304"/>
      <c r="EJ61" s="304"/>
      <c r="EK61" s="304"/>
      <c r="EL61" s="304"/>
      <c r="EM61" s="304"/>
      <c r="EN61" s="304"/>
      <c r="EO61" s="304"/>
      <c r="EP61" s="304"/>
      <c r="EQ61" s="304"/>
      <c r="ER61" s="304"/>
      <c r="ES61" s="304"/>
      <c r="ET61" s="304"/>
      <c r="EU61" s="304"/>
      <c r="EV61" s="304"/>
      <c r="EW61" s="304"/>
      <c r="EX61" s="304"/>
      <c r="EY61" s="304"/>
      <c r="EZ61" s="304"/>
      <c r="FA61" s="304"/>
      <c r="FB61" s="304"/>
      <c r="FC61" s="288"/>
      <c r="FD61" s="288"/>
      <c r="FE61" s="288"/>
      <c r="FF61" s="288"/>
      <c r="FG61" s="288"/>
      <c r="FH61" s="288"/>
      <c r="FI61" s="288"/>
      <c r="FJ61" s="288"/>
      <c r="FK61" s="288"/>
      <c r="FL61" s="288"/>
      <c r="FM61" s="288"/>
      <c r="FN61" s="288"/>
      <c r="FO61" s="288"/>
      <c r="FP61" s="288"/>
      <c r="FQ61" s="288"/>
      <c r="FR61" s="288"/>
      <c r="FS61" s="288"/>
      <c r="FT61" s="288"/>
      <c r="FU61" s="288"/>
      <c r="FV61" s="288"/>
      <c r="FW61" s="288"/>
      <c r="FX61" s="288"/>
      <c r="FY61" s="288"/>
      <c r="FZ61" s="288"/>
      <c r="GA61" s="288"/>
      <c r="GB61" s="288"/>
      <c r="GC61" s="288"/>
      <c r="GD61" s="288"/>
      <c r="GE61" s="288"/>
      <c r="GF61" s="288"/>
      <c r="GG61" s="304"/>
      <c r="GH61" s="288"/>
      <c r="GI61" s="288"/>
      <c r="GJ61" s="288"/>
      <c r="GK61" s="288"/>
      <c r="GL61" s="288"/>
      <c r="GM61" s="288"/>
      <c r="GN61" s="288"/>
      <c r="GO61" s="288"/>
      <c r="GP61" s="288"/>
      <c r="GQ61" s="288"/>
      <c r="GR61" s="288"/>
      <c r="GS61" s="288"/>
      <c r="GT61" s="288"/>
      <c r="GU61" s="288"/>
      <c r="GV61" s="288"/>
      <c r="GW61" s="288"/>
      <c r="GX61" s="288"/>
      <c r="GY61" s="288"/>
      <c r="GZ61" s="288"/>
      <c r="HA61" s="288"/>
      <c r="HB61" s="288"/>
      <c r="HC61" s="288"/>
      <c r="HD61" s="288"/>
      <c r="HE61" s="288"/>
      <c r="HF61" s="288"/>
      <c r="HG61" s="288"/>
      <c r="HH61" s="288"/>
      <c r="HI61" s="288"/>
      <c r="HJ61" s="288"/>
      <c r="HK61" s="288"/>
      <c r="HL61" s="288"/>
      <c r="HM61" s="304"/>
      <c r="HN61" s="304"/>
      <c r="HO61" s="304"/>
      <c r="HP61" s="304"/>
      <c r="HQ61" s="304"/>
      <c r="HR61" s="304"/>
      <c r="HS61" s="304"/>
      <c r="HT61" s="304"/>
      <c r="HU61" s="304"/>
      <c r="HV61" s="304"/>
      <c r="HW61" s="304"/>
      <c r="HX61" s="304"/>
      <c r="HY61" s="304"/>
      <c r="HZ61" s="304"/>
      <c r="IA61" s="304"/>
      <c r="IB61" s="304"/>
      <c r="IC61" s="304"/>
      <c r="ID61" s="304"/>
      <c r="IE61" s="304"/>
      <c r="IF61" s="304"/>
      <c r="IG61" s="304"/>
      <c r="IH61" s="304"/>
      <c r="II61" s="304"/>
      <c r="IJ61" s="304"/>
      <c r="IK61" s="304"/>
      <c r="IL61" s="304"/>
      <c r="IM61" s="304"/>
      <c r="IN61" s="304"/>
      <c r="IO61" s="304"/>
      <c r="IP61" s="304"/>
      <c r="IQ61" s="304"/>
      <c r="IR61" s="304"/>
      <c r="IS61" s="304"/>
      <c r="IT61" s="288"/>
      <c r="IU61" s="288"/>
      <c r="IV61" s="288"/>
      <c r="IW61" s="288"/>
      <c r="IX61" s="293"/>
    </row>
    <row r="62" spans="2:258" hidden="1">
      <c r="B62" s="286" t="s">
        <v>107</v>
      </c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304"/>
      <c r="AI62" s="304"/>
      <c r="AJ62" s="304"/>
      <c r="AK62" s="304"/>
      <c r="AL62" s="304"/>
      <c r="AM62" s="304"/>
      <c r="AN62" s="304"/>
      <c r="AO62" s="304"/>
      <c r="AP62" s="304"/>
      <c r="AQ62" s="304"/>
      <c r="AR62" s="304"/>
      <c r="AS62" s="304"/>
      <c r="AT62" s="304"/>
      <c r="AU62" s="304"/>
      <c r="AV62" s="304"/>
      <c r="AW62" s="304"/>
      <c r="AX62" s="304"/>
      <c r="AY62" s="304"/>
      <c r="AZ62" s="304"/>
      <c r="BA62" s="304"/>
      <c r="BB62" s="304"/>
      <c r="BC62" s="304"/>
      <c r="BD62" s="304"/>
      <c r="BE62" s="304"/>
      <c r="BF62" s="304"/>
      <c r="BG62" s="304"/>
      <c r="BH62" s="304"/>
      <c r="BI62" s="304"/>
      <c r="BJ62" s="304"/>
      <c r="BK62" s="304"/>
      <c r="BL62" s="304"/>
      <c r="BM62" s="304"/>
      <c r="BN62" s="304"/>
      <c r="BO62" s="304"/>
      <c r="BP62" s="304"/>
      <c r="BQ62" s="304"/>
      <c r="BR62" s="304"/>
      <c r="BS62" s="304"/>
      <c r="BT62" s="304"/>
      <c r="BU62" s="304"/>
      <c r="BV62" s="304"/>
      <c r="BW62" s="304"/>
      <c r="BX62" s="304"/>
      <c r="BY62" s="304"/>
      <c r="BZ62" s="304"/>
      <c r="CA62" s="304"/>
      <c r="CB62" s="304"/>
      <c r="CC62" s="304"/>
      <c r="CD62" s="304"/>
      <c r="CE62" s="304"/>
      <c r="CF62" s="304"/>
      <c r="CG62" s="304"/>
      <c r="CH62" s="304"/>
      <c r="CI62" s="304"/>
      <c r="CJ62" s="304"/>
      <c r="CK62" s="304"/>
      <c r="CL62" s="304"/>
      <c r="CM62" s="304"/>
      <c r="CN62" s="304"/>
      <c r="CO62" s="304"/>
      <c r="CP62" s="304"/>
      <c r="CQ62" s="304"/>
      <c r="CR62" s="304"/>
      <c r="CS62" s="304"/>
      <c r="CT62" s="304"/>
      <c r="CU62" s="304"/>
      <c r="CV62" s="304"/>
      <c r="CW62" s="304"/>
      <c r="CX62" s="304"/>
      <c r="CY62" s="304"/>
      <c r="CZ62" s="304"/>
      <c r="DA62" s="304"/>
      <c r="DB62" s="304"/>
      <c r="DC62" s="304"/>
      <c r="DD62" s="304"/>
      <c r="DE62" s="304"/>
      <c r="DF62" s="304"/>
      <c r="DG62" s="304"/>
      <c r="DH62" s="304"/>
      <c r="DI62" s="304"/>
      <c r="DJ62" s="304"/>
      <c r="DK62" s="304"/>
      <c r="DL62" s="304"/>
      <c r="DM62" s="304"/>
      <c r="DN62" s="304"/>
      <c r="DO62" s="304"/>
      <c r="DP62" s="304"/>
      <c r="DQ62" s="304"/>
      <c r="DR62" s="304"/>
      <c r="DS62" s="304"/>
      <c r="DT62" s="304"/>
      <c r="DU62" s="304"/>
      <c r="DV62" s="304"/>
      <c r="DW62" s="304"/>
      <c r="DX62" s="304"/>
      <c r="DY62" s="304"/>
      <c r="DZ62" s="304"/>
      <c r="EA62" s="304"/>
      <c r="EB62" s="304"/>
      <c r="EC62" s="304"/>
      <c r="ED62" s="304"/>
      <c r="EE62" s="304"/>
      <c r="EF62" s="304"/>
      <c r="EG62" s="304"/>
      <c r="EH62" s="304"/>
      <c r="EI62" s="304"/>
      <c r="EJ62" s="304"/>
      <c r="EK62" s="304"/>
      <c r="EL62" s="304"/>
      <c r="EM62" s="304"/>
      <c r="EN62" s="304"/>
      <c r="EO62" s="304"/>
      <c r="EP62" s="304"/>
      <c r="EQ62" s="304"/>
      <c r="ER62" s="304"/>
      <c r="ES62" s="304"/>
      <c r="ET62" s="304"/>
      <c r="EU62" s="304"/>
      <c r="EV62" s="304"/>
      <c r="EW62" s="304"/>
      <c r="EX62" s="304"/>
      <c r="EY62" s="304"/>
      <c r="EZ62" s="304"/>
      <c r="FA62" s="304"/>
      <c r="FB62" s="304"/>
      <c r="FC62" s="288"/>
      <c r="FD62" s="288"/>
      <c r="FE62" s="288"/>
      <c r="FF62" s="288"/>
      <c r="FG62" s="288"/>
      <c r="FH62" s="288"/>
      <c r="FI62" s="288"/>
      <c r="FJ62" s="288"/>
      <c r="FK62" s="288"/>
      <c r="FL62" s="288"/>
      <c r="FM62" s="288"/>
      <c r="FN62" s="288"/>
      <c r="FO62" s="288"/>
      <c r="FP62" s="288"/>
      <c r="FQ62" s="288"/>
      <c r="FR62" s="288"/>
      <c r="FS62" s="288"/>
      <c r="FT62" s="288"/>
      <c r="FU62" s="288"/>
      <c r="FV62" s="288"/>
      <c r="FW62" s="288"/>
      <c r="FX62" s="288"/>
      <c r="FY62" s="288"/>
      <c r="FZ62" s="288"/>
      <c r="GA62" s="288"/>
      <c r="GB62" s="288"/>
      <c r="GC62" s="288"/>
      <c r="GD62" s="288"/>
      <c r="GE62" s="288"/>
      <c r="GF62" s="288"/>
      <c r="GG62" s="304"/>
      <c r="GH62" s="288"/>
      <c r="GI62" s="288"/>
      <c r="GJ62" s="288"/>
      <c r="GK62" s="288"/>
      <c r="GL62" s="288"/>
      <c r="GM62" s="288"/>
      <c r="GN62" s="288"/>
      <c r="GO62" s="288"/>
      <c r="GP62" s="288"/>
      <c r="GQ62" s="288"/>
      <c r="GR62" s="288"/>
      <c r="GS62" s="288"/>
      <c r="GT62" s="288"/>
      <c r="GU62" s="288"/>
      <c r="GV62" s="288"/>
      <c r="GW62" s="288"/>
      <c r="GX62" s="288"/>
      <c r="GY62" s="288"/>
      <c r="GZ62" s="288"/>
      <c r="HA62" s="288"/>
      <c r="HB62" s="288"/>
      <c r="HC62" s="288"/>
      <c r="HD62" s="288"/>
      <c r="HE62" s="288"/>
      <c r="HF62" s="288"/>
      <c r="HG62" s="288"/>
      <c r="HH62" s="288"/>
      <c r="HI62" s="288"/>
      <c r="HJ62" s="288"/>
      <c r="HK62" s="288"/>
      <c r="HL62" s="288"/>
      <c r="HM62" s="304"/>
      <c r="HN62" s="304"/>
      <c r="HO62" s="304"/>
      <c r="HP62" s="304"/>
      <c r="HQ62" s="304"/>
      <c r="HR62" s="304"/>
      <c r="HS62" s="304"/>
      <c r="HT62" s="304"/>
      <c r="HU62" s="304"/>
      <c r="HV62" s="304"/>
      <c r="HW62" s="304"/>
      <c r="HX62" s="304"/>
      <c r="HY62" s="304"/>
      <c r="HZ62" s="304"/>
      <c r="IA62" s="304"/>
      <c r="IB62" s="304"/>
      <c r="IC62" s="304"/>
      <c r="ID62" s="304"/>
      <c r="IE62" s="304"/>
      <c r="IF62" s="304"/>
      <c r="IG62" s="304"/>
      <c r="IH62" s="304"/>
      <c r="II62" s="304"/>
      <c r="IJ62" s="304"/>
      <c r="IK62" s="304"/>
      <c r="IL62" s="304"/>
      <c r="IM62" s="304"/>
      <c r="IN62" s="304"/>
      <c r="IO62" s="304"/>
      <c r="IP62" s="304"/>
      <c r="IQ62" s="304"/>
      <c r="IR62" s="304"/>
      <c r="IS62" s="304"/>
      <c r="IT62" s="288"/>
      <c r="IU62" s="288"/>
      <c r="IV62" s="288"/>
      <c r="IW62" s="288"/>
      <c r="IX62" s="293"/>
    </row>
    <row r="63" spans="2:258">
      <c r="B63" s="286" t="s">
        <v>108</v>
      </c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304"/>
      <c r="AI63" s="304"/>
      <c r="AJ63" s="304"/>
      <c r="AK63" s="304"/>
      <c r="AL63" s="304"/>
      <c r="AM63" s="304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4"/>
      <c r="BT63" s="304"/>
      <c r="BU63" s="304"/>
      <c r="BV63" s="304"/>
      <c r="BW63" s="304"/>
      <c r="BX63" s="304"/>
      <c r="BY63" s="304"/>
      <c r="BZ63" s="304"/>
      <c r="CA63" s="304"/>
      <c r="CB63" s="304"/>
      <c r="CC63" s="304"/>
      <c r="CD63" s="304"/>
      <c r="CE63" s="304"/>
      <c r="CF63" s="304"/>
      <c r="CG63" s="304"/>
      <c r="CH63" s="304"/>
      <c r="CI63" s="304"/>
      <c r="CJ63" s="304"/>
      <c r="CK63" s="304"/>
      <c r="CL63" s="304"/>
      <c r="CM63" s="304"/>
      <c r="CN63" s="304"/>
      <c r="CO63" s="304"/>
      <c r="CP63" s="304"/>
      <c r="CQ63" s="304"/>
      <c r="CR63" s="304"/>
      <c r="CS63" s="304"/>
      <c r="CT63" s="304"/>
      <c r="CU63" s="304"/>
      <c r="CV63" s="304"/>
      <c r="CW63" s="304"/>
      <c r="CX63" s="304"/>
      <c r="CY63" s="304"/>
      <c r="CZ63" s="304"/>
      <c r="DA63" s="304"/>
      <c r="DB63" s="304"/>
      <c r="DC63" s="304"/>
      <c r="DD63" s="304"/>
      <c r="DE63" s="304"/>
      <c r="DF63" s="304"/>
      <c r="DG63" s="304"/>
      <c r="DH63" s="304"/>
      <c r="DI63" s="304"/>
      <c r="DJ63" s="304"/>
      <c r="DK63" s="304"/>
      <c r="DL63" s="304"/>
      <c r="DM63" s="304"/>
      <c r="DN63" s="304"/>
      <c r="DO63" s="304"/>
      <c r="DP63" s="304"/>
      <c r="DQ63" s="304"/>
      <c r="DR63" s="304"/>
      <c r="DS63" s="304"/>
      <c r="DT63" s="304"/>
      <c r="DU63" s="304"/>
      <c r="DV63" s="304"/>
      <c r="DW63" s="304"/>
      <c r="DX63" s="304"/>
      <c r="DY63" s="304"/>
      <c r="DZ63" s="304"/>
      <c r="EA63" s="304"/>
      <c r="EB63" s="304"/>
      <c r="EC63" s="304"/>
      <c r="ED63" s="304"/>
      <c r="EE63" s="304"/>
      <c r="EF63" s="304"/>
      <c r="EG63" s="304"/>
      <c r="EH63" s="304"/>
      <c r="EI63" s="304"/>
      <c r="EJ63" s="304"/>
      <c r="EK63" s="304"/>
      <c r="EL63" s="304"/>
      <c r="EM63" s="304"/>
      <c r="EN63" s="304"/>
      <c r="EO63" s="304"/>
      <c r="EP63" s="304"/>
      <c r="EQ63" s="304"/>
      <c r="ER63" s="304"/>
      <c r="ES63" s="304"/>
      <c r="ET63" s="304"/>
      <c r="EU63" s="304"/>
      <c r="EV63" s="304"/>
      <c r="EW63" s="304"/>
      <c r="EX63" s="304"/>
      <c r="EY63" s="304"/>
      <c r="EZ63" s="304"/>
      <c r="FA63" s="304"/>
      <c r="FB63" s="304"/>
      <c r="FC63" s="288"/>
      <c r="FD63" s="288"/>
      <c r="FE63" s="288"/>
      <c r="FF63" s="288"/>
      <c r="FG63" s="288"/>
      <c r="FH63" s="288"/>
      <c r="FI63" s="288"/>
      <c r="FJ63" s="288"/>
      <c r="FK63" s="288"/>
      <c r="FL63" s="288"/>
      <c r="FM63" s="288"/>
      <c r="FN63" s="288"/>
      <c r="FO63" s="288"/>
      <c r="FP63" s="288"/>
      <c r="FQ63" s="288"/>
      <c r="FR63" s="288"/>
      <c r="FS63" s="288"/>
      <c r="FT63" s="288"/>
      <c r="FU63" s="288"/>
      <c r="FV63" s="288"/>
      <c r="FW63" s="288"/>
      <c r="FX63" s="288"/>
      <c r="FY63" s="288"/>
      <c r="FZ63" s="288"/>
      <c r="GA63" s="288"/>
      <c r="GB63" s="288"/>
      <c r="GC63" s="288"/>
      <c r="GD63" s="288"/>
      <c r="GE63" s="288"/>
      <c r="GF63" s="288"/>
      <c r="GG63" s="304"/>
      <c r="GH63" s="288"/>
      <c r="GI63" s="288"/>
      <c r="GJ63" s="288"/>
      <c r="GK63" s="288"/>
      <c r="GL63" s="288"/>
      <c r="GM63" s="288"/>
      <c r="GN63" s="288"/>
      <c r="GO63" s="288"/>
      <c r="GP63" s="288"/>
      <c r="GQ63" s="288"/>
      <c r="GR63" s="288"/>
      <c r="GS63" s="288"/>
      <c r="GT63" s="288"/>
      <c r="GU63" s="288"/>
      <c r="GV63" s="288"/>
      <c r="GW63" s="288"/>
      <c r="GX63" s="288"/>
      <c r="GY63" s="288"/>
      <c r="GZ63" s="288"/>
      <c r="HA63" s="288"/>
      <c r="HB63" s="288"/>
      <c r="HC63" s="288"/>
      <c r="HD63" s="288"/>
      <c r="HE63" s="288"/>
      <c r="HF63" s="288"/>
      <c r="HG63" s="288"/>
      <c r="HH63" s="288"/>
      <c r="HI63" s="288"/>
      <c r="HJ63" s="288"/>
      <c r="HK63" s="288"/>
      <c r="HL63" s="288"/>
      <c r="HM63" s="304"/>
      <c r="HN63" s="304"/>
      <c r="HO63" s="304"/>
      <c r="HP63" s="304"/>
      <c r="HQ63" s="304"/>
      <c r="HR63" s="304"/>
      <c r="HS63" s="304"/>
      <c r="HT63" s="304"/>
      <c r="HU63" s="304"/>
      <c r="HV63" s="304"/>
      <c r="HW63" s="304"/>
      <c r="HX63" s="304"/>
      <c r="HY63" s="304"/>
      <c r="HZ63" s="304"/>
      <c r="IA63" s="304"/>
      <c r="IB63" s="304"/>
      <c r="IC63" s="304"/>
      <c r="ID63" s="304"/>
      <c r="IE63" s="304"/>
      <c r="IF63" s="304"/>
      <c r="IG63" s="304"/>
      <c r="IH63" s="304"/>
      <c r="II63" s="304"/>
      <c r="IJ63" s="304"/>
      <c r="IK63" s="304"/>
      <c r="IL63" s="304"/>
      <c r="IM63" s="304"/>
      <c r="IN63" s="304"/>
      <c r="IO63" s="304"/>
      <c r="IP63" s="304"/>
      <c r="IQ63" s="304"/>
      <c r="IR63" s="304"/>
      <c r="IS63" s="304"/>
      <c r="IT63" s="288"/>
      <c r="IU63" s="288"/>
      <c r="IV63" s="288"/>
      <c r="IW63" s="288"/>
      <c r="IX63" s="293"/>
    </row>
    <row r="64" spans="2:258">
      <c r="B64" s="286" t="s">
        <v>109</v>
      </c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304"/>
      <c r="AI64" s="304"/>
      <c r="AJ64" s="304"/>
      <c r="AK64" s="304"/>
      <c r="AL64" s="304"/>
      <c r="AM64" s="304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4"/>
      <c r="BT64" s="304"/>
      <c r="BU64" s="304"/>
      <c r="BV64" s="304"/>
      <c r="BW64" s="304"/>
      <c r="BX64" s="304"/>
      <c r="BY64" s="304"/>
      <c r="BZ64" s="304"/>
      <c r="CA64" s="304"/>
      <c r="CB64" s="304"/>
      <c r="CC64" s="304"/>
      <c r="CD64" s="304"/>
      <c r="CE64" s="304"/>
      <c r="CF64" s="304"/>
      <c r="CG64" s="304"/>
      <c r="CH64" s="304"/>
      <c r="CI64" s="304"/>
      <c r="CJ64" s="304"/>
      <c r="CK64" s="304"/>
      <c r="CL64" s="304"/>
      <c r="CM64" s="304"/>
      <c r="CN64" s="304"/>
      <c r="CO64" s="304"/>
      <c r="CP64" s="304"/>
      <c r="CQ64" s="304"/>
      <c r="CR64" s="304"/>
      <c r="CS64" s="304"/>
      <c r="CT64" s="304"/>
      <c r="CU64" s="304"/>
      <c r="CV64" s="304"/>
      <c r="CW64" s="304"/>
      <c r="CX64" s="304"/>
      <c r="CY64" s="304"/>
      <c r="CZ64" s="304"/>
      <c r="DA64" s="304"/>
      <c r="DB64" s="304"/>
      <c r="DC64" s="304"/>
      <c r="DD64" s="304"/>
      <c r="DE64" s="304"/>
      <c r="DF64" s="304"/>
      <c r="DG64" s="304"/>
      <c r="DH64" s="304"/>
      <c r="DI64" s="304"/>
      <c r="DJ64" s="304"/>
      <c r="DK64" s="304"/>
      <c r="DL64" s="304"/>
      <c r="DM64" s="304"/>
      <c r="DN64" s="304"/>
      <c r="DO64" s="304"/>
      <c r="DP64" s="304"/>
      <c r="DQ64" s="304"/>
      <c r="DR64" s="304"/>
      <c r="DS64" s="304"/>
      <c r="DT64" s="304"/>
      <c r="DU64" s="304"/>
      <c r="DV64" s="304"/>
      <c r="DW64" s="304"/>
      <c r="DX64" s="304"/>
      <c r="DY64" s="304"/>
      <c r="DZ64" s="304"/>
      <c r="EA64" s="304"/>
      <c r="EB64" s="304"/>
      <c r="EC64" s="304"/>
      <c r="ED64" s="304"/>
      <c r="EE64" s="304"/>
      <c r="EF64" s="304"/>
      <c r="EG64" s="304"/>
      <c r="EH64" s="304"/>
      <c r="EI64" s="304"/>
      <c r="EJ64" s="304"/>
      <c r="EK64" s="304"/>
      <c r="EL64" s="304"/>
      <c r="EM64" s="304"/>
      <c r="EN64" s="304"/>
      <c r="EO64" s="304"/>
      <c r="EP64" s="304"/>
      <c r="EQ64" s="304"/>
      <c r="ER64" s="304"/>
      <c r="ES64" s="304"/>
      <c r="ET64" s="304"/>
      <c r="EU64" s="304"/>
      <c r="EV64" s="304"/>
      <c r="EW64" s="304"/>
      <c r="EX64" s="304"/>
      <c r="EY64" s="304"/>
      <c r="EZ64" s="304"/>
      <c r="FA64" s="304"/>
      <c r="FB64" s="304"/>
      <c r="FC64" s="288"/>
      <c r="FD64" s="288"/>
      <c r="FE64" s="288"/>
      <c r="FF64" s="288"/>
      <c r="FG64" s="288"/>
      <c r="FH64" s="288"/>
      <c r="FI64" s="288"/>
      <c r="FJ64" s="288"/>
      <c r="FK64" s="288"/>
      <c r="FL64" s="288"/>
      <c r="FM64" s="288"/>
      <c r="FN64" s="288"/>
      <c r="FO64" s="288"/>
      <c r="FP64" s="288"/>
      <c r="FQ64" s="288"/>
      <c r="FR64" s="288"/>
      <c r="FS64" s="288"/>
      <c r="FT64" s="288"/>
      <c r="FU64" s="288"/>
      <c r="FV64" s="288"/>
      <c r="FW64" s="288"/>
      <c r="FX64" s="288"/>
      <c r="FY64" s="288"/>
      <c r="FZ64" s="288"/>
      <c r="GA64" s="288"/>
      <c r="GB64" s="288"/>
      <c r="GC64" s="288"/>
      <c r="GD64" s="288"/>
      <c r="GE64" s="288"/>
      <c r="GF64" s="288"/>
      <c r="GG64" s="304"/>
      <c r="GH64" s="288"/>
      <c r="GI64" s="288"/>
      <c r="GJ64" s="288"/>
      <c r="GK64" s="288"/>
      <c r="GL64" s="288"/>
      <c r="GM64" s="288"/>
      <c r="GN64" s="288"/>
      <c r="GO64" s="288"/>
      <c r="GP64" s="288"/>
      <c r="GQ64" s="288"/>
      <c r="GR64" s="288"/>
      <c r="GS64" s="288"/>
      <c r="GT64" s="288"/>
      <c r="GU64" s="288"/>
      <c r="GV64" s="288"/>
      <c r="GW64" s="288"/>
      <c r="GX64" s="288"/>
      <c r="GY64" s="288"/>
      <c r="GZ64" s="288"/>
      <c r="HA64" s="288"/>
      <c r="HB64" s="288"/>
      <c r="HC64" s="288"/>
      <c r="HD64" s="288"/>
      <c r="HE64" s="288"/>
      <c r="HF64" s="288"/>
      <c r="HG64" s="288"/>
      <c r="HH64" s="288"/>
      <c r="HI64" s="288"/>
      <c r="HJ64" s="288"/>
      <c r="HK64" s="288"/>
      <c r="HL64" s="288"/>
      <c r="HM64" s="304"/>
      <c r="HN64" s="304"/>
      <c r="HO64" s="304"/>
      <c r="HP64" s="304"/>
      <c r="HQ64" s="304"/>
      <c r="HR64" s="304"/>
      <c r="HS64" s="304"/>
      <c r="HT64" s="304"/>
      <c r="HU64" s="304"/>
      <c r="HV64" s="304"/>
      <c r="HW64" s="304"/>
      <c r="HX64" s="304"/>
      <c r="HY64" s="304"/>
      <c r="HZ64" s="304"/>
      <c r="IA64" s="304"/>
      <c r="IB64" s="304"/>
      <c r="IC64" s="304"/>
      <c r="ID64" s="304"/>
      <c r="IE64" s="304"/>
      <c r="IF64" s="304"/>
      <c r="IG64" s="304"/>
      <c r="IH64" s="304"/>
      <c r="II64" s="304"/>
      <c r="IJ64" s="304"/>
      <c r="IK64" s="304"/>
      <c r="IL64" s="304"/>
      <c r="IM64" s="304"/>
      <c r="IN64" s="304"/>
      <c r="IO64" s="304"/>
      <c r="IP64" s="304"/>
      <c r="IQ64" s="304"/>
      <c r="IR64" s="304"/>
      <c r="IS64" s="304"/>
      <c r="IT64" s="288"/>
      <c r="IU64" s="288"/>
      <c r="IV64" s="288"/>
      <c r="IW64" s="288"/>
      <c r="IX64" s="293"/>
    </row>
    <row r="65" spans="2:258">
      <c r="B65" s="286" t="s">
        <v>65</v>
      </c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7" t="str">
        <f>IFERROR(AH63/AH61,"-")</f>
        <v>-</v>
      </c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  <c r="BE65" s="288"/>
      <c r="BF65" s="288"/>
      <c r="BG65" s="288"/>
      <c r="BH65" s="288"/>
      <c r="BI65" s="288"/>
      <c r="BJ65" s="288"/>
      <c r="BK65" s="287" t="str">
        <f>IFERROR(BK63/BK61,"-")</f>
        <v>-</v>
      </c>
      <c r="BL65" s="288"/>
      <c r="BM65" s="288"/>
      <c r="BN65" s="288"/>
      <c r="BO65" s="288"/>
      <c r="BP65" s="288"/>
      <c r="BQ65" s="288"/>
      <c r="BR65" s="288"/>
      <c r="BS65" s="288"/>
      <c r="BT65" s="288"/>
      <c r="BU65" s="288"/>
      <c r="BV65" s="288"/>
      <c r="BW65" s="288"/>
      <c r="BX65" s="288"/>
      <c r="BY65" s="288"/>
      <c r="BZ65" s="288"/>
      <c r="CA65" s="288"/>
      <c r="CB65" s="288"/>
      <c r="CC65" s="288"/>
      <c r="CD65" s="288"/>
      <c r="CE65" s="288"/>
      <c r="CF65" s="288"/>
      <c r="CG65" s="288"/>
      <c r="CH65" s="288"/>
      <c r="CI65" s="288"/>
      <c r="CJ65" s="288"/>
      <c r="CK65" s="288"/>
      <c r="CL65" s="288"/>
      <c r="CM65" s="288"/>
      <c r="CN65" s="288"/>
      <c r="CO65" s="288"/>
      <c r="CP65" s="288"/>
      <c r="CQ65" s="287" t="str">
        <f>IFERROR(CQ63/CQ61,"-")</f>
        <v>-</v>
      </c>
      <c r="CR65" s="288"/>
      <c r="CS65" s="288"/>
      <c r="CT65" s="288"/>
      <c r="CU65" s="288"/>
      <c r="CV65" s="288"/>
      <c r="CW65" s="288"/>
      <c r="CX65" s="288"/>
      <c r="CY65" s="288"/>
      <c r="CZ65" s="288"/>
      <c r="DA65" s="288"/>
      <c r="DB65" s="288"/>
      <c r="DC65" s="288"/>
      <c r="DD65" s="288"/>
      <c r="DE65" s="288"/>
      <c r="DF65" s="288"/>
      <c r="DG65" s="288"/>
      <c r="DH65" s="288"/>
      <c r="DI65" s="288"/>
      <c r="DJ65" s="288"/>
      <c r="DK65" s="288"/>
      <c r="DL65" s="288"/>
      <c r="DM65" s="288"/>
      <c r="DN65" s="288"/>
      <c r="DO65" s="288"/>
      <c r="DP65" s="288"/>
      <c r="DQ65" s="288"/>
      <c r="DR65" s="288"/>
      <c r="DS65" s="288"/>
      <c r="DT65" s="288"/>
      <c r="DU65" s="288"/>
      <c r="DV65" s="287" t="str">
        <f>IFERROR(DV63/DV61,"-")</f>
        <v>-</v>
      </c>
      <c r="DW65" s="288"/>
      <c r="DX65" s="288"/>
      <c r="DY65" s="288"/>
      <c r="DZ65" s="288"/>
      <c r="EA65" s="288"/>
      <c r="EB65" s="288"/>
      <c r="EC65" s="288"/>
      <c r="ED65" s="288"/>
      <c r="EE65" s="288"/>
      <c r="EF65" s="288"/>
      <c r="EG65" s="288"/>
      <c r="EH65" s="288"/>
      <c r="EI65" s="288"/>
      <c r="EJ65" s="288"/>
      <c r="EK65" s="288"/>
      <c r="EL65" s="288"/>
      <c r="EM65" s="288"/>
      <c r="EN65" s="288"/>
      <c r="EO65" s="288"/>
      <c r="EP65" s="288"/>
      <c r="EQ65" s="288"/>
      <c r="ER65" s="288"/>
      <c r="ES65" s="288"/>
      <c r="ET65" s="288"/>
      <c r="EU65" s="288"/>
      <c r="EV65" s="288"/>
      <c r="EW65" s="288"/>
      <c r="EX65" s="288"/>
      <c r="EY65" s="288"/>
      <c r="EZ65" s="288"/>
      <c r="FA65" s="288"/>
      <c r="FB65" s="287" t="str">
        <f t="shared" ref="FB65:HM65" si="282">IFERROR(FB63/FB61,"-")</f>
        <v>-</v>
      </c>
      <c r="FC65" s="287" t="str">
        <f t="shared" si="282"/>
        <v>-</v>
      </c>
      <c r="FD65" s="287" t="str">
        <f t="shared" si="282"/>
        <v>-</v>
      </c>
      <c r="FE65" s="287" t="str">
        <f t="shared" si="282"/>
        <v>-</v>
      </c>
      <c r="FF65" s="287" t="str">
        <f t="shared" si="282"/>
        <v>-</v>
      </c>
      <c r="FG65" s="287" t="str">
        <f t="shared" si="282"/>
        <v>-</v>
      </c>
      <c r="FH65" s="287" t="str">
        <f t="shared" si="282"/>
        <v>-</v>
      </c>
      <c r="FI65" s="287" t="str">
        <f t="shared" si="282"/>
        <v>-</v>
      </c>
      <c r="FJ65" s="287" t="str">
        <f t="shared" si="282"/>
        <v>-</v>
      </c>
      <c r="FK65" s="287" t="str">
        <f t="shared" si="282"/>
        <v>-</v>
      </c>
      <c r="FL65" s="287" t="str">
        <f t="shared" si="282"/>
        <v>-</v>
      </c>
      <c r="FM65" s="287" t="str">
        <f t="shared" si="282"/>
        <v>-</v>
      </c>
      <c r="FN65" s="287" t="str">
        <f t="shared" si="282"/>
        <v>-</v>
      </c>
      <c r="FO65" s="287" t="str">
        <f t="shared" si="282"/>
        <v>-</v>
      </c>
      <c r="FP65" s="287" t="str">
        <f t="shared" si="282"/>
        <v>-</v>
      </c>
      <c r="FQ65" s="287" t="str">
        <f t="shared" si="282"/>
        <v>-</v>
      </c>
      <c r="FR65" s="287" t="str">
        <f t="shared" si="282"/>
        <v>-</v>
      </c>
      <c r="FS65" s="287" t="str">
        <f t="shared" si="282"/>
        <v>-</v>
      </c>
      <c r="FT65" s="287" t="str">
        <f t="shared" si="282"/>
        <v>-</v>
      </c>
      <c r="FU65" s="287" t="str">
        <f t="shared" si="282"/>
        <v>-</v>
      </c>
      <c r="FV65" s="287" t="str">
        <f t="shared" si="282"/>
        <v>-</v>
      </c>
      <c r="FW65" s="287" t="str">
        <f t="shared" si="282"/>
        <v>-</v>
      </c>
      <c r="FX65" s="287" t="str">
        <f t="shared" si="282"/>
        <v>-</v>
      </c>
      <c r="FY65" s="287" t="str">
        <f t="shared" si="282"/>
        <v>-</v>
      </c>
      <c r="FZ65" s="287" t="str">
        <f t="shared" si="282"/>
        <v>-</v>
      </c>
      <c r="GA65" s="287" t="str">
        <f t="shared" si="282"/>
        <v>-</v>
      </c>
      <c r="GB65" s="287" t="str">
        <f t="shared" si="282"/>
        <v>-</v>
      </c>
      <c r="GC65" s="287" t="str">
        <f t="shared" si="282"/>
        <v>-</v>
      </c>
      <c r="GD65" s="287" t="str">
        <f t="shared" si="282"/>
        <v>-</v>
      </c>
      <c r="GE65" s="287" t="str">
        <f t="shared" si="282"/>
        <v>-</v>
      </c>
      <c r="GF65" s="287" t="str">
        <f t="shared" si="282"/>
        <v>-</v>
      </c>
      <c r="GG65" s="287" t="str">
        <f t="shared" si="282"/>
        <v>-</v>
      </c>
      <c r="GH65" s="287" t="str">
        <f t="shared" si="282"/>
        <v>-</v>
      </c>
      <c r="GI65" s="287" t="str">
        <f t="shared" si="282"/>
        <v>-</v>
      </c>
      <c r="GJ65" s="287" t="str">
        <f t="shared" si="282"/>
        <v>-</v>
      </c>
      <c r="GK65" s="287" t="str">
        <f t="shared" si="282"/>
        <v>-</v>
      </c>
      <c r="GL65" s="287" t="str">
        <f t="shared" si="282"/>
        <v>-</v>
      </c>
      <c r="GM65" s="287" t="str">
        <f t="shared" si="282"/>
        <v>-</v>
      </c>
      <c r="GN65" s="287" t="str">
        <f t="shared" si="282"/>
        <v>-</v>
      </c>
      <c r="GO65" s="287" t="str">
        <f t="shared" si="282"/>
        <v>-</v>
      </c>
      <c r="GP65" s="287" t="str">
        <f t="shared" si="282"/>
        <v>-</v>
      </c>
      <c r="GQ65" s="287" t="str">
        <f t="shared" si="282"/>
        <v>-</v>
      </c>
      <c r="GR65" s="287" t="str">
        <f t="shared" si="282"/>
        <v>-</v>
      </c>
      <c r="GS65" s="287" t="str">
        <f t="shared" si="282"/>
        <v>-</v>
      </c>
      <c r="GT65" s="287" t="str">
        <f t="shared" si="282"/>
        <v>-</v>
      </c>
      <c r="GU65" s="287" t="str">
        <f t="shared" si="282"/>
        <v>-</v>
      </c>
      <c r="GV65" s="287" t="str">
        <f t="shared" si="282"/>
        <v>-</v>
      </c>
      <c r="GW65" s="287" t="str">
        <f t="shared" si="282"/>
        <v>-</v>
      </c>
      <c r="GX65" s="287" t="str">
        <f t="shared" si="282"/>
        <v>-</v>
      </c>
      <c r="GY65" s="287" t="str">
        <f t="shared" si="282"/>
        <v>-</v>
      </c>
      <c r="GZ65" s="287" t="str">
        <f t="shared" si="282"/>
        <v>-</v>
      </c>
      <c r="HA65" s="287" t="str">
        <f t="shared" si="282"/>
        <v>-</v>
      </c>
      <c r="HB65" s="287" t="str">
        <f t="shared" si="282"/>
        <v>-</v>
      </c>
      <c r="HC65" s="287" t="str">
        <f t="shared" si="282"/>
        <v>-</v>
      </c>
      <c r="HD65" s="287" t="str">
        <f t="shared" si="282"/>
        <v>-</v>
      </c>
      <c r="HE65" s="287" t="str">
        <f t="shared" si="282"/>
        <v>-</v>
      </c>
      <c r="HF65" s="287" t="str">
        <f t="shared" si="282"/>
        <v>-</v>
      </c>
      <c r="HG65" s="287" t="str">
        <f t="shared" si="282"/>
        <v>-</v>
      </c>
      <c r="HH65" s="287" t="str">
        <f t="shared" si="282"/>
        <v>-</v>
      </c>
      <c r="HI65" s="287" t="str">
        <f t="shared" si="282"/>
        <v>-</v>
      </c>
      <c r="HJ65" s="287" t="str">
        <f t="shared" si="282"/>
        <v>-</v>
      </c>
      <c r="HK65" s="287" t="str">
        <f t="shared" si="282"/>
        <v>-</v>
      </c>
      <c r="HL65" s="287" t="str">
        <f t="shared" si="282"/>
        <v>-</v>
      </c>
      <c r="HM65" s="287" t="str">
        <f t="shared" si="282"/>
        <v>-</v>
      </c>
      <c r="HN65" s="287" t="str">
        <f t="shared" ref="HN65:IS65" si="283">IFERROR(HN63/HN61,"-")</f>
        <v>-</v>
      </c>
      <c r="HO65" s="287" t="str">
        <f t="shared" si="283"/>
        <v>-</v>
      </c>
      <c r="HP65" s="287" t="str">
        <f t="shared" si="283"/>
        <v>-</v>
      </c>
      <c r="HQ65" s="287" t="str">
        <f t="shared" si="283"/>
        <v>-</v>
      </c>
      <c r="HR65" s="287" t="str">
        <f t="shared" si="283"/>
        <v>-</v>
      </c>
      <c r="HS65" s="287" t="str">
        <f t="shared" si="283"/>
        <v>-</v>
      </c>
      <c r="HT65" s="287" t="str">
        <f t="shared" si="283"/>
        <v>-</v>
      </c>
      <c r="HU65" s="287" t="str">
        <f t="shared" si="283"/>
        <v>-</v>
      </c>
      <c r="HV65" s="287" t="str">
        <f t="shared" si="283"/>
        <v>-</v>
      </c>
      <c r="HW65" s="287" t="str">
        <f t="shared" si="283"/>
        <v>-</v>
      </c>
      <c r="HX65" s="287" t="str">
        <f t="shared" si="283"/>
        <v>-</v>
      </c>
      <c r="HY65" s="287" t="str">
        <f t="shared" si="283"/>
        <v>-</v>
      </c>
      <c r="HZ65" s="287" t="str">
        <f t="shared" si="283"/>
        <v>-</v>
      </c>
      <c r="IA65" s="287" t="str">
        <f t="shared" si="283"/>
        <v>-</v>
      </c>
      <c r="IB65" s="287" t="str">
        <f t="shared" si="283"/>
        <v>-</v>
      </c>
      <c r="IC65" s="287" t="str">
        <f t="shared" si="283"/>
        <v>-</v>
      </c>
      <c r="ID65" s="287" t="str">
        <f t="shared" si="283"/>
        <v>-</v>
      </c>
      <c r="IE65" s="287" t="str">
        <f t="shared" si="283"/>
        <v>-</v>
      </c>
      <c r="IF65" s="287" t="str">
        <f t="shared" si="283"/>
        <v>-</v>
      </c>
      <c r="IG65" s="287" t="str">
        <f t="shared" si="283"/>
        <v>-</v>
      </c>
      <c r="IH65" s="287" t="str">
        <f t="shared" si="283"/>
        <v>-</v>
      </c>
      <c r="II65" s="287" t="str">
        <f t="shared" si="283"/>
        <v>-</v>
      </c>
      <c r="IJ65" s="287" t="str">
        <f t="shared" si="283"/>
        <v>-</v>
      </c>
      <c r="IK65" s="287" t="str">
        <f t="shared" si="283"/>
        <v>-</v>
      </c>
      <c r="IL65" s="287" t="str">
        <f t="shared" si="283"/>
        <v>-</v>
      </c>
      <c r="IM65" s="287" t="str">
        <f t="shared" si="283"/>
        <v>-</v>
      </c>
      <c r="IN65" s="287" t="str">
        <f t="shared" si="283"/>
        <v>-</v>
      </c>
      <c r="IO65" s="287" t="str">
        <f t="shared" si="283"/>
        <v>-</v>
      </c>
      <c r="IP65" s="287" t="str">
        <f t="shared" si="283"/>
        <v>-</v>
      </c>
      <c r="IQ65" s="287" t="str">
        <f t="shared" si="283"/>
        <v>-</v>
      </c>
      <c r="IR65" s="287" t="str">
        <f t="shared" si="283"/>
        <v>-</v>
      </c>
      <c r="IS65" s="287" t="str">
        <f t="shared" si="283"/>
        <v>-</v>
      </c>
      <c r="IT65" s="288"/>
      <c r="IU65" s="288"/>
      <c r="IV65" s="288"/>
      <c r="IW65" s="288"/>
      <c r="IX65" s="287" t="str">
        <f>IFERROR(IX63/IX61,"-")</f>
        <v>-</v>
      </c>
    </row>
    <row r="66" spans="2:258">
      <c r="B66" s="286" t="s">
        <v>64</v>
      </c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7" t="str">
        <f>IFERROR(AH62/AH61,"-")</f>
        <v>-</v>
      </c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  <c r="BE66" s="288"/>
      <c r="BF66" s="288"/>
      <c r="BG66" s="288"/>
      <c r="BH66" s="288"/>
      <c r="BI66" s="288"/>
      <c r="BJ66" s="288"/>
      <c r="BK66" s="287" t="str">
        <f>IFERROR(BK62/BK61,"-")</f>
        <v>-</v>
      </c>
      <c r="BL66" s="288"/>
      <c r="BM66" s="288"/>
      <c r="BN66" s="288"/>
      <c r="BO66" s="288"/>
      <c r="BP66" s="288"/>
      <c r="BQ66" s="288"/>
      <c r="BR66" s="288"/>
      <c r="BS66" s="288"/>
      <c r="BT66" s="288"/>
      <c r="BU66" s="288"/>
      <c r="BV66" s="288"/>
      <c r="BW66" s="288"/>
      <c r="BX66" s="288"/>
      <c r="BY66" s="288"/>
      <c r="BZ66" s="288"/>
      <c r="CA66" s="288"/>
      <c r="CB66" s="288"/>
      <c r="CC66" s="288"/>
      <c r="CD66" s="288"/>
      <c r="CE66" s="288"/>
      <c r="CF66" s="288"/>
      <c r="CG66" s="288"/>
      <c r="CH66" s="288"/>
      <c r="CI66" s="288"/>
      <c r="CJ66" s="288"/>
      <c r="CK66" s="288"/>
      <c r="CL66" s="288"/>
      <c r="CM66" s="288"/>
      <c r="CN66" s="288"/>
      <c r="CO66" s="288"/>
      <c r="CP66" s="288"/>
      <c r="CQ66" s="287" t="str">
        <f>IFERROR(CQ62/CQ61,"-")</f>
        <v>-</v>
      </c>
      <c r="CR66" s="288"/>
      <c r="CS66" s="288"/>
      <c r="CT66" s="288"/>
      <c r="CU66" s="288"/>
      <c r="CV66" s="288"/>
      <c r="CW66" s="288"/>
      <c r="CX66" s="288"/>
      <c r="CY66" s="288"/>
      <c r="CZ66" s="288"/>
      <c r="DA66" s="288"/>
      <c r="DB66" s="288"/>
      <c r="DC66" s="288"/>
      <c r="DD66" s="288"/>
      <c r="DE66" s="288"/>
      <c r="DF66" s="288"/>
      <c r="DG66" s="288"/>
      <c r="DH66" s="288"/>
      <c r="DI66" s="288"/>
      <c r="DJ66" s="288"/>
      <c r="DK66" s="288"/>
      <c r="DL66" s="288"/>
      <c r="DM66" s="288"/>
      <c r="DN66" s="288"/>
      <c r="DO66" s="288"/>
      <c r="DP66" s="288"/>
      <c r="DQ66" s="288"/>
      <c r="DR66" s="288"/>
      <c r="DS66" s="288"/>
      <c r="DT66" s="288"/>
      <c r="DU66" s="288"/>
      <c r="DV66" s="287" t="str">
        <f>IFERROR(DV62/DV61,"-")</f>
        <v>-</v>
      </c>
      <c r="DW66" s="288"/>
      <c r="DX66" s="288"/>
      <c r="DY66" s="288"/>
      <c r="DZ66" s="288"/>
      <c r="EA66" s="288"/>
      <c r="EB66" s="288"/>
      <c r="EC66" s="288"/>
      <c r="ED66" s="288"/>
      <c r="EE66" s="288"/>
      <c r="EF66" s="288"/>
      <c r="EG66" s="288"/>
      <c r="EH66" s="288"/>
      <c r="EI66" s="288"/>
      <c r="EJ66" s="288"/>
      <c r="EK66" s="288"/>
      <c r="EL66" s="288"/>
      <c r="EM66" s="288"/>
      <c r="EN66" s="288"/>
      <c r="EO66" s="288"/>
      <c r="EP66" s="288"/>
      <c r="EQ66" s="288"/>
      <c r="ER66" s="288"/>
      <c r="ES66" s="288"/>
      <c r="ET66" s="288"/>
      <c r="EU66" s="288"/>
      <c r="EV66" s="288"/>
      <c r="EW66" s="288"/>
      <c r="EX66" s="288"/>
      <c r="EY66" s="288"/>
      <c r="EZ66" s="288"/>
      <c r="FA66" s="288"/>
      <c r="FB66" s="287" t="str">
        <f>IFERROR(FB62/FB61,"-")</f>
        <v>-</v>
      </c>
      <c r="FC66" s="287" t="str">
        <f t="shared" ref="FC66:HN67" si="284">IFERROR(FC62/FC61,"-")</f>
        <v>-</v>
      </c>
      <c r="FD66" s="287" t="str">
        <f t="shared" si="284"/>
        <v>-</v>
      </c>
      <c r="FE66" s="287" t="str">
        <f t="shared" si="284"/>
        <v>-</v>
      </c>
      <c r="FF66" s="287" t="str">
        <f t="shared" si="284"/>
        <v>-</v>
      </c>
      <c r="FG66" s="287" t="str">
        <f t="shared" si="284"/>
        <v>-</v>
      </c>
      <c r="FH66" s="287" t="str">
        <f t="shared" si="284"/>
        <v>-</v>
      </c>
      <c r="FI66" s="287" t="str">
        <f t="shared" si="284"/>
        <v>-</v>
      </c>
      <c r="FJ66" s="287" t="str">
        <f t="shared" si="284"/>
        <v>-</v>
      </c>
      <c r="FK66" s="287" t="str">
        <f t="shared" si="284"/>
        <v>-</v>
      </c>
      <c r="FL66" s="287" t="str">
        <f t="shared" si="284"/>
        <v>-</v>
      </c>
      <c r="FM66" s="287" t="str">
        <f t="shared" si="284"/>
        <v>-</v>
      </c>
      <c r="FN66" s="287" t="str">
        <f t="shared" si="284"/>
        <v>-</v>
      </c>
      <c r="FO66" s="287" t="str">
        <f t="shared" si="284"/>
        <v>-</v>
      </c>
      <c r="FP66" s="287" t="str">
        <f t="shared" si="284"/>
        <v>-</v>
      </c>
      <c r="FQ66" s="287" t="str">
        <f t="shared" si="284"/>
        <v>-</v>
      </c>
      <c r="FR66" s="287" t="str">
        <f t="shared" si="284"/>
        <v>-</v>
      </c>
      <c r="FS66" s="287" t="str">
        <f t="shared" si="284"/>
        <v>-</v>
      </c>
      <c r="FT66" s="287" t="str">
        <f t="shared" si="284"/>
        <v>-</v>
      </c>
      <c r="FU66" s="287" t="str">
        <f t="shared" si="284"/>
        <v>-</v>
      </c>
      <c r="FV66" s="287" t="str">
        <f t="shared" si="284"/>
        <v>-</v>
      </c>
      <c r="FW66" s="287" t="str">
        <f t="shared" si="284"/>
        <v>-</v>
      </c>
      <c r="FX66" s="287" t="str">
        <f t="shared" si="284"/>
        <v>-</v>
      </c>
      <c r="FY66" s="287" t="str">
        <f t="shared" si="284"/>
        <v>-</v>
      </c>
      <c r="FZ66" s="287" t="str">
        <f t="shared" si="284"/>
        <v>-</v>
      </c>
      <c r="GA66" s="287" t="str">
        <f t="shared" si="284"/>
        <v>-</v>
      </c>
      <c r="GB66" s="287" t="str">
        <f t="shared" si="284"/>
        <v>-</v>
      </c>
      <c r="GC66" s="287" t="str">
        <f t="shared" si="284"/>
        <v>-</v>
      </c>
      <c r="GD66" s="287" t="str">
        <f t="shared" si="284"/>
        <v>-</v>
      </c>
      <c r="GE66" s="287" t="str">
        <f t="shared" si="284"/>
        <v>-</v>
      </c>
      <c r="GF66" s="287" t="str">
        <f t="shared" si="284"/>
        <v>-</v>
      </c>
      <c r="GG66" s="287" t="str">
        <f t="shared" si="284"/>
        <v>-</v>
      </c>
      <c r="GH66" s="287" t="str">
        <f t="shared" si="284"/>
        <v>-</v>
      </c>
      <c r="GI66" s="287" t="str">
        <f t="shared" si="284"/>
        <v>-</v>
      </c>
      <c r="GJ66" s="287" t="str">
        <f t="shared" si="284"/>
        <v>-</v>
      </c>
      <c r="GK66" s="287" t="str">
        <f t="shared" si="284"/>
        <v>-</v>
      </c>
      <c r="GL66" s="287" t="str">
        <f t="shared" si="284"/>
        <v>-</v>
      </c>
      <c r="GM66" s="287" t="str">
        <f t="shared" si="284"/>
        <v>-</v>
      </c>
      <c r="GN66" s="287" t="str">
        <f t="shared" si="284"/>
        <v>-</v>
      </c>
      <c r="GO66" s="287" t="str">
        <f t="shared" si="284"/>
        <v>-</v>
      </c>
      <c r="GP66" s="287" t="str">
        <f t="shared" si="284"/>
        <v>-</v>
      </c>
      <c r="GQ66" s="287" t="str">
        <f t="shared" si="284"/>
        <v>-</v>
      </c>
      <c r="GR66" s="287" t="str">
        <f t="shared" si="284"/>
        <v>-</v>
      </c>
      <c r="GS66" s="287" t="str">
        <f t="shared" si="284"/>
        <v>-</v>
      </c>
      <c r="GT66" s="287" t="str">
        <f t="shared" si="284"/>
        <v>-</v>
      </c>
      <c r="GU66" s="287" t="str">
        <f t="shared" si="284"/>
        <v>-</v>
      </c>
      <c r="GV66" s="287" t="str">
        <f t="shared" si="284"/>
        <v>-</v>
      </c>
      <c r="GW66" s="287" t="str">
        <f t="shared" si="284"/>
        <v>-</v>
      </c>
      <c r="GX66" s="287" t="str">
        <f t="shared" si="284"/>
        <v>-</v>
      </c>
      <c r="GY66" s="287" t="str">
        <f t="shared" si="284"/>
        <v>-</v>
      </c>
      <c r="GZ66" s="287" t="str">
        <f t="shared" si="284"/>
        <v>-</v>
      </c>
      <c r="HA66" s="287" t="str">
        <f t="shared" si="284"/>
        <v>-</v>
      </c>
      <c r="HB66" s="287" t="str">
        <f t="shared" si="284"/>
        <v>-</v>
      </c>
      <c r="HC66" s="287" t="str">
        <f t="shared" si="284"/>
        <v>-</v>
      </c>
      <c r="HD66" s="287" t="str">
        <f t="shared" si="284"/>
        <v>-</v>
      </c>
      <c r="HE66" s="287" t="str">
        <f t="shared" si="284"/>
        <v>-</v>
      </c>
      <c r="HF66" s="287" t="str">
        <f t="shared" si="284"/>
        <v>-</v>
      </c>
      <c r="HG66" s="287" t="str">
        <f t="shared" si="284"/>
        <v>-</v>
      </c>
      <c r="HH66" s="287" t="str">
        <f t="shared" si="284"/>
        <v>-</v>
      </c>
      <c r="HI66" s="287" t="str">
        <f t="shared" si="284"/>
        <v>-</v>
      </c>
      <c r="HJ66" s="287" t="str">
        <f t="shared" si="284"/>
        <v>-</v>
      </c>
      <c r="HK66" s="287" t="str">
        <f t="shared" si="284"/>
        <v>-</v>
      </c>
      <c r="HL66" s="287" t="str">
        <f t="shared" si="284"/>
        <v>-</v>
      </c>
      <c r="HM66" s="287" t="str">
        <f t="shared" si="284"/>
        <v>-</v>
      </c>
      <c r="HN66" s="287" t="str">
        <f t="shared" si="284"/>
        <v>-</v>
      </c>
      <c r="HO66" s="287" t="str">
        <f t="shared" ref="HO66:IS67" si="285">IFERROR(HO62/HO61,"-")</f>
        <v>-</v>
      </c>
      <c r="HP66" s="287" t="str">
        <f t="shared" si="285"/>
        <v>-</v>
      </c>
      <c r="HQ66" s="287" t="str">
        <f t="shared" si="285"/>
        <v>-</v>
      </c>
      <c r="HR66" s="287" t="str">
        <f t="shared" si="285"/>
        <v>-</v>
      </c>
      <c r="HS66" s="287" t="str">
        <f t="shared" si="285"/>
        <v>-</v>
      </c>
      <c r="HT66" s="287" t="str">
        <f t="shared" si="285"/>
        <v>-</v>
      </c>
      <c r="HU66" s="287" t="str">
        <f t="shared" si="285"/>
        <v>-</v>
      </c>
      <c r="HV66" s="287" t="str">
        <f t="shared" si="285"/>
        <v>-</v>
      </c>
      <c r="HW66" s="287" t="str">
        <f t="shared" si="285"/>
        <v>-</v>
      </c>
      <c r="HX66" s="287" t="str">
        <f t="shared" si="285"/>
        <v>-</v>
      </c>
      <c r="HY66" s="287" t="str">
        <f t="shared" si="285"/>
        <v>-</v>
      </c>
      <c r="HZ66" s="287" t="str">
        <f t="shared" si="285"/>
        <v>-</v>
      </c>
      <c r="IA66" s="287" t="str">
        <f t="shared" si="285"/>
        <v>-</v>
      </c>
      <c r="IB66" s="287" t="str">
        <f t="shared" si="285"/>
        <v>-</v>
      </c>
      <c r="IC66" s="287" t="str">
        <f t="shared" si="285"/>
        <v>-</v>
      </c>
      <c r="ID66" s="287" t="str">
        <f t="shared" si="285"/>
        <v>-</v>
      </c>
      <c r="IE66" s="287" t="str">
        <f t="shared" si="285"/>
        <v>-</v>
      </c>
      <c r="IF66" s="287" t="str">
        <f t="shared" si="285"/>
        <v>-</v>
      </c>
      <c r="IG66" s="287" t="str">
        <f t="shared" si="285"/>
        <v>-</v>
      </c>
      <c r="IH66" s="287" t="str">
        <f t="shared" si="285"/>
        <v>-</v>
      </c>
      <c r="II66" s="287" t="str">
        <f t="shared" si="285"/>
        <v>-</v>
      </c>
      <c r="IJ66" s="287" t="str">
        <f t="shared" si="285"/>
        <v>-</v>
      </c>
      <c r="IK66" s="287" t="str">
        <f t="shared" si="285"/>
        <v>-</v>
      </c>
      <c r="IL66" s="287" t="str">
        <f t="shared" si="285"/>
        <v>-</v>
      </c>
      <c r="IM66" s="287" t="str">
        <f t="shared" si="285"/>
        <v>-</v>
      </c>
      <c r="IN66" s="287" t="str">
        <f t="shared" si="285"/>
        <v>-</v>
      </c>
      <c r="IO66" s="287" t="str">
        <f t="shared" si="285"/>
        <v>-</v>
      </c>
      <c r="IP66" s="287" t="str">
        <f t="shared" si="285"/>
        <v>-</v>
      </c>
      <c r="IQ66" s="287" t="str">
        <f t="shared" si="285"/>
        <v>-</v>
      </c>
      <c r="IR66" s="287" t="str">
        <f t="shared" si="285"/>
        <v>-</v>
      </c>
      <c r="IS66" s="287" t="str">
        <f t="shared" si="285"/>
        <v>-</v>
      </c>
      <c r="IT66" s="288"/>
      <c r="IU66" s="288"/>
      <c r="IV66" s="288"/>
      <c r="IW66" s="288"/>
      <c r="IX66" s="287" t="str">
        <f>IFERROR(IX62/IX61,"-")</f>
        <v>-</v>
      </c>
    </row>
    <row r="67" spans="2:258">
      <c r="B67" s="327" t="s">
        <v>85</v>
      </c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28"/>
      <c r="AB67" s="328"/>
      <c r="AC67" s="328"/>
      <c r="AD67" s="328"/>
      <c r="AE67" s="328"/>
      <c r="AF67" s="328"/>
      <c r="AG67" s="328"/>
      <c r="AH67" s="329" t="str">
        <f>IFERROR(AH63/AH62,"-")</f>
        <v>-</v>
      </c>
      <c r="AI67" s="328"/>
      <c r="AJ67" s="328"/>
      <c r="AK67" s="328"/>
      <c r="AL67" s="328"/>
      <c r="AM67" s="328"/>
      <c r="AN67" s="328"/>
      <c r="AO67" s="328"/>
      <c r="AP67" s="328"/>
      <c r="AQ67" s="328"/>
      <c r="AR67" s="328"/>
      <c r="AS67" s="328"/>
      <c r="AT67" s="328"/>
      <c r="AU67" s="328"/>
      <c r="AV67" s="328"/>
      <c r="AW67" s="328"/>
      <c r="AX67" s="328"/>
      <c r="AY67" s="328"/>
      <c r="AZ67" s="328"/>
      <c r="BA67" s="328"/>
      <c r="BB67" s="328"/>
      <c r="BC67" s="328"/>
      <c r="BD67" s="328"/>
      <c r="BE67" s="328"/>
      <c r="BF67" s="328"/>
      <c r="BG67" s="328"/>
      <c r="BH67" s="328"/>
      <c r="BI67" s="328"/>
      <c r="BJ67" s="328"/>
      <c r="BK67" s="329" t="str">
        <f>IFERROR(BK63/BK62,"-")</f>
        <v>-</v>
      </c>
      <c r="BL67" s="328"/>
      <c r="BM67" s="328"/>
      <c r="BN67" s="328"/>
      <c r="BO67" s="328"/>
      <c r="BP67" s="328"/>
      <c r="BQ67" s="328"/>
      <c r="BR67" s="328"/>
      <c r="BS67" s="328"/>
      <c r="BT67" s="328"/>
      <c r="BU67" s="328"/>
      <c r="BV67" s="328"/>
      <c r="BW67" s="328"/>
      <c r="BX67" s="328"/>
      <c r="BY67" s="328"/>
      <c r="BZ67" s="328"/>
      <c r="CA67" s="328"/>
      <c r="CB67" s="328"/>
      <c r="CC67" s="328"/>
      <c r="CD67" s="328"/>
      <c r="CE67" s="328"/>
      <c r="CF67" s="328"/>
      <c r="CG67" s="328"/>
      <c r="CH67" s="328"/>
      <c r="CI67" s="328"/>
      <c r="CJ67" s="328"/>
      <c r="CK67" s="328"/>
      <c r="CL67" s="328"/>
      <c r="CM67" s="328"/>
      <c r="CN67" s="328"/>
      <c r="CO67" s="328"/>
      <c r="CP67" s="328"/>
      <c r="CQ67" s="329" t="str">
        <f>IFERROR(CQ63/CQ62,"-")</f>
        <v>-</v>
      </c>
      <c r="CR67" s="328"/>
      <c r="CS67" s="328"/>
      <c r="CT67" s="328"/>
      <c r="CU67" s="328"/>
      <c r="CV67" s="328"/>
      <c r="CW67" s="328"/>
      <c r="CX67" s="328"/>
      <c r="CY67" s="328"/>
      <c r="CZ67" s="328"/>
      <c r="DA67" s="328"/>
      <c r="DB67" s="328"/>
      <c r="DC67" s="328"/>
      <c r="DD67" s="328"/>
      <c r="DE67" s="328"/>
      <c r="DF67" s="328"/>
      <c r="DG67" s="328"/>
      <c r="DH67" s="328"/>
      <c r="DI67" s="328"/>
      <c r="DJ67" s="328"/>
      <c r="DK67" s="328"/>
      <c r="DL67" s="328"/>
      <c r="DM67" s="328"/>
      <c r="DN67" s="328"/>
      <c r="DO67" s="328"/>
      <c r="DP67" s="328"/>
      <c r="DQ67" s="328"/>
      <c r="DR67" s="328"/>
      <c r="DS67" s="328"/>
      <c r="DT67" s="328"/>
      <c r="DU67" s="328"/>
      <c r="DV67" s="329" t="str">
        <f>IFERROR(DV63/DV62,"-")</f>
        <v>-</v>
      </c>
      <c r="DW67" s="328"/>
      <c r="DX67" s="328"/>
      <c r="DY67" s="328"/>
      <c r="DZ67" s="328"/>
      <c r="EA67" s="328"/>
      <c r="EB67" s="328"/>
      <c r="EC67" s="328"/>
      <c r="ED67" s="328"/>
      <c r="EE67" s="328"/>
      <c r="EF67" s="328"/>
      <c r="EG67" s="328"/>
      <c r="EH67" s="328"/>
      <c r="EI67" s="328"/>
      <c r="EJ67" s="328"/>
      <c r="EK67" s="328"/>
      <c r="EL67" s="328"/>
      <c r="EM67" s="328"/>
      <c r="EN67" s="328"/>
      <c r="EO67" s="328"/>
      <c r="EP67" s="328"/>
      <c r="EQ67" s="328"/>
      <c r="ER67" s="328"/>
      <c r="ES67" s="328"/>
      <c r="ET67" s="328"/>
      <c r="EU67" s="328"/>
      <c r="EV67" s="328"/>
      <c r="EW67" s="328"/>
      <c r="EX67" s="328"/>
      <c r="EY67" s="328"/>
      <c r="EZ67" s="328"/>
      <c r="FA67" s="328"/>
      <c r="FB67" s="329" t="str">
        <f t="shared" ref="FB67:GG67" si="286">IFERROR(FB63/FB62,"-")</f>
        <v>-</v>
      </c>
      <c r="FC67" s="329" t="str">
        <f t="shared" si="286"/>
        <v>-</v>
      </c>
      <c r="FD67" s="329" t="str">
        <f t="shared" si="286"/>
        <v>-</v>
      </c>
      <c r="FE67" s="329" t="str">
        <f t="shared" si="286"/>
        <v>-</v>
      </c>
      <c r="FF67" s="329" t="str">
        <f t="shared" si="286"/>
        <v>-</v>
      </c>
      <c r="FG67" s="329" t="str">
        <f t="shared" si="286"/>
        <v>-</v>
      </c>
      <c r="FH67" s="329" t="str">
        <f t="shared" si="286"/>
        <v>-</v>
      </c>
      <c r="FI67" s="329" t="str">
        <f t="shared" si="286"/>
        <v>-</v>
      </c>
      <c r="FJ67" s="329" t="str">
        <f t="shared" si="286"/>
        <v>-</v>
      </c>
      <c r="FK67" s="329" t="str">
        <f t="shared" si="286"/>
        <v>-</v>
      </c>
      <c r="FL67" s="329" t="str">
        <f t="shared" si="286"/>
        <v>-</v>
      </c>
      <c r="FM67" s="329" t="str">
        <f t="shared" si="286"/>
        <v>-</v>
      </c>
      <c r="FN67" s="329" t="str">
        <f t="shared" si="286"/>
        <v>-</v>
      </c>
      <c r="FO67" s="329" t="str">
        <f t="shared" si="286"/>
        <v>-</v>
      </c>
      <c r="FP67" s="329" t="str">
        <f t="shared" si="286"/>
        <v>-</v>
      </c>
      <c r="FQ67" s="329" t="str">
        <f t="shared" si="286"/>
        <v>-</v>
      </c>
      <c r="FR67" s="329" t="str">
        <f t="shared" si="286"/>
        <v>-</v>
      </c>
      <c r="FS67" s="329" t="str">
        <f t="shared" si="286"/>
        <v>-</v>
      </c>
      <c r="FT67" s="329" t="str">
        <f t="shared" si="286"/>
        <v>-</v>
      </c>
      <c r="FU67" s="329" t="str">
        <f t="shared" si="286"/>
        <v>-</v>
      </c>
      <c r="FV67" s="329" t="str">
        <f t="shared" si="286"/>
        <v>-</v>
      </c>
      <c r="FW67" s="329" t="str">
        <f t="shared" si="286"/>
        <v>-</v>
      </c>
      <c r="FX67" s="329" t="str">
        <f t="shared" si="286"/>
        <v>-</v>
      </c>
      <c r="FY67" s="329" t="str">
        <f t="shared" si="286"/>
        <v>-</v>
      </c>
      <c r="FZ67" s="329" t="str">
        <f t="shared" si="286"/>
        <v>-</v>
      </c>
      <c r="GA67" s="329" t="str">
        <f t="shared" si="286"/>
        <v>-</v>
      </c>
      <c r="GB67" s="329" t="str">
        <f t="shared" si="286"/>
        <v>-</v>
      </c>
      <c r="GC67" s="329" t="str">
        <f t="shared" si="286"/>
        <v>-</v>
      </c>
      <c r="GD67" s="329" t="str">
        <f t="shared" si="286"/>
        <v>-</v>
      </c>
      <c r="GE67" s="329" t="str">
        <f t="shared" si="286"/>
        <v>-</v>
      </c>
      <c r="GF67" s="329" t="str">
        <f t="shared" si="286"/>
        <v>-</v>
      </c>
      <c r="GG67" s="329" t="str">
        <f t="shared" si="286"/>
        <v>-</v>
      </c>
      <c r="GH67" s="329" t="str">
        <f t="shared" si="284"/>
        <v>-</v>
      </c>
      <c r="GI67" s="329" t="str">
        <f t="shared" si="284"/>
        <v>-</v>
      </c>
      <c r="GJ67" s="329" t="str">
        <f t="shared" si="284"/>
        <v>-</v>
      </c>
      <c r="GK67" s="329" t="str">
        <f t="shared" si="284"/>
        <v>-</v>
      </c>
      <c r="GL67" s="329" t="str">
        <f t="shared" si="284"/>
        <v>-</v>
      </c>
      <c r="GM67" s="329" t="str">
        <f t="shared" si="284"/>
        <v>-</v>
      </c>
      <c r="GN67" s="329" t="str">
        <f t="shared" si="284"/>
        <v>-</v>
      </c>
      <c r="GO67" s="329" t="str">
        <f t="shared" si="284"/>
        <v>-</v>
      </c>
      <c r="GP67" s="329" t="str">
        <f t="shared" si="284"/>
        <v>-</v>
      </c>
      <c r="GQ67" s="329" t="str">
        <f t="shared" si="284"/>
        <v>-</v>
      </c>
      <c r="GR67" s="329" t="str">
        <f t="shared" si="284"/>
        <v>-</v>
      </c>
      <c r="GS67" s="329" t="str">
        <f t="shared" si="284"/>
        <v>-</v>
      </c>
      <c r="GT67" s="329" t="str">
        <f t="shared" si="284"/>
        <v>-</v>
      </c>
      <c r="GU67" s="329" t="str">
        <f t="shared" si="284"/>
        <v>-</v>
      </c>
      <c r="GV67" s="329" t="str">
        <f t="shared" si="284"/>
        <v>-</v>
      </c>
      <c r="GW67" s="329" t="str">
        <f t="shared" si="284"/>
        <v>-</v>
      </c>
      <c r="GX67" s="329" t="str">
        <f t="shared" si="284"/>
        <v>-</v>
      </c>
      <c r="GY67" s="329" t="str">
        <f t="shared" si="284"/>
        <v>-</v>
      </c>
      <c r="GZ67" s="329" t="str">
        <f t="shared" si="284"/>
        <v>-</v>
      </c>
      <c r="HA67" s="329" t="str">
        <f t="shared" si="284"/>
        <v>-</v>
      </c>
      <c r="HB67" s="329" t="str">
        <f t="shared" si="284"/>
        <v>-</v>
      </c>
      <c r="HC67" s="329" t="str">
        <f t="shared" si="284"/>
        <v>-</v>
      </c>
      <c r="HD67" s="329" t="str">
        <f t="shared" si="284"/>
        <v>-</v>
      </c>
      <c r="HE67" s="329" t="str">
        <f t="shared" si="284"/>
        <v>-</v>
      </c>
      <c r="HF67" s="329" t="str">
        <f t="shared" si="284"/>
        <v>-</v>
      </c>
      <c r="HG67" s="329" t="str">
        <f t="shared" si="284"/>
        <v>-</v>
      </c>
      <c r="HH67" s="329" t="str">
        <f t="shared" si="284"/>
        <v>-</v>
      </c>
      <c r="HI67" s="329" t="str">
        <f t="shared" si="284"/>
        <v>-</v>
      </c>
      <c r="HJ67" s="329" t="str">
        <f t="shared" si="284"/>
        <v>-</v>
      </c>
      <c r="HK67" s="329" t="str">
        <f t="shared" si="284"/>
        <v>-</v>
      </c>
      <c r="HL67" s="329" t="str">
        <f t="shared" si="284"/>
        <v>-</v>
      </c>
      <c r="HM67" s="329" t="str">
        <f t="shared" si="284"/>
        <v>-</v>
      </c>
      <c r="HN67" s="329" t="str">
        <f t="shared" si="284"/>
        <v>-</v>
      </c>
      <c r="HO67" s="329" t="str">
        <f t="shared" si="285"/>
        <v>-</v>
      </c>
      <c r="HP67" s="329" t="str">
        <f t="shared" si="285"/>
        <v>-</v>
      </c>
      <c r="HQ67" s="329" t="str">
        <f t="shared" si="285"/>
        <v>-</v>
      </c>
      <c r="HR67" s="329" t="str">
        <f t="shared" si="285"/>
        <v>-</v>
      </c>
      <c r="HS67" s="329" t="str">
        <f t="shared" si="285"/>
        <v>-</v>
      </c>
      <c r="HT67" s="329" t="str">
        <f t="shared" si="285"/>
        <v>-</v>
      </c>
      <c r="HU67" s="329" t="str">
        <f t="shared" si="285"/>
        <v>-</v>
      </c>
      <c r="HV67" s="329" t="str">
        <f t="shared" si="285"/>
        <v>-</v>
      </c>
      <c r="HW67" s="329" t="str">
        <f t="shared" si="285"/>
        <v>-</v>
      </c>
      <c r="HX67" s="329" t="str">
        <f t="shared" si="285"/>
        <v>-</v>
      </c>
      <c r="HY67" s="329" t="str">
        <f t="shared" si="285"/>
        <v>-</v>
      </c>
      <c r="HZ67" s="329" t="str">
        <f t="shared" si="285"/>
        <v>-</v>
      </c>
      <c r="IA67" s="329" t="str">
        <f t="shared" si="285"/>
        <v>-</v>
      </c>
      <c r="IB67" s="329" t="str">
        <f t="shared" si="285"/>
        <v>-</v>
      </c>
      <c r="IC67" s="329" t="str">
        <f t="shared" si="285"/>
        <v>-</v>
      </c>
      <c r="ID67" s="329" t="str">
        <f t="shared" si="285"/>
        <v>-</v>
      </c>
      <c r="IE67" s="329" t="str">
        <f t="shared" si="285"/>
        <v>-</v>
      </c>
      <c r="IF67" s="329" t="str">
        <f t="shared" si="285"/>
        <v>-</v>
      </c>
      <c r="IG67" s="329" t="str">
        <f t="shared" si="285"/>
        <v>-</v>
      </c>
      <c r="IH67" s="329" t="str">
        <f t="shared" si="285"/>
        <v>-</v>
      </c>
      <c r="II67" s="329" t="str">
        <f t="shared" si="285"/>
        <v>-</v>
      </c>
      <c r="IJ67" s="329" t="str">
        <f t="shared" si="285"/>
        <v>-</v>
      </c>
      <c r="IK67" s="329" t="str">
        <f t="shared" si="285"/>
        <v>-</v>
      </c>
      <c r="IL67" s="329" t="str">
        <f t="shared" si="285"/>
        <v>-</v>
      </c>
      <c r="IM67" s="329" t="str">
        <f t="shared" si="285"/>
        <v>-</v>
      </c>
      <c r="IN67" s="329" t="str">
        <f t="shared" si="285"/>
        <v>-</v>
      </c>
      <c r="IO67" s="329" t="str">
        <f t="shared" si="285"/>
        <v>-</v>
      </c>
      <c r="IP67" s="329" t="str">
        <f t="shared" si="285"/>
        <v>-</v>
      </c>
      <c r="IQ67" s="329" t="str">
        <f t="shared" si="285"/>
        <v>-</v>
      </c>
      <c r="IR67" s="329" t="str">
        <f t="shared" si="285"/>
        <v>-</v>
      </c>
      <c r="IS67" s="329" t="str">
        <f t="shared" si="285"/>
        <v>-</v>
      </c>
      <c r="IT67" s="328"/>
      <c r="IU67" s="328"/>
      <c r="IV67" s="328"/>
      <c r="IW67" s="328"/>
      <c r="IX67" s="287" t="str">
        <f>IFERROR(IX63/IX62,"-")</f>
        <v>-</v>
      </c>
    </row>
    <row r="68" spans="2:258">
      <c r="B68" s="319" t="s">
        <v>87</v>
      </c>
      <c r="C68" s="320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30" t="e">
        <f t="shared" ref="AH68:CP68" si="287">1-AH67</f>
        <v>#VALUE!</v>
      </c>
      <c r="AI68" s="330">
        <f t="shared" si="287"/>
        <v>1</v>
      </c>
      <c r="AJ68" s="330">
        <f t="shared" si="287"/>
        <v>1</v>
      </c>
      <c r="AK68" s="330">
        <f t="shared" si="287"/>
        <v>1</v>
      </c>
      <c r="AL68" s="330">
        <f t="shared" si="287"/>
        <v>1</v>
      </c>
      <c r="AM68" s="330">
        <f t="shared" si="287"/>
        <v>1</v>
      </c>
      <c r="AN68" s="330">
        <f t="shared" si="287"/>
        <v>1</v>
      </c>
      <c r="AO68" s="330">
        <f t="shared" si="287"/>
        <v>1</v>
      </c>
      <c r="AP68" s="330">
        <f t="shared" si="287"/>
        <v>1</v>
      </c>
      <c r="AQ68" s="330">
        <f t="shared" si="287"/>
        <v>1</v>
      </c>
      <c r="AR68" s="330">
        <f t="shared" si="287"/>
        <v>1</v>
      </c>
      <c r="AS68" s="330">
        <f t="shared" si="287"/>
        <v>1</v>
      </c>
      <c r="AT68" s="330">
        <f t="shared" si="287"/>
        <v>1</v>
      </c>
      <c r="AU68" s="330">
        <f t="shared" si="287"/>
        <v>1</v>
      </c>
      <c r="AV68" s="330">
        <f t="shared" si="287"/>
        <v>1</v>
      </c>
      <c r="AW68" s="330">
        <f t="shared" si="287"/>
        <v>1</v>
      </c>
      <c r="AX68" s="330">
        <f t="shared" si="287"/>
        <v>1</v>
      </c>
      <c r="AY68" s="330">
        <f t="shared" si="287"/>
        <v>1</v>
      </c>
      <c r="AZ68" s="330">
        <f t="shared" si="287"/>
        <v>1</v>
      </c>
      <c r="BA68" s="330">
        <f t="shared" si="287"/>
        <v>1</v>
      </c>
      <c r="BB68" s="330">
        <f t="shared" si="287"/>
        <v>1</v>
      </c>
      <c r="BC68" s="330">
        <f t="shared" si="287"/>
        <v>1</v>
      </c>
      <c r="BD68" s="330">
        <f t="shared" si="287"/>
        <v>1</v>
      </c>
      <c r="BE68" s="330">
        <f t="shared" si="287"/>
        <v>1</v>
      </c>
      <c r="BF68" s="330">
        <f t="shared" si="287"/>
        <v>1</v>
      </c>
      <c r="BG68" s="330">
        <f t="shared" si="287"/>
        <v>1</v>
      </c>
      <c r="BH68" s="330">
        <f t="shared" si="287"/>
        <v>1</v>
      </c>
      <c r="BI68" s="330">
        <f t="shared" si="287"/>
        <v>1</v>
      </c>
      <c r="BJ68" s="330">
        <f t="shared" si="287"/>
        <v>1</v>
      </c>
      <c r="BK68" s="330" t="e">
        <f t="shared" si="287"/>
        <v>#VALUE!</v>
      </c>
      <c r="BL68" s="330">
        <f t="shared" si="287"/>
        <v>1</v>
      </c>
      <c r="BM68" s="330">
        <f t="shared" si="287"/>
        <v>1</v>
      </c>
      <c r="BN68" s="330">
        <f t="shared" si="287"/>
        <v>1</v>
      </c>
      <c r="BO68" s="330">
        <f t="shared" si="287"/>
        <v>1</v>
      </c>
      <c r="BP68" s="330">
        <f t="shared" si="287"/>
        <v>1</v>
      </c>
      <c r="BQ68" s="330">
        <f t="shared" si="287"/>
        <v>1</v>
      </c>
      <c r="BR68" s="330">
        <f t="shared" si="287"/>
        <v>1</v>
      </c>
      <c r="BS68" s="330">
        <f t="shared" si="287"/>
        <v>1</v>
      </c>
      <c r="BT68" s="330">
        <f t="shared" si="287"/>
        <v>1</v>
      </c>
      <c r="BU68" s="330">
        <f t="shared" si="287"/>
        <v>1</v>
      </c>
      <c r="BV68" s="330">
        <f t="shared" si="287"/>
        <v>1</v>
      </c>
      <c r="BW68" s="330">
        <f t="shared" si="287"/>
        <v>1</v>
      </c>
      <c r="BX68" s="330">
        <f t="shared" si="287"/>
        <v>1</v>
      </c>
      <c r="BY68" s="330">
        <f t="shared" si="287"/>
        <v>1</v>
      </c>
      <c r="BZ68" s="330">
        <f t="shared" si="287"/>
        <v>1</v>
      </c>
      <c r="CA68" s="330">
        <f t="shared" si="287"/>
        <v>1</v>
      </c>
      <c r="CB68" s="330">
        <f t="shared" si="287"/>
        <v>1</v>
      </c>
      <c r="CC68" s="330">
        <f t="shared" si="287"/>
        <v>1</v>
      </c>
      <c r="CD68" s="330">
        <f t="shared" si="287"/>
        <v>1</v>
      </c>
      <c r="CE68" s="330">
        <f t="shared" si="287"/>
        <v>1</v>
      </c>
      <c r="CF68" s="330">
        <f t="shared" si="287"/>
        <v>1</v>
      </c>
      <c r="CG68" s="330">
        <f t="shared" si="287"/>
        <v>1</v>
      </c>
      <c r="CH68" s="330">
        <f t="shared" si="287"/>
        <v>1</v>
      </c>
      <c r="CI68" s="330">
        <f t="shared" si="287"/>
        <v>1</v>
      </c>
      <c r="CJ68" s="330">
        <f t="shared" si="287"/>
        <v>1</v>
      </c>
      <c r="CK68" s="330">
        <f t="shared" si="287"/>
        <v>1</v>
      </c>
      <c r="CL68" s="330">
        <f t="shared" si="287"/>
        <v>1</v>
      </c>
      <c r="CM68" s="330">
        <f t="shared" si="287"/>
        <v>1</v>
      </c>
      <c r="CN68" s="330">
        <f t="shared" si="287"/>
        <v>1</v>
      </c>
      <c r="CO68" s="330">
        <f t="shared" si="287"/>
        <v>1</v>
      </c>
      <c r="CP68" s="330">
        <f t="shared" si="287"/>
        <v>1</v>
      </c>
      <c r="CQ68" s="330" t="e">
        <f>1-CQ67</f>
        <v>#VALUE!</v>
      </c>
      <c r="CR68" s="330">
        <f t="shared" ref="CR68:FC68" si="288">1-CR67</f>
        <v>1</v>
      </c>
      <c r="CS68" s="330">
        <f t="shared" si="288"/>
        <v>1</v>
      </c>
      <c r="CT68" s="330">
        <f t="shared" si="288"/>
        <v>1</v>
      </c>
      <c r="CU68" s="330">
        <f t="shared" si="288"/>
        <v>1</v>
      </c>
      <c r="CV68" s="330">
        <f t="shared" si="288"/>
        <v>1</v>
      </c>
      <c r="CW68" s="330">
        <f t="shared" si="288"/>
        <v>1</v>
      </c>
      <c r="CX68" s="330">
        <f t="shared" si="288"/>
        <v>1</v>
      </c>
      <c r="CY68" s="330">
        <f t="shared" si="288"/>
        <v>1</v>
      </c>
      <c r="CZ68" s="330">
        <f t="shared" si="288"/>
        <v>1</v>
      </c>
      <c r="DA68" s="330">
        <f t="shared" si="288"/>
        <v>1</v>
      </c>
      <c r="DB68" s="330">
        <f t="shared" si="288"/>
        <v>1</v>
      </c>
      <c r="DC68" s="330">
        <f t="shared" si="288"/>
        <v>1</v>
      </c>
      <c r="DD68" s="330">
        <f t="shared" si="288"/>
        <v>1</v>
      </c>
      <c r="DE68" s="330">
        <f t="shared" si="288"/>
        <v>1</v>
      </c>
      <c r="DF68" s="330">
        <f t="shared" si="288"/>
        <v>1</v>
      </c>
      <c r="DG68" s="330">
        <f t="shared" si="288"/>
        <v>1</v>
      </c>
      <c r="DH68" s="330">
        <f t="shared" si="288"/>
        <v>1</v>
      </c>
      <c r="DI68" s="330">
        <f t="shared" si="288"/>
        <v>1</v>
      </c>
      <c r="DJ68" s="330">
        <f t="shared" si="288"/>
        <v>1</v>
      </c>
      <c r="DK68" s="330">
        <f t="shared" si="288"/>
        <v>1</v>
      </c>
      <c r="DL68" s="330">
        <f t="shared" si="288"/>
        <v>1</v>
      </c>
      <c r="DM68" s="330">
        <f t="shared" si="288"/>
        <v>1</v>
      </c>
      <c r="DN68" s="330">
        <f t="shared" si="288"/>
        <v>1</v>
      </c>
      <c r="DO68" s="330">
        <f t="shared" si="288"/>
        <v>1</v>
      </c>
      <c r="DP68" s="330">
        <f t="shared" si="288"/>
        <v>1</v>
      </c>
      <c r="DQ68" s="330">
        <f t="shared" si="288"/>
        <v>1</v>
      </c>
      <c r="DR68" s="330">
        <f t="shared" si="288"/>
        <v>1</v>
      </c>
      <c r="DS68" s="330">
        <f t="shared" si="288"/>
        <v>1</v>
      </c>
      <c r="DT68" s="330">
        <f t="shared" si="288"/>
        <v>1</v>
      </c>
      <c r="DU68" s="330">
        <f t="shared" si="288"/>
        <v>1</v>
      </c>
      <c r="DV68" s="330" t="e">
        <f t="shared" si="288"/>
        <v>#VALUE!</v>
      </c>
      <c r="DW68" s="330">
        <f t="shared" si="288"/>
        <v>1</v>
      </c>
      <c r="DX68" s="330">
        <f t="shared" si="288"/>
        <v>1</v>
      </c>
      <c r="DY68" s="330">
        <f t="shared" si="288"/>
        <v>1</v>
      </c>
      <c r="DZ68" s="330">
        <f t="shared" si="288"/>
        <v>1</v>
      </c>
      <c r="EA68" s="330">
        <f t="shared" si="288"/>
        <v>1</v>
      </c>
      <c r="EB68" s="330">
        <f t="shared" si="288"/>
        <v>1</v>
      </c>
      <c r="EC68" s="330">
        <f t="shared" si="288"/>
        <v>1</v>
      </c>
      <c r="ED68" s="330">
        <f t="shared" si="288"/>
        <v>1</v>
      </c>
      <c r="EE68" s="330">
        <f t="shared" si="288"/>
        <v>1</v>
      </c>
      <c r="EF68" s="330">
        <f t="shared" si="288"/>
        <v>1</v>
      </c>
      <c r="EG68" s="330">
        <f t="shared" si="288"/>
        <v>1</v>
      </c>
      <c r="EH68" s="330">
        <f t="shared" si="288"/>
        <v>1</v>
      </c>
      <c r="EI68" s="330">
        <f t="shared" si="288"/>
        <v>1</v>
      </c>
      <c r="EJ68" s="330">
        <f t="shared" si="288"/>
        <v>1</v>
      </c>
      <c r="EK68" s="330">
        <f t="shared" si="288"/>
        <v>1</v>
      </c>
      <c r="EL68" s="330">
        <f t="shared" si="288"/>
        <v>1</v>
      </c>
      <c r="EM68" s="330">
        <f t="shared" si="288"/>
        <v>1</v>
      </c>
      <c r="EN68" s="330">
        <f t="shared" si="288"/>
        <v>1</v>
      </c>
      <c r="EO68" s="330">
        <f t="shared" si="288"/>
        <v>1</v>
      </c>
      <c r="EP68" s="330">
        <f t="shared" si="288"/>
        <v>1</v>
      </c>
      <c r="EQ68" s="330">
        <f t="shared" si="288"/>
        <v>1</v>
      </c>
      <c r="ER68" s="330">
        <f t="shared" si="288"/>
        <v>1</v>
      </c>
      <c r="ES68" s="330">
        <f t="shared" si="288"/>
        <v>1</v>
      </c>
      <c r="ET68" s="330">
        <f t="shared" si="288"/>
        <v>1</v>
      </c>
      <c r="EU68" s="330">
        <f t="shared" si="288"/>
        <v>1</v>
      </c>
      <c r="EV68" s="330">
        <f t="shared" si="288"/>
        <v>1</v>
      </c>
      <c r="EW68" s="330">
        <f t="shared" si="288"/>
        <v>1</v>
      </c>
      <c r="EX68" s="330">
        <f t="shared" si="288"/>
        <v>1</v>
      </c>
      <c r="EY68" s="330">
        <f t="shared" si="288"/>
        <v>1</v>
      </c>
      <c r="EZ68" s="330">
        <f t="shared" si="288"/>
        <v>1</v>
      </c>
      <c r="FA68" s="330">
        <f t="shared" si="288"/>
        <v>1</v>
      </c>
      <c r="FB68" s="330" t="e">
        <f t="shared" si="288"/>
        <v>#VALUE!</v>
      </c>
      <c r="FC68" s="330" t="e">
        <f t="shared" si="288"/>
        <v>#VALUE!</v>
      </c>
      <c r="FD68" s="330" t="e">
        <f t="shared" ref="FD68:HO68" si="289">1-FD67</f>
        <v>#VALUE!</v>
      </c>
      <c r="FE68" s="330" t="e">
        <f t="shared" si="289"/>
        <v>#VALUE!</v>
      </c>
      <c r="FF68" s="330" t="e">
        <f t="shared" si="289"/>
        <v>#VALUE!</v>
      </c>
      <c r="FG68" s="330" t="e">
        <f t="shared" si="289"/>
        <v>#VALUE!</v>
      </c>
      <c r="FH68" s="330" t="e">
        <f t="shared" si="289"/>
        <v>#VALUE!</v>
      </c>
      <c r="FI68" s="330" t="e">
        <f t="shared" si="289"/>
        <v>#VALUE!</v>
      </c>
      <c r="FJ68" s="330" t="e">
        <f t="shared" si="289"/>
        <v>#VALUE!</v>
      </c>
      <c r="FK68" s="330" t="e">
        <f t="shared" si="289"/>
        <v>#VALUE!</v>
      </c>
      <c r="FL68" s="330" t="e">
        <f t="shared" si="289"/>
        <v>#VALUE!</v>
      </c>
      <c r="FM68" s="330" t="e">
        <f t="shared" si="289"/>
        <v>#VALUE!</v>
      </c>
      <c r="FN68" s="330" t="e">
        <f t="shared" si="289"/>
        <v>#VALUE!</v>
      </c>
      <c r="FO68" s="330" t="e">
        <f t="shared" si="289"/>
        <v>#VALUE!</v>
      </c>
      <c r="FP68" s="330" t="e">
        <f t="shared" si="289"/>
        <v>#VALUE!</v>
      </c>
      <c r="FQ68" s="330" t="e">
        <f t="shared" si="289"/>
        <v>#VALUE!</v>
      </c>
      <c r="FR68" s="330" t="e">
        <f t="shared" si="289"/>
        <v>#VALUE!</v>
      </c>
      <c r="FS68" s="330" t="e">
        <f t="shared" si="289"/>
        <v>#VALUE!</v>
      </c>
      <c r="FT68" s="330" t="e">
        <f t="shared" si="289"/>
        <v>#VALUE!</v>
      </c>
      <c r="FU68" s="330" t="e">
        <f t="shared" si="289"/>
        <v>#VALUE!</v>
      </c>
      <c r="FV68" s="330" t="e">
        <f t="shared" si="289"/>
        <v>#VALUE!</v>
      </c>
      <c r="FW68" s="330" t="e">
        <f t="shared" si="289"/>
        <v>#VALUE!</v>
      </c>
      <c r="FX68" s="330" t="e">
        <f t="shared" si="289"/>
        <v>#VALUE!</v>
      </c>
      <c r="FY68" s="330" t="e">
        <f t="shared" si="289"/>
        <v>#VALUE!</v>
      </c>
      <c r="FZ68" s="330" t="e">
        <f t="shared" si="289"/>
        <v>#VALUE!</v>
      </c>
      <c r="GA68" s="330" t="e">
        <f t="shared" si="289"/>
        <v>#VALUE!</v>
      </c>
      <c r="GB68" s="330" t="e">
        <f t="shared" si="289"/>
        <v>#VALUE!</v>
      </c>
      <c r="GC68" s="330" t="e">
        <f t="shared" si="289"/>
        <v>#VALUE!</v>
      </c>
      <c r="GD68" s="330" t="e">
        <f t="shared" si="289"/>
        <v>#VALUE!</v>
      </c>
      <c r="GE68" s="330" t="e">
        <f t="shared" si="289"/>
        <v>#VALUE!</v>
      </c>
      <c r="GF68" s="330" t="e">
        <f t="shared" si="289"/>
        <v>#VALUE!</v>
      </c>
      <c r="GG68" s="330" t="e">
        <f t="shared" si="289"/>
        <v>#VALUE!</v>
      </c>
      <c r="GH68" s="330" t="e">
        <f t="shared" si="289"/>
        <v>#VALUE!</v>
      </c>
      <c r="GI68" s="330" t="e">
        <f t="shared" si="289"/>
        <v>#VALUE!</v>
      </c>
      <c r="GJ68" s="330" t="e">
        <f t="shared" si="289"/>
        <v>#VALUE!</v>
      </c>
      <c r="GK68" s="330" t="e">
        <f t="shared" si="289"/>
        <v>#VALUE!</v>
      </c>
      <c r="GL68" s="330" t="e">
        <f t="shared" si="289"/>
        <v>#VALUE!</v>
      </c>
      <c r="GM68" s="330" t="e">
        <f t="shared" si="289"/>
        <v>#VALUE!</v>
      </c>
      <c r="GN68" s="330" t="e">
        <f t="shared" si="289"/>
        <v>#VALUE!</v>
      </c>
      <c r="GO68" s="330" t="e">
        <f t="shared" si="289"/>
        <v>#VALUE!</v>
      </c>
      <c r="GP68" s="330" t="e">
        <f t="shared" si="289"/>
        <v>#VALUE!</v>
      </c>
      <c r="GQ68" s="330" t="e">
        <f t="shared" si="289"/>
        <v>#VALUE!</v>
      </c>
      <c r="GR68" s="330" t="e">
        <f t="shared" si="289"/>
        <v>#VALUE!</v>
      </c>
      <c r="GS68" s="330" t="e">
        <f t="shared" si="289"/>
        <v>#VALUE!</v>
      </c>
      <c r="GT68" s="330" t="e">
        <f t="shared" si="289"/>
        <v>#VALUE!</v>
      </c>
      <c r="GU68" s="330" t="e">
        <f t="shared" si="289"/>
        <v>#VALUE!</v>
      </c>
      <c r="GV68" s="330" t="e">
        <f t="shared" si="289"/>
        <v>#VALUE!</v>
      </c>
      <c r="GW68" s="330" t="e">
        <f t="shared" si="289"/>
        <v>#VALUE!</v>
      </c>
      <c r="GX68" s="330" t="e">
        <f t="shared" si="289"/>
        <v>#VALUE!</v>
      </c>
      <c r="GY68" s="330" t="e">
        <f t="shared" si="289"/>
        <v>#VALUE!</v>
      </c>
      <c r="GZ68" s="330" t="e">
        <f t="shared" si="289"/>
        <v>#VALUE!</v>
      </c>
      <c r="HA68" s="330" t="e">
        <f t="shared" si="289"/>
        <v>#VALUE!</v>
      </c>
      <c r="HB68" s="330" t="e">
        <f t="shared" si="289"/>
        <v>#VALUE!</v>
      </c>
      <c r="HC68" s="330" t="e">
        <f t="shared" si="289"/>
        <v>#VALUE!</v>
      </c>
      <c r="HD68" s="330" t="e">
        <f t="shared" si="289"/>
        <v>#VALUE!</v>
      </c>
      <c r="HE68" s="330" t="e">
        <f t="shared" si="289"/>
        <v>#VALUE!</v>
      </c>
      <c r="HF68" s="330" t="e">
        <f t="shared" si="289"/>
        <v>#VALUE!</v>
      </c>
      <c r="HG68" s="330" t="e">
        <f t="shared" si="289"/>
        <v>#VALUE!</v>
      </c>
      <c r="HH68" s="330" t="e">
        <f t="shared" si="289"/>
        <v>#VALUE!</v>
      </c>
      <c r="HI68" s="330" t="e">
        <f t="shared" si="289"/>
        <v>#VALUE!</v>
      </c>
      <c r="HJ68" s="330" t="e">
        <f t="shared" si="289"/>
        <v>#VALUE!</v>
      </c>
      <c r="HK68" s="330" t="e">
        <f t="shared" si="289"/>
        <v>#VALUE!</v>
      </c>
      <c r="HL68" s="330" t="e">
        <f t="shared" si="289"/>
        <v>#VALUE!</v>
      </c>
      <c r="HM68" s="330" t="e">
        <f t="shared" si="289"/>
        <v>#VALUE!</v>
      </c>
      <c r="HN68" s="330" t="e">
        <f t="shared" si="289"/>
        <v>#VALUE!</v>
      </c>
      <c r="HO68" s="330" t="e">
        <f t="shared" si="289"/>
        <v>#VALUE!</v>
      </c>
      <c r="HP68" s="330" t="e">
        <f t="shared" ref="HP68:IS68" si="290">1-HP67</f>
        <v>#VALUE!</v>
      </c>
      <c r="HQ68" s="330" t="e">
        <f t="shared" si="290"/>
        <v>#VALUE!</v>
      </c>
      <c r="HR68" s="330" t="e">
        <f t="shared" si="290"/>
        <v>#VALUE!</v>
      </c>
      <c r="HS68" s="330" t="e">
        <f t="shared" si="290"/>
        <v>#VALUE!</v>
      </c>
      <c r="HT68" s="330" t="e">
        <f t="shared" si="290"/>
        <v>#VALUE!</v>
      </c>
      <c r="HU68" s="330" t="e">
        <f t="shared" si="290"/>
        <v>#VALUE!</v>
      </c>
      <c r="HV68" s="330" t="e">
        <f t="shared" si="290"/>
        <v>#VALUE!</v>
      </c>
      <c r="HW68" s="330" t="e">
        <f t="shared" si="290"/>
        <v>#VALUE!</v>
      </c>
      <c r="HX68" s="330" t="e">
        <f t="shared" si="290"/>
        <v>#VALUE!</v>
      </c>
      <c r="HY68" s="330" t="e">
        <f t="shared" si="290"/>
        <v>#VALUE!</v>
      </c>
      <c r="HZ68" s="330" t="e">
        <f t="shared" si="290"/>
        <v>#VALUE!</v>
      </c>
      <c r="IA68" s="330" t="e">
        <f t="shared" si="290"/>
        <v>#VALUE!</v>
      </c>
      <c r="IB68" s="330" t="e">
        <f t="shared" si="290"/>
        <v>#VALUE!</v>
      </c>
      <c r="IC68" s="330" t="e">
        <f t="shared" si="290"/>
        <v>#VALUE!</v>
      </c>
      <c r="ID68" s="330" t="e">
        <f t="shared" si="290"/>
        <v>#VALUE!</v>
      </c>
      <c r="IE68" s="330" t="e">
        <f t="shared" si="290"/>
        <v>#VALUE!</v>
      </c>
      <c r="IF68" s="330" t="e">
        <f t="shared" si="290"/>
        <v>#VALUE!</v>
      </c>
      <c r="IG68" s="330" t="e">
        <f t="shared" si="290"/>
        <v>#VALUE!</v>
      </c>
      <c r="IH68" s="330" t="e">
        <f t="shared" si="290"/>
        <v>#VALUE!</v>
      </c>
      <c r="II68" s="330" t="e">
        <f t="shared" si="290"/>
        <v>#VALUE!</v>
      </c>
      <c r="IJ68" s="330" t="e">
        <f t="shared" si="290"/>
        <v>#VALUE!</v>
      </c>
      <c r="IK68" s="330" t="e">
        <f t="shared" si="290"/>
        <v>#VALUE!</v>
      </c>
      <c r="IL68" s="330" t="e">
        <f t="shared" si="290"/>
        <v>#VALUE!</v>
      </c>
      <c r="IM68" s="330" t="e">
        <f t="shared" si="290"/>
        <v>#VALUE!</v>
      </c>
      <c r="IN68" s="330" t="e">
        <f t="shared" si="290"/>
        <v>#VALUE!</v>
      </c>
      <c r="IO68" s="330" t="e">
        <f t="shared" si="290"/>
        <v>#VALUE!</v>
      </c>
      <c r="IP68" s="330" t="e">
        <f t="shared" si="290"/>
        <v>#VALUE!</v>
      </c>
      <c r="IQ68" s="330" t="e">
        <f t="shared" si="290"/>
        <v>#VALUE!</v>
      </c>
      <c r="IR68" s="330" t="e">
        <f t="shared" si="290"/>
        <v>#VALUE!</v>
      </c>
      <c r="IS68" s="330" t="e">
        <f t="shared" si="290"/>
        <v>#VALUE!</v>
      </c>
      <c r="IT68" s="320"/>
      <c r="IU68" s="320"/>
      <c r="IV68" s="320"/>
      <c r="IW68" s="320"/>
      <c r="IX68" s="330" t="e">
        <f>1-IX67</f>
        <v>#VALUE!</v>
      </c>
    </row>
    <row r="69" spans="2:258" hidden="1">
      <c r="IX69" s="285"/>
    </row>
    <row r="70" spans="2:258">
      <c r="B70" s="270" t="s">
        <v>202</v>
      </c>
      <c r="IX70" s="357"/>
    </row>
    <row r="71" spans="2:258" hidden="1">
      <c r="B71" s="286" t="s">
        <v>106</v>
      </c>
      <c r="AH71" s="304"/>
      <c r="AI71" s="304"/>
      <c r="AJ71" s="304"/>
      <c r="AK71" s="304"/>
      <c r="AL71" s="304"/>
      <c r="AM71" s="304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4"/>
      <c r="BT71" s="304"/>
      <c r="BU71" s="304"/>
      <c r="BV71" s="304"/>
      <c r="BW71" s="304"/>
      <c r="BX71" s="304"/>
      <c r="BY71" s="304"/>
      <c r="BZ71" s="304"/>
      <c r="CA71" s="304"/>
      <c r="CB71" s="304"/>
      <c r="CC71" s="304"/>
      <c r="CD71" s="304"/>
      <c r="CE71" s="304"/>
      <c r="CF71" s="304"/>
      <c r="CG71" s="304"/>
      <c r="CH71" s="304"/>
      <c r="CI71" s="304"/>
      <c r="CJ71" s="304"/>
      <c r="CK71" s="304"/>
      <c r="CL71" s="304"/>
      <c r="CM71" s="304"/>
      <c r="CN71" s="304"/>
      <c r="CO71" s="304"/>
      <c r="CP71" s="304"/>
      <c r="CQ71" s="304"/>
      <c r="CR71" s="304"/>
      <c r="CS71" s="304"/>
      <c r="CT71" s="304"/>
      <c r="CU71" s="304"/>
      <c r="CV71" s="304"/>
      <c r="CW71" s="304"/>
      <c r="CX71" s="304"/>
      <c r="CY71" s="304"/>
      <c r="CZ71" s="304"/>
      <c r="DA71" s="304"/>
      <c r="DB71" s="304"/>
      <c r="DC71" s="304"/>
      <c r="DD71" s="304"/>
      <c r="DE71" s="304"/>
      <c r="DF71" s="304"/>
      <c r="DG71" s="304"/>
      <c r="DH71" s="304"/>
      <c r="DI71" s="304"/>
      <c r="DJ71" s="304"/>
      <c r="DK71" s="304"/>
      <c r="DL71" s="304"/>
      <c r="DM71" s="304"/>
      <c r="DN71" s="304"/>
      <c r="DO71" s="304"/>
      <c r="DP71" s="304"/>
      <c r="DQ71" s="304"/>
      <c r="DR71" s="304"/>
      <c r="DS71" s="304"/>
      <c r="DT71" s="304"/>
      <c r="DU71" s="304"/>
      <c r="DV71" s="304"/>
      <c r="DW71" s="304"/>
      <c r="DX71" s="304"/>
      <c r="DY71" s="304"/>
      <c r="DZ71" s="304"/>
      <c r="EA71" s="304"/>
      <c r="EB71" s="304"/>
      <c r="EC71" s="304"/>
      <c r="ED71" s="304"/>
      <c r="EE71" s="304"/>
      <c r="EF71" s="304"/>
      <c r="EG71" s="304"/>
      <c r="EH71" s="304"/>
      <c r="EI71" s="304"/>
      <c r="EJ71" s="304"/>
      <c r="EK71" s="304"/>
      <c r="EL71" s="304"/>
      <c r="EM71" s="304"/>
      <c r="EN71" s="304"/>
      <c r="EO71" s="304"/>
      <c r="EP71" s="304"/>
      <c r="EQ71" s="304"/>
      <c r="ER71" s="304"/>
      <c r="ES71" s="304"/>
      <c r="ET71" s="304"/>
      <c r="EU71" s="304"/>
      <c r="EV71" s="304"/>
      <c r="EW71" s="304"/>
      <c r="EX71" s="304"/>
      <c r="EY71" s="304"/>
      <c r="EZ71" s="304"/>
      <c r="FA71" s="304"/>
      <c r="FB71" s="304"/>
      <c r="FC71" s="288"/>
      <c r="FD71" s="288"/>
      <c r="FE71" s="288"/>
      <c r="FF71" s="288"/>
      <c r="FG71" s="288"/>
      <c r="FH71" s="288"/>
      <c r="FI71" s="288"/>
      <c r="FJ71" s="288"/>
      <c r="FK71" s="288"/>
      <c r="FL71" s="288"/>
      <c r="FM71" s="288"/>
      <c r="FN71" s="288"/>
      <c r="FO71" s="288"/>
      <c r="FP71" s="288"/>
      <c r="FQ71" s="288"/>
      <c r="FR71" s="288"/>
      <c r="FS71" s="288"/>
      <c r="FT71" s="288"/>
      <c r="FU71" s="288"/>
      <c r="FV71" s="288"/>
      <c r="FW71" s="288"/>
      <c r="FX71" s="288"/>
      <c r="FY71" s="288"/>
      <c r="FZ71" s="288"/>
      <c r="GA71" s="288"/>
      <c r="GB71" s="288"/>
      <c r="GC71" s="288"/>
      <c r="GD71" s="288"/>
      <c r="GE71" s="288"/>
      <c r="GF71" s="288"/>
      <c r="GG71" s="304">
        <v>106.392</v>
      </c>
      <c r="GH71" s="288"/>
      <c r="GI71" s="288"/>
      <c r="GJ71" s="288"/>
      <c r="GK71" s="288"/>
      <c r="GL71" s="288"/>
      <c r="GM71" s="288"/>
      <c r="GN71" s="288"/>
      <c r="GO71" s="288"/>
      <c r="GP71" s="288"/>
      <c r="GQ71" s="288"/>
      <c r="GR71" s="288"/>
      <c r="GS71" s="288"/>
      <c r="GT71" s="288"/>
      <c r="GU71" s="288"/>
      <c r="GV71" s="288"/>
      <c r="GW71" s="288"/>
      <c r="GX71" s="288"/>
      <c r="GY71" s="288"/>
      <c r="GZ71" s="288"/>
      <c r="HA71" s="288"/>
      <c r="HB71" s="288"/>
      <c r="HC71" s="288"/>
      <c r="HD71" s="288"/>
      <c r="HE71" s="288"/>
      <c r="HF71" s="288"/>
      <c r="HG71" s="288"/>
      <c r="HH71" s="288"/>
      <c r="HI71" s="288"/>
      <c r="HJ71" s="288"/>
      <c r="HK71" s="288"/>
      <c r="HL71" s="288"/>
      <c r="HM71" s="304">
        <v>42.933999999999997</v>
      </c>
      <c r="HN71" s="304"/>
      <c r="HO71" s="304"/>
      <c r="HP71" s="304"/>
      <c r="HQ71" s="304"/>
      <c r="HR71" s="304"/>
      <c r="HS71" s="304"/>
      <c r="HT71" s="304"/>
      <c r="HU71" s="304"/>
      <c r="HV71" s="304"/>
      <c r="HW71" s="304"/>
      <c r="HX71" s="304"/>
      <c r="HY71" s="304"/>
      <c r="HZ71" s="304"/>
      <c r="IA71" s="304"/>
      <c r="IB71" s="304"/>
      <c r="IC71" s="304"/>
      <c r="ID71" s="304"/>
      <c r="IE71" s="304"/>
      <c r="IF71" s="304"/>
      <c r="IG71" s="304"/>
      <c r="IH71" s="304"/>
      <c r="II71" s="304"/>
      <c r="IJ71" s="304"/>
      <c r="IK71" s="304"/>
      <c r="IL71" s="304"/>
      <c r="IM71" s="304"/>
      <c r="IN71" s="304"/>
      <c r="IO71" s="304"/>
      <c r="IP71" s="304"/>
      <c r="IQ71" s="304"/>
      <c r="IR71" s="304"/>
      <c r="IS71" s="304">
        <v>223.02600000000001</v>
      </c>
      <c r="IT71" s="288"/>
      <c r="IU71" s="288"/>
      <c r="IV71" s="288"/>
      <c r="IW71" s="288"/>
      <c r="IX71" s="293">
        <f>SUM(AH71,BK71,CQ71,DV71,FB71,GG71,HM71,IS71)</f>
        <v>372.35199999999998</v>
      </c>
    </row>
    <row r="72" spans="2:258" hidden="1">
      <c r="B72" s="286" t="s">
        <v>107</v>
      </c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4"/>
      <c r="BT72" s="304"/>
      <c r="BU72" s="304"/>
      <c r="BV72" s="304"/>
      <c r="BW72" s="304"/>
      <c r="BX72" s="304"/>
      <c r="BY72" s="304"/>
      <c r="BZ72" s="304"/>
      <c r="CA72" s="304"/>
      <c r="CB72" s="304"/>
      <c r="CC72" s="304"/>
      <c r="CD72" s="304"/>
      <c r="CE72" s="304"/>
      <c r="CF72" s="304"/>
      <c r="CG72" s="304"/>
      <c r="CH72" s="304"/>
      <c r="CI72" s="304"/>
      <c r="CJ72" s="304"/>
      <c r="CK72" s="304"/>
      <c r="CL72" s="304"/>
      <c r="CM72" s="304"/>
      <c r="CN72" s="304"/>
      <c r="CO72" s="304"/>
      <c r="CP72" s="304"/>
      <c r="CQ72" s="304"/>
      <c r="CR72" s="304"/>
      <c r="CS72" s="304"/>
      <c r="CT72" s="304"/>
      <c r="CU72" s="304"/>
      <c r="CV72" s="304"/>
      <c r="CW72" s="304"/>
      <c r="CX72" s="304"/>
      <c r="CY72" s="304"/>
      <c r="CZ72" s="304"/>
      <c r="DA72" s="304"/>
      <c r="DB72" s="304"/>
      <c r="DC72" s="304"/>
      <c r="DD72" s="304"/>
      <c r="DE72" s="304"/>
      <c r="DF72" s="304"/>
      <c r="DG72" s="304"/>
      <c r="DH72" s="304"/>
      <c r="DI72" s="304"/>
      <c r="DJ72" s="304"/>
      <c r="DK72" s="304"/>
      <c r="DL72" s="304"/>
      <c r="DM72" s="304"/>
      <c r="DN72" s="304"/>
      <c r="DO72" s="304"/>
      <c r="DP72" s="304"/>
      <c r="DQ72" s="304"/>
      <c r="DR72" s="304"/>
      <c r="DS72" s="304"/>
      <c r="DT72" s="304"/>
      <c r="DU72" s="304"/>
      <c r="DV72" s="304"/>
      <c r="DW72" s="304"/>
      <c r="DX72" s="304"/>
      <c r="DY72" s="304"/>
      <c r="DZ72" s="304"/>
      <c r="EA72" s="304"/>
      <c r="EB72" s="304"/>
      <c r="EC72" s="304"/>
      <c r="ED72" s="304"/>
      <c r="EE72" s="304"/>
      <c r="EF72" s="304"/>
      <c r="EG72" s="304"/>
      <c r="EH72" s="304"/>
      <c r="EI72" s="304"/>
      <c r="EJ72" s="304"/>
      <c r="EK72" s="304"/>
      <c r="EL72" s="304"/>
      <c r="EM72" s="304"/>
      <c r="EN72" s="304"/>
      <c r="EO72" s="304"/>
      <c r="EP72" s="304"/>
      <c r="EQ72" s="304"/>
      <c r="ER72" s="304"/>
      <c r="ES72" s="304"/>
      <c r="ET72" s="304"/>
      <c r="EU72" s="304"/>
      <c r="EV72" s="304"/>
      <c r="EW72" s="304"/>
      <c r="EX72" s="304"/>
      <c r="EY72" s="304"/>
      <c r="EZ72" s="304"/>
      <c r="FA72" s="304"/>
      <c r="FB72" s="304"/>
      <c r="FC72" s="288"/>
      <c r="FD72" s="288"/>
      <c r="FE72" s="288"/>
      <c r="FF72" s="288"/>
      <c r="FG72" s="288"/>
      <c r="FH72" s="288"/>
      <c r="FI72" s="288"/>
      <c r="FJ72" s="288"/>
      <c r="FK72" s="288"/>
      <c r="FL72" s="288"/>
      <c r="FM72" s="288"/>
      <c r="FN72" s="288"/>
      <c r="FO72" s="288"/>
      <c r="FP72" s="288"/>
      <c r="FQ72" s="288"/>
      <c r="FR72" s="288"/>
      <c r="FS72" s="288"/>
      <c r="FT72" s="288"/>
      <c r="FU72" s="288"/>
      <c r="FV72" s="288"/>
      <c r="FW72" s="288"/>
      <c r="FX72" s="288"/>
      <c r="FY72" s="288"/>
      <c r="FZ72" s="288"/>
      <c r="GA72" s="288"/>
      <c r="GB72" s="288"/>
      <c r="GC72" s="288"/>
      <c r="GD72" s="288"/>
      <c r="GE72" s="288"/>
      <c r="GF72" s="288"/>
      <c r="GG72" s="304">
        <v>105.419</v>
      </c>
      <c r="GH72" s="288"/>
      <c r="GI72" s="288"/>
      <c r="GJ72" s="288"/>
      <c r="GK72" s="288"/>
      <c r="GL72" s="288"/>
      <c r="GM72" s="288"/>
      <c r="GN72" s="288"/>
      <c r="GO72" s="288"/>
      <c r="GP72" s="288"/>
      <c r="GQ72" s="288"/>
      <c r="GR72" s="288"/>
      <c r="GS72" s="288"/>
      <c r="GT72" s="288"/>
      <c r="GU72" s="288"/>
      <c r="GV72" s="288"/>
      <c r="GW72" s="288"/>
      <c r="GX72" s="288"/>
      <c r="GY72" s="288"/>
      <c r="GZ72" s="288"/>
      <c r="HA72" s="288"/>
      <c r="HB72" s="288"/>
      <c r="HC72" s="288"/>
      <c r="HD72" s="288"/>
      <c r="HE72" s="288"/>
      <c r="HF72" s="288"/>
      <c r="HG72" s="288"/>
      <c r="HH72" s="288"/>
      <c r="HI72" s="288"/>
      <c r="HJ72" s="288"/>
      <c r="HK72" s="288"/>
      <c r="HL72" s="288"/>
      <c r="HM72" s="304">
        <v>43.058999999999997</v>
      </c>
      <c r="HN72" s="304"/>
      <c r="HO72" s="304"/>
      <c r="HP72" s="304"/>
      <c r="HQ72" s="304"/>
      <c r="HR72" s="304"/>
      <c r="HS72" s="304"/>
      <c r="HT72" s="304"/>
      <c r="HU72" s="304"/>
      <c r="HV72" s="304"/>
      <c r="HW72" s="304"/>
      <c r="HX72" s="304"/>
      <c r="HY72" s="304"/>
      <c r="HZ72" s="304"/>
      <c r="IA72" s="304"/>
      <c r="IB72" s="304"/>
      <c r="IC72" s="304"/>
      <c r="ID72" s="304"/>
      <c r="IE72" s="304"/>
      <c r="IF72" s="304"/>
      <c r="IG72" s="304"/>
      <c r="IH72" s="304"/>
      <c r="II72" s="304"/>
      <c r="IJ72" s="304"/>
      <c r="IK72" s="304"/>
      <c r="IL72" s="304"/>
      <c r="IM72" s="304"/>
      <c r="IN72" s="304"/>
      <c r="IO72" s="304"/>
      <c r="IP72" s="304"/>
      <c r="IQ72" s="304"/>
      <c r="IR72" s="304"/>
      <c r="IS72" s="304">
        <v>223.64</v>
      </c>
      <c r="IT72" s="288"/>
      <c r="IU72" s="288"/>
      <c r="IV72" s="288"/>
      <c r="IW72" s="288"/>
      <c r="IX72" s="293">
        <f>SUM(AH72,BK72,CQ72,DV72,FB72,GG72,HM72,IS72)</f>
        <v>372.11799999999999</v>
      </c>
    </row>
    <row r="73" spans="2:258">
      <c r="B73" s="286" t="s">
        <v>108</v>
      </c>
      <c r="AH73" s="304"/>
      <c r="AI73" s="304"/>
      <c r="AJ73" s="304"/>
      <c r="AK73" s="304"/>
      <c r="AL73" s="304"/>
      <c r="AM73" s="304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4"/>
      <c r="BT73" s="304"/>
      <c r="BU73" s="304"/>
      <c r="BV73" s="304"/>
      <c r="BW73" s="304"/>
      <c r="BX73" s="304"/>
      <c r="BY73" s="304"/>
      <c r="BZ73" s="304"/>
      <c r="CA73" s="304"/>
      <c r="CB73" s="304"/>
      <c r="CC73" s="304"/>
      <c r="CD73" s="304"/>
      <c r="CE73" s="304"/>
      <c r="CF73" s="304"/>
      <c r="CG73" s="304"/>
      <c r="CH73" s="304"/>
      <c r="CI73" s="304"/>
      <c r="CJ73" s="304"/>
      <c r="CK73" s="304"/>
      <c r="CL73" s="304"/>
      <c r="CM73" s="304"/>
      <c r="CN73" s="304"/>
      <c r="CO73" s="304"/>
      <c r="CP73" s="304"/>
      <c r="CQ73" s="304"/>
      <c r="CR73" s="304"/>
      <c r="CS73" s="304"/>
      <c r="CT73" s="304"/>
      <c r="CU73" s="304"/>
      <c r="CV73" s="304"/>
      <c r="CW73" s="304"/>
      <c r="CX73" s="304"/>
      <c r="CY73" s="304"/>
      <c r="CZ73" s="304"/>
      <c r="DA73" s="304"/>
      <c r="DB73" s="304"/>
      <c r="DC73" s="304"/>
      <c r="DD73" s="304"/>
      <c r="DE73" s="304"/>
      <c r="DF73" s="304"/>
      <c r="DG73" s="304"/>
      <c r="DH73" s="304"/>
      <c r="DI73" s="304"/>
      <c r="DJ73" s="304"/>
      <c r="DK73" s="304"/>
      <c r="DL73" s="304"/>
      <c r="DM73" s="304"/>
      <c r="DN73" s="304"/>
      <c r="DO73" s="304"/>
      <c r="DP73" s="304"/>
      <c r="DQ73" s="304"/>
      <c r="DR73" s="304"/>
      <c r="DS73" s="304"/>
      <c r="DT73" s="304"/>
      <c r="DU73" s="304"/>
      <c r="DV73" s="304"/>
      <c r="DW73" s="304"/>
      <c r="DX73" s="304"/>
      <c r="DY73" s="304"/>
      <c r="DZ73" s="304"/>
      <c r="EA73" s="304"/>
      <c r="EB73" s="304"/>
      <c r="EC73" s="304"/>
      <c r="ED73" s="304"/>
      <c r="EE73" s="304"/>
      <c r="EF73" s="304"/>
      <c r="EG73" s="304"/>
      <c r="EH73" s="304"/>
      <c r="EI73" s="304"/>
      <c r="EJ73" s="304"/>
      <c r="EK73" s="304"/>
      <c r="EL73" s="304"/>
      <c r="EM73" s="304"/>
      <c r="EN73" s="304"/>
      <c r="EO73" s="304"/>
      <c r="EP73" s="304"/>
      <c r="EQ73" s="304"/>
      <c r="ER73" s="304"/>
      <c r="ES73" s="304"/>
      <c r="ET73" s="304"/>
      <c r="EU73" s="304"/>
      <c r="EV73" s="304"/>
      <c r="EW73" s="304"/>
      <c r="EX73" s="304"/>
      <c r="EY73" s="304"/>
      <c r="EZ73" s="304"/>
      <c r="FA73" s="304"/>
      <c r="FB73" s="304"/>
      <c r="FC73" s="288"/>
      <c r="FD73" s="288"/>
      <c r="FE73" s="288"/>
      <c r="FF73" s="288"/>
      <c r="FG73" s="288"/>
      <c r="FH73" s="288"/>
      <c r="FI73" s="288"/>
      <c r="FJ73" s="288"/>
      <c r="FK73" s="288"/>
      <c r="FL73" s="288"/>
      <c r="FM73" s="288"/>
      <c r="FN73" s="288"/>
      <c r="FO73" s="288"/>
      <c r="FP73" s="288"/>
      <c r="FQ73" s="288"/>
      <c r="FR73" s="288"/>
      <c r="FS73" s="288"/>
      <c r="FT73" s="288"/>
      <c r="FU73" s="288"/>
      <c r="FV73" s="288"/>
      <c r="FW73" s="288"/>
      <c r="FX73" s="288"/>
      <c r="FY73" s="288"/>
      <c r="FZ73" s="288"/>
      <c r="GA73" s="288"/>
      <c r="GB73" s="288"/>
      <c r="GC73" s="288"/>
      <c r="GD73" s="288"/>
      <c r="GE73" s="288"/>
      <c r="GF73" s="288"/>
      <c r="GG73" s="304"/>
      <c r="GH73" s="288"/>
      <c r="GI73" s="288"/>
      <c r="GJ73" s="288"/>
      <c r="GK73" s="288"/>
      <c r="GL73" s="288"/>
      <c r="GM73" s="288"/>
      <c r="GN73" s="288"/>
      <c r="GO73" s="288"/>
      <c r="GP73" s="288"/>
      <c r="GQ73" s="288"/>
      <c r="GR73" s="288"/>
      <c r="GS73" s="288"/>
      <c r="GT73" s="288"/>
      <c r="GU73" s="288"/>
      <c r="GV73" s="288"/>
      <c r="GW73" s="288"/>
      <c r="GX73" s="288"/>
      <c r="GY73" s="288"/>
      <c r="GZ73" s="288"/>
      <c r="HA73" s="288"/>
      <c r="HB73" s="288"/>
      <c r="HC73" s="288"/>
      <c r="HD73" s="288"/>
      <c r="HE73" s="288"/>
      <c r="HF73" s="288"/>
      <c r="HG73" s="288"/>
      <c r="HH73" s="288"/>
      <c r="HI73" s="288"/>
      <c r="HJ73" s="288"/>
      <c r="HK73" s="288"/>
      <c r="HL73" s="288"/>
      <c r="HM73" s="304"/>
      <c r="HN73" s="304"/>
      <c r="HO73" s="304"/>
      <c r="HP73" s="304"/>
      <c r="HQ73" s="304"/>
      <c r="HR73" s="304"/>
      <c r="HS73" s="304"/>
      <c r="HT73" s="304"/>
      <c r="HU73" s="304"/>
      <c r="HV73" s="304"/>
      <c r="HW73" s="304"/>
      <c r="HX73" s="304"/>
      <c r="HY73" s="304"/>
      <c r="HZ73" s="304"/>
      <c r="IA73" s="304"/>
      <c r="IB73" s="304"/>
      <c r="IC73" s="304"/>
      <c r="ID73" s="304"/>
      <c r="IE73" s="304"/>
      <c r="IF73" s="304"/>
      <c r="IG73" s="304"/>
      <c r="IH73" s="304"/>
      <c r="II73" s="304"/>
      <c r="IJ73" s="304"/>
      <c r="IK73" s="304"/>
      <c r="IL73" s="304"/>
      <c r="IM73" s="304"/>
      <c r="IN73" s="304"/>
      <c r="IO73" s="304"/>
      <c r="IP73" s="304"/>
      <c r="IQ73" s="304"/>
      <c r="IR73" s="304"/>
      <c r="IS73" s="304"/>
      <c r="IT73" s="288"/>
      <c r="IU73" s="288"/>
      <c r="IV73" s="288"/>
      <c r="IW73" s="288"/>
      <c r="IX73" s="293"/>
    </row>
    <row r="74" spans="2:258">
      <c r="B74" s="286" t="s">
        <v>109</v>
      </c>
      <c r="AH74" s="304"/>
      <c r="AI74" s="304"/>
      <c r="AJ74" s="304"/>
      <c r="AK74" s="304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  <c r="CB74" s="304"/>
      <c r="CC74" s="304"/>
      <c r="CD74" s="304"/>
      <c r="CE74" s="304"/>
      <c r="CF74" s="304"/>
      <c r="CG74" s="304"/>
      <c r="CH74" s="304"/>
      <c r="CI74" s="304"/>
      <c r="CJ74" s="304"/>
      <c r="CK74" s="304"/>
      <c r="CL74" s="304"/>
      <c r="CM74" s="304"/>
      <c r="CN74" s="304"/>
      <c r="CO74" s="304"/>
      <c r="CP74" s="304"/>
      <c r="CQ74" s="304"/>
      <c r="CR74" s="304"/>
      <c r="CS74" s="304"/>
      <c r="CT74" s="304"/>
      <c r="CU74" s="304"/>
      <c r="CV74" s="304"/>
      <c r="CW74" s="304"/>
      <c r="CX74" s="304"/>
      <c r="CY74" s="304"/>
      <c r="CZ74" s="304"/>
      <c r="DA74" s="304"/>
      <c r="DB74" s="304"/>
      <c r="DC74" s="304"/>
      <c r="DD74" s="304"/>
      <c r="DE74" s="304"/>
      <c r="DF74" s="304"/>
      <c r="DG74" s="304"/>
      <c r="DH74" s="304"/>
      <c r="DI74" s="304"/>
      <c r="DJ74" s="304"/>
      <c r="DK74" s="304"/>
      <c r="DL74" s="304"/>
      <c r="DM74" s="304"/>
      <c r="DN74" s="304"/>
      <c r="DO74" s="304"/>
      <c r="DP74" s="304"/>
      <c r="DQ74" s="304"/>
      <c r="DR74" s="304"/>
      <c r="DS74" s="304"/>
      <c r="DT74" s="304"/>
      <c r="DU74" s="304"/>
      <c r="DV74" s="304"/>
      <c r="DW74" s="304"/>
      <c r="DX74" s="304"/>
      <c r="DY74" s="304"/>
      <c r="DZ74" s="304"/>
      <c r="EA74" s="304"/>
      <c r="EB74" s="304"/>
      <c r="EC74" s="304"/>
      <c r="ED74" s="304"/>
      <c r="EE74" s="304"/>
      <c r="EF74" s="304"/>
      <c r="EG74" s="304"/>
      <c r="EH74" s="304"/>
      <c r="EI74" s="304"/>
      <c r="EJ74" s="304"/>
      <c r="EK74" s="304"/>
      <c r="EL74" s="304"/>
      <c r="EM74" s="304"/>
      <c r="EN74" s="304"/>
      <c r="EO74" s="304"/>
      <c r="EP74" s="304"/>
      <c r="EQ74" s="304"/>
      <c r="ER74" s="304"/>
      <c r="ES74" s="304"/>
      <c r="ET74" s="304"/>
      <c r="EU74" s="304"/>
      <c r="EV74" s="304"/>
      <c r="EW74" s="304"/>
      <c r="EX74" s="304"/>
      <c r="EY74" s="304"/>
      <c r="EZ74" s="304"/>
      <c r="FA74" s="304"/>
      <c r="FB74" s="304"/>
      <c r="FC74" s="288"/>
      <c r="FD74" s="288"/>
      <c r="FE74" s="288"/>
      <c r="FF74" s="288"/>
      <c r="FG74" s="288"/>
      <c r="FH74" s="288"/>
      <c r="FI74" s="288"/>
      <c r="FJ74" s="288"/>
      <c r="FK74" s="288"/>
      <c r="FL74" s="288"/>
      <c r="FM74" s="288"/>
      <c r="FN74" s="288"/>
      <c r="FO74" s="288"/>
      <c r="FP74" s="288"/>
      <c r="FQ74" s="288"/>
      <c r="FR74" s="288"/>
      <c r="FS74" s="288"/>
      <c r="FT74" s="288"/>
      <c r="FU74" s="288"/>
      <c r="FV74" s="288"/>
      <c r="FW74" s="288"/>
      <c r="FX74" s="288"/>
      <c r="FY74" s="288"/>
      <c r="FZ74" s="288"/>
      <c r="GA74" s="288"/>
      <c r="GB74" s="288"/>
      <c r="GC74" s="288"/>
      <c r="GD74" s="288"/>
      <c r="GE74" s="288"/>
      <c r="GF74" s="288"/>
      <c r="GG74" s="304"/>
      <c r="GH74" s="288"/>
      <c r="GI74" s="288"/>
      <c r="GJ74" s="288"/>
      <c r="GK74" s="288"/>
      <c r="GL74" s="288"/>
      <c r="GM74" s="288"/>
      <c r="GN74" s="288"/>
      <c r="GO74" s="288"/>
      <c r="GP74" s="288"/>
      <c r="GQ74" s="288"/>
      <c r="GR74" s="288"/>
      <c r="GS74" s="288"/>
      <c r="GT74" s="288"/>
      <c r="GU74" s="288"/>
      <c r="GV74" s="288"/>
      <c r="GW74" s="288"/>
      <c r="GX74" s="288"/>
      <c r="GY74" s="288"/>
      <c r="GZ74" s="288"/>
      <c r="HA74" s="288"/>
      <c r="HB74" s="288"/>
      <c r="HC74" s="288"/>
      <c r="HD74" s="288"/>
      <c r="HE74" s="288"/>
      <c r="HF74" s="288"/>
      <c r="HG74" s="288"/>
      <c r="HH74" s="288"/>
      <c r="HI74" s="288"/>
      <c r="HJ74" s="288"/>
      <c r="HK74" s="288"/>
      <c r="HL74" s="288"/>
      <c r="HM74" s="304"/>
      <c r="HN74" s="304"/>
      <c r="HO74" s="304"/>
      <c r="HP74" s="304"/>
      <c r="HQ74" s="304"/>
      <c r="HR74" s="304"/>
      <c r="HS74" s="304"/>
      <c r="HT74" s="304"/>
      <c r="HU74" s="304"/>
      <c r="HV74" s="304"/>
      <c r="HW74" s="304"/>
      <c r="HX74" s="304"/>
      <c r="HY74" s="304"/>
      <c r="HZ74" s="304"/>
      <c r="IA74" s="304"/>
      <c r="IB74" s="304"/>
      <c r="IC74" s="304"/>
      <c r="ID74" s="304"/>
      <c r="IE74" s="304"/>
      <c r="IF74" s="304"/>
      <c r="IG74" s="304"/>
      <c r="IH74" s="304"/>
      <c r="II74" s="304"/>
      <c r="IJ74" s="304"/>
      <c r="IK74" s="304"/>
      <c r="IL74" s="304"/>
      <c r="IM74" s="304"/>
      <c r="IN74" s="304"/>
      <c r="IO74" s="304"/>
      <c r="IP74" s="304"/>
      <c r="IQ74" s="304"/>
      <c r="IR74" s="304"/>
      <c r="IS74" s="304"/>
      <c r="IT74" s="288"/>
      <c r="IU74" s="288"/>
      <c r="IV74" s="288"/>
      <c r="IW74" s="288"/>
      <c r="IX74" s="293"/>
    </row>
    <row r="75" spans="2:258">
      <c r="B75" s="286" t="s">
        <v>65</v>
      </c>
      <c r="AH75" s="287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  <c r="BE75" s="288"/>
      <c r="BF75" s="288"/>
      <c r="BG75" s="288"/>
      <c r="BH75" s="288"/>
      <c r="BI75" s="288"/>
      <c r="BJ75" s="288"/>
      <c r="BK75" s="287"/>
      <c r="BL75" s="288"/>
      <c r="BM75" s="288"/>
      <c r="BN75" s="288"/>
      <c r="BO75" s="288"/>
      <c r="BP75" s="288"/>
      <c r="BQ75" s="288"/>
      <c r="BR75" s="288"/>
      <c r="BS75" s="288"/>
      <c r="BT75" s="288"/>
      <c r="BU75" s="288"/>
      <c r="BV75" s="288"/>
      <c r="BW75" s="288"/>
      <c r="BX75" s="288"/>
      <c r="BY75" s="288"/>
      <c r="BZ75" s="288"/>
      <c r="CA75" s="288"/>
      <c r="CB75" s="288"/>
      <c r="CC75" s="288"/>
      <c r="CD75" s="288"/>
      <c r="CE75" s="288"/>
      <c r="CF75" s="288"/>
      <c r="CG75" s="288"/>
      <c r="CH75" s="288"/>
      <c r="CI75" s="288"/>
      <c r="CJ75" s="288"/>
      <c r="CK75" s="288"/>
      <c r="CL75" s="288"/>
      <c r="CM75" s="288"/>
      <c r="CN75" s="288"/>
      <c r="CO75" s="288"/>
      <c r="CP75" s="288"/>
      <c r="CQ75" s="287"/>
      <c r="CR75" s="288"/>
      <c r="CS75" s="288"/>
      <c r="CT75" s="288"/>
      <c r="CU75" s="288"/>
      <c r="CV75" s="288"/>
      <c r="CW75" s="288"/>
      <c r="CX75" s="288"/>
      <c r="CY75" s="288"/>
      <c r="CZ75" s="288"/>
      <c r="DA75" s="288"/>
      <c r="DB75" s="288"/>
      <c r="DC75" s="288"/>
      <c r="DD75" s="288"/>
      <c r="DE75" s="288"/>
      <c r="DF75" s="288"/>
      <c r="DG75" s="288"/>
      <c r="DH75" s="288"/>
      <c r="DI75" s="288"/>
      <c r="DJ75" s="288"/>
      <c r="DK75" s="288"/>
      <c r="DL75" s="288"/>
      <c r="DM75" s="288"/>
      <c r="DN75" s="288"/>
      <c r="DO75" s="288"/>
      <c r="DP75" s="288"/>
      <c r="DQ75" s="288"/>
      <c r="DR75" s="288"/>
      <c r="DS75" s="288"/>
      <c r="DT75" s="288"/>
      <c r="DU75" s="288"/>
      <c r="DV75" s="287"/>
      <c r="DW75" s="288"/>
      <c r="DX75" s="288"/>
      <c r="DY75" s="288"/>
      <c r="DZ75" s="288"/>
      <c r="EA75" s="288"/>
      <c r="EB75" s="288"/>
      <c r="EC75" s="288"/>
      <c r="ED75" s="288"/>
      <c r="EE75" s="288"/>
      <c r="EF75" s="288"/>
      <c r="EG75" s="288"/>
      <c r="EH75" s="288"/>
      <c r="EI75" s="288"/>
      <c r="EJ75" s="288"/>
      <c r="EK75" s="288"/>
      <c r="EL75" s="288"/>
      <c r="EM75" s="288"/>
      <c r="EN75" s="288"/>
      <c r="EO75" s="288"/>
      <c r="EP75" s="288"/>
      <c r="EQ75" s="288"/>
      <c r="ER75" s="288"/>
      <c r="ES75" s="288"/>
      <c r="ET75" s="288"/>
      <c r="EU75" s="288"/>
      <c r="EV75" s="288"/>
      <c r="EW75" s="288"/>
      <c r="EX75" s="288"/>
      <c r="EY75" s="288"/>
      <c r="EZ75" s="288"/>
      <c r="FA75" s="288"/>
      <c r="FB75" s="287"/>
      <c r="FC75" s="287"/>
      <c r="FD75" s="287"/>
      <c r="FE75" s="287"/>
      <c r="FF75" s="287"/>
      <c r="FG75" s="287"/>
      <c r="FH75" s="287"/>
      <c r="FI75" s="287"/>
      <c r="FJ75" s="287"/>
      <c r="FK75" s="287"/>
      <c r="FL75" s="287"/>
      <c r="FM75" s="287"/>
      <c r="FN75" s="287"/>
      <c r="FO75" s="287"/>
      <c r="FP75" s="287"/>
      <c r="FQ75" s="287"/>
      <c r="FR75" s="287"/>
      <c r="FS75" s="287"/>
      <c r="FT75" s="287"/>
      <c r="FU75" s="287"/>
      <c r="FV75" s="287"/>
      <c r="FW75" s="287"/>
      <c r="FX75" s="287"/>
      <c r="FY75" s="287"/>
      <c r="FZ75" s="287"/>
      <c r="GA75" s="287"/>
      <c r="GB75" s="287"/>
      <c r="GC75" s="287"/>
      <c r="GD75" s="287"/>
      <c r="GE75" s="287"/>
      <c r="GF75" s="287"/>
      <c r="GG75" s="287">
        <f>IFERROR(GG73/GG71,"-")</f>
        <v>0</v>
      </c>
      <c r="GH75" s="287" t="str">
        <f t="shared" ref="GH75:IS75" si="291">IFERROR(GH73/GH71,"-")</f>
        <v>-</v>
      </c>
      <c r="GI75" s="287" t="str">
        <f t="shared" si="291"/>
        <v>-</v>
      </c>
      <c r="GJ75" s="287" t="str">
        <f t="shared" si="291"/>
        <v>-</v>
      </c>
      <c r="GK75" s="287" t="str">
        <f t="shared" si="291"/>
        <v>-</v>
      </c>
      <c r="GL75" s="287" t="str">
        <f t="shared" si="291"/>
        <v>-</v>
      </c>
      <c r="GM75" s="287" t="str">
        <f t="shared" si="291"/>
        <v>-</v>
      </c>
      <c r="GN75" s="287" t="str">
        <f t="shared" si="291"/>
        <v>-</v>
      </c>
      <c r="GO75" s="287" t="str">
        <f t="shared" si="291"/>
        <v>-</v>
      </c>
      <c r="GP75" s="287" t="str">
        <f t="shared" si="291"/>
        <v>-</v>
      </c>
      <c r="GQ75" s="287" t="str">
        <f t="shared" si="291"/>
        <v>-</v>
      </c>
      <c r="GR75" s="287" t="str">
        <f t="shared" si="291"/>
        <v>-</v>
      </c>
      <c r="GS75" s="287" t="str">
        <f t="shared" si="291"/>
        <v>-</v>
      </c>
      <c r="GT75" s="287" t="str">
        <f t="shared" si="291"/>
        <v>-</v>
      </c>
      <c r="GU75" s="287" t="str">
        <f t="shared" si="291"/>
        <v>-</v>
      </c>
      <c r="GV75" s="287" t="str">
        <f t="shared" si="291"/>
        <v>-</v>
      </c>
      <c r="GW75" s="287" t="str">
        <f t="shared" si="291"/>
        <v>-</v>
      </c>
      <c r="GX75" s="287" t="str">
        <f t="shared" si="291"/>
        <v>-</v>
      </c>
      <c r="GY75" s="287" t="str">
        <f t="shared" si="291"/>
        <v>-</v>
      </c>
      <c r="GZ75" s="287" t="str">
        <f t="shared" si="291"/>
        <v>-</v>
      </c>
      <c r="HA75" s="287" t="str">
        <f t="shared" si="291"/>
        <v>-</v>
      </c>
      <c r="HB75" s="287" t="str">
        <f t="shared" si="291"/>
        <v>-</v>
      </c>
      <c r="HC75" s="287" t="str">
        <f t="shared" si="291"/>
        <v>-</v>
      </c>
      <c r="HD75" s="287" t="str">
        <f t="shared" si="291"/>
        <v>-</v>
      </c>
      <c r="HE75" s="287" t="str">
        <f t="shared" si="291"/>
        <v>-</v>
      </c>
      <c r="HF75" s="287" t="str">
        <f t="shared" si="291"/>
        <v>-</v>
      </c>
      <c r="HG75" s="287" t="str">
        <f t="shared" si="291"/>
        <v>-</v>
      </c>
      <c r="HH75" s="287" t="str">
        <f t="shared" si="291"/>
        <v>-</v>
      </c>
      <c r="HI75" s="287" t="str">
        <f t="shared" si="291"/>
        <v>-</v>
      </c>
      <c r="HJ75" s="287" t="str">
        <f t="shared" si="291"/>
        <v>-</v>
      </c>
      <c r="HK75" s="287" t="str">
        <f t="shared" si="291"/>
        <v>-</v>
      </c>
      <c r="HL75" s="287" t="str">
        <f t="shared" si="291"/>
        <v>-</v>
      </c>
      <c r="HM75" s="287">
        <f t="shared" si="291"/>
        <v>0</v>
      </c>
      <c r="HN75" s="287" t="str">
        <f t="shared" si="291"/>
        <v>-</v>
      </c>
      <c r="HO75" s="287" t="str">
        <f t="shared" si="291"/>
        <v>-</v>
      </c>
      <c r="HP75" s="287" t="str">
        <f t="shared" si="291"/>
        <v>-</v>
      </c>
      <c r="HQ75" s="287" t="str">
        <f t="shared" si="291"/>
        <v>-</v>
      </c>
      <c r="HR75" s="287" t="str">
        <f t="shared" si="291"/>
        <v>-</v>
      </c>
      <c r="HS75" s="287" t="str">
        <f t="shared" si="291"/>
        <v>-</v>
      </c>
      <c r="HT75" s="287" t="str">
        <f t="shared" si="291"/>
        <v>-</v>
      </c>
      <c r="HU75" s="287" t="str">
        <f t="shared" si="291"/>
        <v>-</v>
      </c>
      <c r="HV75" s="287" t="str">
        <f t="shared" si="291"/>
        <v>-</v>
      </c>
      <c r="HW75" s="287" t="str">
        <f t="shared" si="291"/>
        <v>-</v>
      </c>
      <c r="HX75" s="287" t="str">
        <f t="shared" si="291"/>
        <v>-</v>
      </c>
      <c r="HY75" s="287" t="str">
        <f t="shared" si="291"/>
        <v>-</v>
      </c>
      <c r="HZ75" s="287" t="str">
        <f t="shared" si="291"/>
        <v>-</v>
      </c>
      <c r="IA75" s="287" t="str">
        <f t="shared" si="291"/>
        <v>-</v>
      </c>
      <c r="IB75" s="287" t="str">
        <f t="shared" si="291"/>
        <v>-</v>
      </c>
      <c r="IC75" s="287" t="str">
        <f t="shared" si="291"/>
        <v>-</v>
      </c>
      <c r="ID75" s="287" t="str">
        <f t="shared" si="291"/>
        <v>-</v>
      </c>
      <c r="IE75" s="287" t="str">
        <f t="shared" si="291"/>
        <v>-</v>
      </c>
      <c r="IF75" s="287" t="str">
        <f t="shared" si="291"/>
        <v>-</v>
      </c>
      <c r="IG75" s="287" t="str">
        <f t="shared" si="291"/>
        <v>-</v>
      </c>
      <c r="IH75" s="287" t="str">
        <f t="shared" si="291"/>
        <v>-</v>
      </c>
      <c r="II75" s="287" t="str">
        <f t="shared" si="291"/>
        <v>-</v>
      </c>
      <c r="IJ75" s="287" t="str">
        <f t="shared" si="291"/>
        <v>-</v>
      </c>
      <c r="IK75" s="287" t="str">
        <f t="shared" si="291"/>
        <v>-</v>
      </c>
      <c r="IL75" s="287" t="str">
        <f t="shared" si="291"/>
        <v>-</v>
      </c>
      <c r="IM75" s="287" t="str">
        <f t="shared" si="291"/>
        <v>-</v>
      </c>
      <c r="IN75" s="287" t="str">
        <f t="shared" si="291"/>
        <v>-</v>
      </c>
      <c r="IO75" s="287" t="str">
        <f t="shared" si="291"/>
        <v>-</v>
      </c>
      <c r="IP75" s="287" t="str">
        <f t="shared" si="291"/>
        <v>-</v>
      </c>
      <c r="IQ75" s="287" t="str">
        <f t="shared" si="291"/>
        <v>-</v>
      </c>
      <c r="IR75" s="287" t="str">
        <f t="shared" si="291"/>
        <v>-</v>
      </c>
      <c r="IS75" s="287">
        <f t="shared" si="291"/>
        <v>0</v>
      </c>
      <c r="IT75" s="288"/>
      <c r="IU75" s="288"/>
      <c r="IV75" s="288"/>
      <c r="IW75" s="288"/>
      <c r="IX75" s="287">
        <f>IFERROR(IX73/IX71,"-")</f>
        <v>0</v>
      </c>
    </row>
    <row r="76" spans="2:258">
      <c r="B76" s="286" t="s">
        <v>64</v>
      </c>
      <c r="AH76" s="287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  <c r="BE76" s="288"/>
      <c r="BF76" s="288"/>
      <c r="BG76" s="288"/>
      <c r="BH76" s="288"/>
      <c r="BI76" s="288"/>
      <c r="BJ76" s="288"/>
      <c r="BK76" s="287"/>
      <c r="BL76" s="288"/>
      <c r="BM76" s="288"/>
      <c r="BN76" s="288"/>
      <c r="BO76" s="288"/>
      <c r="BP76" s="288"/>
      <c r="BQ76" s="288"/>
      <c r="BR76" s="288"/>
      <c r="BS76" s="288"/>
      <c r="BT76" s="288"/>
      <c r="BU76" s="288"/>
      <c r="BV76" s="288"/>
      <c r="BW76" s="288"/>
      <c r="BX76" s="288"/>
      <c r="BY76" s="288"/>
      <c r="BZ76" s="288"/>
      <c r="CA76" s="288"/>
      <c r="CB76" s="288"/>
      <c r="CC76" s="288"/>
      <c r="CD76" s="288"/>
      <c r="CE76" s="288"/>
      <c r="CF76" s="288"/>
      <c r="CG76" s="288"/>
      <c r="CH76" s="288"/>
      <c r="CI76" s="288"/>
      <c r="CJ76" s="288"/>
      <c r="CK76" s="288"/>
      <c r="CL76" s="288"/>
      <c r="CM76" s="288"/>
      <c r="CN76" s="288"/>
      <c r="CO76" s="288"/>
      <c r="CP76" s="288"/>
      <c r="CQ76" s="287"/>
      <c r="CR76" s="288"/>
      <c r="CS76" s="288"/>
      <c r="CT76" s="288"/>
      <c r="CU76" s="288"/>
      <c r="CV76" s="288"/>
      <c r="CW76" s="288"/>
      <c r="CX76" s="288"/>
      <c r="CY76" s="288"/>
      <c r="CZ76" s="288"/>
      <c r="DA76" s="288"/>
      <c r="DB76" s="288"/>
      <c r="DC76" s="288"/>
      <c r="DD76" s="288"/>
      <c r="DE76" s="288"/>
      <c r="DF76" s="288"/>
      <c r="DG76" s="288"/>
      <c r="DH76" s="288"/>
      <c r="DI76" s="288"/>
      <c r="DJ76" s="288"/>
      <c r="DK76" s="288"/>
      <c r="DL76" s="288"/>
      <c r="DM76" s="288"/>
      <c r="DN76" s="288"/>
      <c r="DO76" s="288"/>
      <c r="DP76" s="288"/>
      <c r="DQ76" s="288"/>
      <c r="DR76" s="288"/>
      <c r="DS76" s="288"/>
      <c r="DT76" s="288"/>
      <c r="DU76" s="288"/>
      <c r="DV76" s="287"/>
      <c r="DW76" s="288"/>
      <c r="DX76" s="288"/>
      <c r="DY76" s="288"/>
      <c r="DZ76" s="288"/>
      <c r="EA76" s="288"/>
      <c r="EB76" s="288"/>
      <c r="EC76" s="288"/>
      <c r="ED76" s="288"/>
      <c r="EE76" s="288"/>
      <c r="EF76" s="288"/>
      <c r="EG76" s="288"/>
      <c r="EH76" s="288"/>
      <c r="EI76" s="288"/>
      <c r="EJ76" s="288"/>
      <c r="EK76" s="288"/>
      <c r="EL76" s="288"/>
      <c r="EM76" s="288"/>
      <c r="EN76" s="288"/>
      <c r="EO76" s="288"/>
      <c r="EP76" s="288"/>
      <c r="EQ76" s="288"/>
      <c r="ER76" s="288"/>
      <c r="ES76" s="288"/>
      <c r="ET76" s="288"/>
      <c r="EU76" s="288"/>
      <c r="EV76" s="288"/>
      <c r="EW76" s="288"/>
      <c r="EX76" s="288"/>
      <c r="EY76" s="288"/>
      <c r="EZ76" s="288"/>
      <c r="FA76" s="288"/>
      <c r="FB76" s="287"/>
      <c r="FC76" s="287"/>
      <c r="FD76" s="287"/>
      <c r="FE76" s="287"/>
      <c r="FF76" s="287"/>
      <c r="FG76" s="287"/>
      <c r="FH76" s="287"/>
      <c r="FI76" s="287"/>
      <c r="FJ76" s="287"/>
      <c r="FK76" s="287"/>
      <c r="FL76" s="287"/>
      <c r="FM76" s="287"/>
      <c r="FN76" s="287"/>
      <c r="FO76" s="287"/>
      <c r="FP76" s="287"/>
      <c r="FQ76" s="287"/>
      <c r="FR76" s="287"/>
      <c r="FS76" s="287"/>
      <c r="FT76" s="287"/>
      <c r="FU76" s="287"/>
      <c r="FV76" s="287"/>
      <c r="FW76" s="287"/>
      <c r="FX76" s="287"/>
      <c r="FY76" s="287"/>
      <c r="FZ76" s="287"/>
      <c r="GA76" s="287"/>
      <c r="GB76" s="287"/>
      <c r="GC76" s="287"/>
      <c r="GD76" s="287"/>
      <c r="GE76" s="287"/>
      <c r="GF76" s="287"/>
      <c r="GG76" s="287">
        <f>IFERROR(GG72/GG71,"-")</f>
        <v>0.99085457553199485</v>
      </c>
      <c r="GH76" s="287" t="str">
        <f t="shared" ref="GH76:IS77" si="292">IFERROR(GH72/GH71,"-")</f>
        <v>-</v>
      </c>
      <c r="GI76" s="287" t="str">
        <f t="shared" si="292"/>
        <v>-</v>
      </c>
      <c r="GJ76" s="287" t="str">
        <f t="shared" si="292"/>
        <v>-</v>
      </c>
      <c r="GK76" s="287" t="str">
        <f t="shared" si="292"/>
        <v>-</v>
      </c>
      <c r="GL76" s="287" t="str">
        <f t="shared" si="292"/>
        <v>-</v>
      </c>
      <c r="GM76" s="287" t="str">
        <f t="shared" si="292"/>
        <v>-</v>
      </c>
      <c r="GN76" s="287" t="str">
        <f t="shared" si="292"/>
        <v>-</v>
      </c>
      <c r="GO76" s="287" t="str">
        <f t="shared" si="292"/>
        <v>-</v>
      </c>
      <c r="GP76" s="287" t="str">
        <f t="shared" si="292"/>
        <v>-</v>
      </c>
      <c r="GQ76" s="287" t="str">
        <f t="shared" si="292"/>
        <v>-</v>
      </c>
      <c r="GR76" s="287" t="str">
        <f t="shared" si="292"/>
        <v>-</v>
      </c>
      <c r="GS76" s="287" t="str">
        <f t="shared" si="292"/>
        <v>-</v>
      </c>
      <c r="GT76" s="287" t="str">
        <f t="shared" si="292"/>
        <v>-</v>
      </c>
      <c r="GU76" s="287" t="str">
        <f t="shared" si="292"/>
        <v>-</v>
      </c>
      <c r="GV76" s="287" t="str">
        <f t="shared" si="292"/>
        <v>-</v>
      </c>
      <c r="GW76" s="287" t="str">
        <f t="shared" si="292"/>
        <v>-</v>
      </c>
      <c r="GX76" s="287" t="str">
        <f t="shared" si="292"/>
        <v>-</v>
      </c>
      <c r="GY76" s="287" t="str">
        <f t="shared" si="292"/>
        <v>-</v>
      </c>
      <c r="GZ76" s="287" t="str">
        <f t="shared" si="292"/>
        <v>-</v>
      </c>
      <c r="HA76" s="287" t="str">
        <f t="shared" si="292"/>
        <v>-</v>
      </c>
      <c r="HB76" s="287" t="str">
        <f t="shared" si="292"/>
        <v>-</v>
      </c>
      <c r="HC76" s="287" t="str">
        <f t="shared" si="292"/>
        <v>-</v>
      </c>
      <c r="HD76" s="287" t="str">
        <f t="shared" si="292"/>
        <v>-</v>
      </c>
      <c r="HE76" s="287" t="str">
        <f t="shared" si="292"/>
        <v>-</v>
      </c>
      <c r="HF76" s="287" t="str">
        <f t="shared" si="292"/>
        <v>-</v>
      </c>
      <c r="HG76" s="287" t="str">
        <f t="shared" si="292"/>
        <v>-</v>
      </c>
      <c r="HH76" s="287" t="str">
        <f t="shared" si="292"/>
        <v>-</v>
      </c>
      <c r="HI76" s="287" t="str">
        <f t="shared" si="292"/>
        <v>-</v>
      </c>
      <c r="HJ76" s="287" t="str">
        <f t="shared" si="292"/>
        <v>-</v>
      </c>
      <c r="HK76" s="287" t="str">
        <f t="shared" si="292"/>
        <v>-</v>
      </c>
      <c r="HL76" s="287" t="str">
        <f t="shared" si="292"/>
        <v>-</v>
      </c>
      <c r="HM76" s="287">
        <f t="shared" si="292"/>
        <v>1.0029114454744492</v>
      </c>
      <c r="HN76" s="287" t="str">
        <f t="shared" si="292"/>
        <v>-</v>
      </c>
      <c r="HO76" s="287" t="str">
        <f t="shared" si="292"/>
        <v>-</v>
      </c>
      <c r="HP76" s="287" t="str">
        <f t="shared" si="292"/>
        <v>-</v>
      </c>
      <c r="HQ76" s="287" t="str">
        <f t="shared" si="292"/>
        <v>-</v>
      </c>
      <c r="HR76" s="287" t="str">
        <f t="shared" si="292"/>
        <v>-</v>
      </c>
      <c r="HS76" s="287" t="str">
        <f t="shared" si="292"/>
        <v>-</v>
      </c>
      <c r="HT76" s="287" t="str">
        <f t="shared" si="292"/>
        <v>-</v>
      </c>
      <c r="HU76" s="287" t="str">
        <f t="shared" si="292"/>
        <v>-</v>
      </c>
      <c r="HV76" s="287" t="str">
        <f t="shared" si="292"/>
        <v>-</v>
      </c>
      <c r="HW76" s="287" t="str">
        <f t="shared" si="292"/>
        <v>-</v>
      </c>
      <c r="HX76" s="287" t="str">
        <f t="shared" si="292"/>
        <v>-</v>
      </c>
      <c r="HY76" s="287" t="str">
        <f t="shared" si="292"/>
        <v>-</v>
      </c>
      <c r="HZ76" s="287" t="str">
        <f t="shared" si="292"/>
        <v>-</v>
      </c>
      <c r="IA76" s="287" t="str">
        <f t="shared" si="292"/>
        <v>-</v>
      </c>
      <c r="IB76" s="287" t="str">
        <f t="shared" si="292"/>
        <v>-</v>
      </c>
      <c r="IC76" s="287" t="str">
        <f t="shared" si="292"/>
        <v>-</v>
      </c>
      <c r="ID76" s="287" t="str">
        <f t="shared" si="292"/>
        <v>-</v>
      </c>
      <c r="IE76" s="287" t="str">
        <f t="shared" si="292"/>
        <v>-</v>
      </c>
      <c r="IF76" s="287" t="str">
        <f t="shared" si="292"/>
        <v>-</v>
      </c>
      <c r="IG76" s="287" t="str">
        <f t="shared" si="292"/>
        <v>-</v>
      </c>
      <c r="IH76" s="287" t="str">
        <f t="shared" si="292"/>
        <v>-</v>
      </c>
      <c r="II76" s="287" t="str">
        <f t="shared" si="292"/>
        <v>-</v>
      </c>
      <c r="IJ76" s="287" t="str">
        <f t="shared" si="292"/>
        <v>-</v>
      </c>
      <c r="IK76" s="287" t="str">
        <f t="shared" si="292"/>
        <v>-</v>
      </c>
      <c r="IL76" s="287" t="str">
        <f t="shared" si="292"/>
        <v>-</v>
      </c>
      <c r="IM76" s="287" t="str">
        <f t="shared" si="292"/>
        <v>-</v>
      </c>
      <c r="IN76" s="287" t="str">
        <f t="shared" si="292"/>
        <v>-</v>
      </c>
      <c r="IO76" s="287" t="str">
        <f t="shared" si="292"/>
        <v>-</v>
      </c>
      <c r="IP76" s="287" t="str">
        <f t="shared" si="292"/>
        <v>-</v>
      </c>
      <c r="IQ76" s="287" t="str">
        <f t="shared" si="292"/>
        <v>-</v>
      </c>
      <c r="IR76" s="287" t="str">
        <f t="shared" si="292"/>
        <v>-</v>
      </c>
      <c r="IS76" s="287">
        <f t="shared" si="292"/>
        <v>1.0027530422461954</v>
      </c>
      <c r="IT76" s="288"/>
      <c r="IU76" s="288"/>
      <c r="IV76" s="288"/>
      <c r="IW76" s="288"/>
      <c r="IX76" s="287">
        <f>IFERROR(IX72/IX71,"-")</f>
        <v>0.99937156239257485</v>
      </c>
    </row>
    <row r="77" spans="2:258">
      <c r="B77" s="327" t="s">
        <v>85</v>
      </c>
      <c r="AH77" s="329"/>
      <c r="AI77" s="328"/>
      <c r="AJ77" s="328"/>
      <c r="AK77" s="328"/>
      <c r="AL77" s="328"/>
      <c r="AM77" s="328"/>
      <c r="AN77" s="328"/>
      <c r="AO77" s="328"/>
      <c r="AP77" s="328"/>
      <c r="AQ77" s="328"/>
      <c r="AR77" s="328"/>
      <c r="AS77" s="328"/>
      <c r="AT77" s="328"/>
      <c r="AU77" s="328"/>
      <c r="AV77" s="328"/>
      <c r="AW77" s="328"/>
      <c r="AX77" s="328"/>
      <c r="AY77" s="328"/>
      <c r="AZ77" s="328"/>
      <c r="BA77" s="328"/>
      <c r="BB77" s="328"/>
      <c r="BC77" s="328"/>
      <c r="BD77" s="328"/>
      <c r="BE77" s="328"/>
      <c r="BF77" s="328"/>
      <c r="BG77" s="328"/>
      <c r="BH77" s="328"/>
      <c r="BI77" s="328"/>
      <c r="BJ77" s="328"/>
      <c r="BK77" s="329"/>
      <c r="BL77" s="328"/>
      <c r="BM77" s="328"/>
      <c r="BN77" s="328"/>
      <c r="BO77" s="328"/>
      <c r="BP77" s="328"/>
      <c r="BQ77" s="328"/>
      <c r="BR77" s="328"/>
      <c r="BS77" s="328"/>
      <c r="BT77" s="328"/>
      <c r="BU77" s="328"/>
      <c r="BV77" s="328"/>
      <c r="BW77" s="328"/>
      <c r="BX77" s="328"/>
      <c r="BY77" s="328"/>
      <c r="BZ77" s="328"/>
      <c r="CA77" s="328"/>
      <c r="CB77" s="328"/>
      <c r="CC77" s="328"/>
      <c r="CD77" s="328"/>
      <c r="CE77" s="328"/>
      <c r="CF77" s="328"/>
      <c r="CG77" s="328"/>
      <c r="CH77" s="328"/>
      <c r="CI77" s="328"/>
      <c r="CJ77" s="328"/>
      <c r="CK77" s="328"/>
      <c r="CL77" s="328"/>
      <c r="CM77" s="328"/>
      <c r="CN77" s="328"/>
      <c r="CO77" s="328"/>
      <c r="CP77" s="328"/>
      <c r="CQ77" s="329"/>
      <c r="CR77" s="328"/>
      <c r="CS77" s="328"/>
      <c r="CT77" s="328"/>
      <c r="CU77" s="328"/>
      <c r="CV77" s="328"/>
      <c r="CW77" s="328"/>
      <c r="CX77" s="328"/>
      <c r="CY77" s="328"/>
      <c r="CZ77" s="328"/>
      <c r="DA77" s="328"/>
      <c r="DB77" s="328"/>
      <c r="DC77" s="328"/>
      <c r="DD77" s="328"/>
      <c r="DE77" s="328"/>
      <c r="DF77" s="328"/>
      <c r="DG77" s="328"/>
      <c r="DH77" s="328"/>
      <c r="DI77" s="328"/>
      <c r="DJ77" s="328"/>
      <c r="DK77" s="328"/>
      <c r="DL77" s="328"/>
      <c r="DM77" s="328"/>
      <c r="DN77" s="328"/>
      <c r="DO77" s="328"/>
      <c r="DP77" s="328"/>
      <c r="DQ77" s="328"/>
      <c r="DR77" s="328"/>
      <c r="DS77" s="328"/>
      <c r="DT77" s="328"/>
      <c r="DU77" s="328"/>
      <c r="DV77" s="329"/>
      <c r="DW77" s="328"/>
      <c r="DX77" s="328"/>
      <c r="DY77" s="328"/>
      <c r="DZ77" s="328"/>
      <c r="EA77" s="328"/>
      <c r="EB77" s="328"/>
      <c r="EC77" s="328"/>
      <c r="ED77" s="328"/>
      <c r="EE77" s="328"/>
      <c r="EF77" s="328"/>
      <c r="EG77" s="328"/>
      <c r="EH77" s="328"/>
      <c r="EI77" s="328"/>
      <c r="EJ77" s="328"/>
      <c r="EK77" s="328"/>
      <c r="EL77" s="328"/>
      <c r="EM77" s="328"/>
      <c r="EN77" s="328"/>
      <c r="EO77" s="328"/>
      <c r="EP77" s="328"/>
      <c r="EQ77" s="328"/>
      <c r="ER77" s="328"/>
      <c r="ES77" s="328"/>
      <c r="ET77" s="328"/>
      <c r="EU77" s="328"/>
      <c r="EV77" s="328"/>
      <c r="EW77" s="328"/>
      <c r="EX77" s="328"/>
      <c r="EY77" s="328"/>
      <c r="EZ77" s="328"/>
      <c r="FA77" s="328"/>
      <c r="FB77" s="329"/>
      <c r="FC77" s="329"/>
      <c r="FD77" s="329"/>
      <c r="FE77" s="329"/>
      <c r="FF77" s="329"/>
      <c r="FG77" s="329"/>
      <c r="FH77" s="329"/>
      <c r="FI77" s="329"/>
      <c r="FJ77" s="329"/>
      <c r="FK77" s="329"/>
      <c r="FL77" s="329"/>
      <c r="FM77" s="329"/>
      <c r="FN77" s="329"/>
      <c r="FO77" s="329"/>
      <c r="FP77" s="329"/>
      <c r="FQ77" s="329"/>
      <c r="FR77" s="329"/>
      <c r="FS77" s="329"/>
      <c r="FT77" s="329"/>
      <c r="FU77" s="329"/>
      <c r="FV77" s="329"/>
      <c r="FW77" s="329"/>
      <c r="FX77" s="329"/>
      <c r="FY77" s="329"/>
      <c r="FZ77" s="329"/>
      <c r="GA77" s="329"/>
      <c r="GB77" s="329"/>
      <c r="GC77" s="329"/>
      <c r="GD77" s="329"/>
      <c r="GE77" s="329"/>
      <c r="GF77" s="329"/>
      <c r="GG77" s="329">
        <f>IFERROR(GG73/GG72,"-")</f>
        <v>0</v>
      </c>
      <c r="GH77" s="329" t="str">
        <f t="shared" si="292"/>
        <v>-</v>
      </c>
      <c r="GI77" s="329" t="str">
        <f t="shared" si="292"/>
        <v>-</v>
      </c>
      <c r="GJ77" s="329" t="str">
        <f t="shared" si="292"/>
        <v>-</v>
      </c>
      <c r="GK77" s="329" t="str">
        <f t="shared" si="292"/>
        <v>-</v>
      </c>
      <c r="GL77" s="329" t="str">
        <f t="shared" si="292"/>
        <v>-</v>
      </c>
      <c r="GM77" s="329" t="str">
        <f t="shared" si="292"/>
        <v>-</v>
      </c>
      <c r="GN77" s="329" t="str">
        <f t="shared" si="292"/>
        <v>-</v>
      </c>
      <c r="GO77" s="329" t="str">
        <f t="shared" si="292"/>
        <v>-</v>
      </c>
      <c r="GP77" s="329" t="str">
        <f t="shared" si="292"/>
        <v>-</v>
      </c>
      <c r="GQ77" s="329" t="str">
        <f t="shared" si="292"/>
        <v>-</v>
      </c>
      <c r="GR77" s="329" t="str">
        <f t="shared" si="292"/>
        <v>-</v>
      </c>
      <c r="GS77" s="329" t="str">
        <f t="shared" si="292"/>
        <v>-</v>
      </c>
      <c r="GT77" s="329" t="str">
        <f t="shared" si="292"/>
        <v>-</v>
      </c>
      <c r="GU77" s="329" t="str">
        <f t="shared" si="292"/>
        <v>-</v>
      </c>
      <c r="GV77" s="329" t="str">
        <f t="shared" si="292"/>
        <v>-</v>
      </c>
      <c r="GW77" s="329" t="str">
        <f t="shared" si="292"/>
        <v>-</v>
      </c>
      <c r="GX77" s="329" t="str">
        <f t="shared" si="292"/>
        <v>-</v>
      </c>
      <c r="GY77" s="329" t="str">
        <f t="shared" si="292"/>
        <v>-</v>
      </c>
      <c r="GZ77" s="329" t="str">
        <f t="shared" si="292"/>
        <v>-</v>
      </c>
      <c r="HA77" s="329" t="str">
        <f t="shared" si="292"/>
        <v>-</v>
      </c>
      <c r="HB77" s="329" t="str">
        <f t="shared" si="292"/>
        <v>-</v>
      </c>
      <c r="HC77" s="329" t="str">
        <f t="shared" si="292"/>
        <v>-</v>
      </c>
      <c r="HD77" s="329" t="str">
        <f t="shared" si="292"/>
        <v>-</v>
      </c>
      <c r="HE77" s="329" t="str">
        <f t="shared" si="292"/>
        <v>-</v>
      </c>
      <c r="HF77" s="329" t="str">
        <f t="shared" si="292"/>
        <v>-</v>
      </c>
      <c r="HG77" s="329" t="str">
        <f t="shared" si="292"/>
        <v>-</v>
      </c>
      <c r="HH77" s="329" t="str">
        <f t="shared" si="292"/>
        <v>-</v>
      </c>
      <c r="HI77" s="329" t="str">
        <f t="shared" si="292"/>
        <v>-</v>
      </c>
      <c r="HJ77" s="329" t="str">
        <f t="shared" si="292"/>
        <v>-</v>
      </c>
      <c r="HK77" s="329" t="str">
        <f t="shared" si="292"/>
        <v>-</v>
      </c>
      <c r="HL77" s="329" t="str">
        <f t="shared" si="292"/>
        <v>-</v>
      </c>
      <c r="HM77" s="329">
        <f t="shared" si="292"/>
        <v>0</v>
      </c>
      <c r="HN77" s="329" t="str">
        <f t="shared" si="292"/>
        <v>-</v>
      </c>
      <c r="HO77" s="329" t="str">
        <f t="shared" si="292"/>
        <v>-</v>
      </c>
      <c r="HP77" s="329" t="str">
        <f t="shared" si="292"/>
        <v>-</v>
      </c>
      <c r="HQ77" s="329" t="str">
        <f t="shared" si="292"/>
        <v>-</v>
      </c>
      <c r="HR77" s="329" t="str">
        <f t="shared" si="292"/>
        <v>-</v>
      </c>
      <c r="HS77" s="329" t="str">
        <f t="shared" si="292"/>
        <v>-</v>
      </c>
      <c r="HT77" s="329" t="str">
        <f t="shared" si="292"/>
        <v>-</v>
      </c>
      <c r="HU77" s="329" t="str">
        <f t="shared" si="292"/>
        <v>-</v>
      </c>
      <c r="HV77" s="329" t="str">
        <f t="shared" si="292"/>
        <v>-</v>
      </c>
      <c r="HW77" s="329" t="str">
        <f t="shared" si="292"/>
        <v>-</v>
      </c>
      <c r="HX77" s="329" t="str">
        <f t="shared" si="292"/>
        <v>-</v>
      </c>
      <c r="HY77" s="329" t="str">
        <f t="shared" si="292"/>
        <v>-</v>
      </c>
      <c r="HZ77" s="329" t="str">
        <f t="shared" si="292"/>
        <v>-</v>
      </c>
      <c r="IA77" s="329" t="str">
        <f t="shared" si="292"/>
        <v>-</v>
      </c>
      <c r="IB77" s="329" t="str">
        <f t="shared" si="292"/>
        <v>-</v>
      </c>
      <c r="IC77" s="329" t="str">
        <f t="shared" si="292"/>
        <v>-</v>
      </c>
      <c r="ID77" s="329" t="str">
        <f t="shared" si="292"/>
        <v>-</v>
      </c>
      <c r="IE77" s="329" t="str">
        <f t="shared" si="292"/>
        <v>-</v>
      </c>
      <c r="IF77" s="329" t="str">
        <f t="shared" si="292"/>
        <v>-</v>
      </c>
      <c r="IG77" s="329" t="str">
        <f t="shared" si="292"/>
        <v>-</v>
      </c>
      <c r="IH77" s="329" t="str">
        <f t="shared" si="292"/>
        <v>-</v>
      </c>
      <c r="II77" s="329" t="str">
        <f t="shared" si="292"/>
        <v>-</v>
      </c>
      <c r="IJ77" s="329" t="str">
        <f t="shared" si="292"/>
        <v>-</v>
      </c>
      <c r="IK77" s="329" t="str">
        <f t="shared" si="292"/>
        <v>-</v>
      </c>
      <c r="IL77" s="329" t="str">
        <f t="shared" si="292"/>
        <v>-</v>
      </c>
      <c r="IM77" s="329" t="str">
        <f t="shared" si="292"/>
        <v>-</v>
      </c>
      <c r="IN77" s="329" t="str">
        <f t="shared" si="292"/>
        <v>-</v>
      </c>
      <c r="IO77" s="329" t="str">
        <f t="shared" si="292"/>
        <v>-</v>
      </c>
      <c r="IP77" s="329" t="str">
        <f t="shared" si="292"/>
        <v>-</v>
      </c>
      <c r="IQ77" s="329" t="str">
        <f t="shared" si="292"/>
        <v>-</v>
      </c>
      <c r="IR77" s="329" t="str">
        <f t="shared" si="292"/>
        <v>-</v>
      </c>
      <c r="IS77" s="329">
        <f t="shared" si="292"/>
        <v>0</v>
      </c>
      <c r="IT77" s="328"/>
      <c r="IU77" s="328"/>
      <c r="IV77" s="328"/>
      <c r="IW77" s="328"/>
      <c r="IX77" s="329">
        <f>IFERROR(IX73/IX72,"-")</f>
        <v>0</v>
      </c>
    </row>
    <row r="78" spans="2:258">
      <c r="B78" s="319" t="s">
        <v>87</v>
      </c>
      <c r="AH78" s="330"/>
      <c r="AI78" s="330"/>
      <c r="AJ78" s="330"/>
      <c r="AK78" s="330"/>
      <c r="AL78" s="330"/>
      <c r="AM78" s="330"/>
      <c r="AN78" s="330"/>
      <c r="AO78" s="330"/>
      <c r="AP78" s="330"/>
      <c r="AQ78" s="330"/>
      <c r="AR78" s="330"/>
      <c r="AS78" s="330"/>
      <c r="AT78" s="330"/>
      <c r="AU78" s="330"/>
      <c r="AV78" s="330"/>
      <c r="AW78" s="330"/>
      <c r="AX78" s="330"/>
      <c r="AY78" s="330"/>
      <c r="AZ78" s="330"/>
      <c r="BA78" s="330"/>
      <c r="BB78" s="330"/>
      <c r="BC78" s="330"/>
      <c r="BD78" s="330"/>
      <c r="BE78" s="330"/>
      <c r="BF78" s="330"/>
      <c r="BG78" s="330"/>
      <c r="BH78" s="330"/>
      <c r="BI78" s="330"/>
      <c r="BJ78" s="330"/>
      <c r="BK78" s="330"/>
      <c r="BL78" s="330"/>
      <c r="BM78" s="330"/>
      <c r="BN78" s="330"/>
      <c r="BO78" s="330"/>
      <c r="BP78" s="330"/>
      <c r="BQ78" s="330"/>
      <c r="BR78" s="330"/>
      <c r="BS78" s="330"/>
      <c r="BT78" s="330"/>
      <c r="BU78" s="330"/>
      <c r="BV78" s="330"/>
      <c r="BW78" s="330"/>
      <c r="BX78" s="330"/>
      <c r="BY78" s="330"/>
      <c r="BZ78" s="330"/>
      <c r="CA78" s="330"/>
      <c r="CB78" s="330"/>
      <c r="CC78" s="330"/>
      <c r="CD78" s="330"/>
      <c r="CE78" s="330"/>
      <c r="CF78" s="330"/>
      <c r="CG78" s="330"/>
      <c r="CH78" s="330"/>
      <c r="CI78" s="330"/>
      <c r="CJ78" s="330"/>
      <c r="CK78" s="330"/>
      <c r="CL78" s="330"/>
      <c r="CM78" s="330"/>
      <c r="CN78" s="330"/>
      <c r="CO78" s="330"/>
      <c r="CP78" s="330"/>
      <c r="CQ78" s="330"/>
      <c r="CR78" s="330"/>
      <c r="CS78" s="330"/>
      <c r="CT78" s="330"/>
      <c r="CU78" s="330"/>
      <c r="CV78" s="330"/>
      <c r="CW78" s="330"/>
      <c r="CX78" s="330"/>
      <c r="CY78" s="330"/>
      <c r="CZ78" s="330"/>
      <c r="DA78" s="330"/>
      <c r="DB78" s="330"/>
      <c r="DC78" s="330"/>
      <c r="DD78" s="330"/>
      <c r="DE78" s="330"/>
      <c r="DF78" s="330"/>
      <c r="DG78" s="330"/>
      <c r="DH78" s="330"/>
      <c r="DI78" s="330"/>
      <c r="DJ78" s="330"/>
      <c r="DK78" s="330"/>
      <c r="DL78" s="330"/>
      <c r="DM78" s="330"/>
      <c r="DN78" s="330"/>
      <c r="DO78" s="330"/>
      <c r="DP78" s="330"/>
      <c r="DQ78" s="330"/>
      <c r="DR78" s="330"/>
      <c r="DS78" s="330"/>
      <c r="DT78" s="330"/>
      <c r="DU78" s="330"/>
      <c r="DV78" s="330"/>
      <c r="DW78" s="330"/>
      <c r="DX78" s="330"/>
      <c r="DY78" s="330"/>
      <c r="DZ78" s="330"/>
      <c r="EA78" s="330"/>
      <c r="EB78" s="330"/>
      <c r="EC78" s="330"/>
      <c r="ED78" s="330"/>
      <c r="EE78" s="330"/>
      <c r="EF78" s="330"/>
      <c r="EG78" s="330"/>
      <c r="EH78" s="330"/>
      <c r="EI78" s="330"/>
      <c r="EJ78" s="330"/>
      <c r="EK78" s="330"/>
      <c r="EL78" s="330"/>
      <c r="EM78" s="330"/>
      <c r="EN78" s="330"/>
      <c r="EO78" s="330"/>
      <c r="EP78" s="330"/>
      <c r="EQ78" s="330"/>
      <c r="ER78" s="330"/>
      <c r="ES78" s="330"/>
      <c r="ET78" s="330"/>
      <c r="EU78" s="330"/>
      <c r="EV78" s="330"/>
      <c r="EW78" s="330"/>
      <c r="EX78" s="330"/>
      <c r="EY78" s="330"/>
      <c r="EZ78" s="330"/>
      <c r="FA78" s="330"/>
      <c r="FB78" s="330"/>
      <c r="FC78" s="330"/>
      <c r="FD78" s="330"/>
      <c r="FE78" s="330"/>
      <c r="FF78" s="330"/>
      <c r="FG78" s="330"/>
      <c r="FH78" s="330"/>
      <c r="FI78" s="330"/>
      <c r="FJ78" s="330"/>
      <c r="FK78" s="330"/>
      <c r="FL78" s="330"/>
      <c r="FM78" s="330"/>
      <c r="FN78" s="330"/>
      <c r="FO78" s="330"/>
      <c r="FP78" s="330"/>
      <c r="FQ78" s="330"/>
      <c r="FR78" s="330"/>
      <c r="FS78" s="330"/>
      <c r="FT78" s="330"/>
      <c r="FU78" s="330"/>
      <c r="FV78" s="330"/>
      <c r="FW78" s="330"/>
      <c r="FX78" s="330"/>
      <c r="FY78" s="330"/>
      <c r="FZ78" s="330"/>
      <c r="GA78" s="330"/>
      <c r="GB78" s="330"/>
      <c r="GC78" s="330"/>
      <c r="GD78" s="330"/>
      <c r="GE78" s="330"/>
      <c r="GF78" s="330"/>
      <c r="GG78" s="330">
        <f>1-GG77</f>
        <v>1</v>
      </c>
      <c r="GH78" s="330" t="e">
        <f t="shared" ref="GH78:IS78" si="293">1-GH77</f>
        <v>#VALUE!</v>
      </c>
      <c r="GI78" s="330" t="e">
        <f t="shared" si="293"/>
        <v>#VALUE!</v>
      </c>
      <c r="GJ78" s="330" t="e">
        <f t="shared" si="293"/>
        <v>#VALUE!</v>
      </c>
      <c r="GK78" s="330" t="e">
        <f t="shared" si="293"/>
        <v>#VALUE!</v>
      </c>
      <c r="GL78" s="330" t="e">
        <f t="shared" si="293"/>
        <v>#VALUE!</v>
      </c>
      <c r="GM78" s="330" t="e">
        <f t="shared" si="293"/>
        <v>#VALUE!</v>
      </c>
      <c r="GN78" s="330" t="e">
        <f t="shared" si="293"/>
        <v>#VALUE!</v>
      </c>
      <c r="GO78" s="330" t="e">
        <f t="shared" si="293"/>
        <v>#VALUE!</v>
      </c>
      <c r="GP78" s="330" t="e">
        <f t="shared" si="293"/>
        <v>#VALUE!</v>
      </c>
      <c r="GQ78" s="330" t="e">
        <f t="shared" si="293"/>
        <v>#VALUE!</v>
      </c>
      <c r="GR78" s="330" t="e">
        <f t="shared" si="293"/>
        <v>#VALUE!</v>
      </c>
      <c r="GS78" s="330" t="e">
        <f t="shared" si="293"/>
        <v>#VALUE!</v>
      </c>
      <c r="GT78" s="330" t="e">
        <f t="shared" si="293"/>
        <v>#VALUE!</v>
      </c>
      <c r="GU78" s="330" t="e">
        <f t="shared" si="293"/>
        <v>#VALUE!</v>
      </c>
      <c r="GV78" s="330" t="e">
        <f t="shared" si="293"/>
        <v>#VALUE!</v>
      </c>
      <c r="GW78" s="330" t="e">
        <f t="shared" si="293"/>
        <v>#VALUE!</v>
      </c>
      <c r="GX78" s="330" t="e">
        <f t="shared" si="293"/>
        <v>#VALUE!</v>
      </c>
      <c r="GY78" s="330" t="e">
        <f t="shared" si="293"/>
        <v>#VALUE!</v>
      </c>
      <c r="GZ78" s="330" t="e">
        <f t="shared" si="293"/>
        <v>#VALUE!</v>
      </c>
      <c r="HA78" s="330" t="e">
        <f t="shared" si="293"/>
        <v>#VALUE!</v>
      </c>
      <c r="HB78" s="330" t="e">
        <f t="shared" si="293"/>
        <v>#VALUE!</v>
      </c>
      <c r="HC78" s="330" t="e">
        <f t="shared" si="293"/>
        <v>#VALUE!</v>
      </c>
      <c r="HD78" s="330" t="e">
        <f t="shared" si="293"/>
        <v>#VALUE!</v>
      </c>
      <c r="HE78" s="330" t="e">
        <f t="shared" si="293"/>
        <v>#VALUE!</v>
      </c>
      <c r="HF78" s="330" t="e">
        <f t="shared" si="293"/>
        <v>#VALUE!</v>
      </c>
      <c r="HG78" s="330" t="e">
        <f t="shared" si="293"/>
        <v>#VALUE!</v>
      </c>
      <c r="HH78" s="330" t="e">
        <f t="shared" si="293"/>
        <v>#VALUE!</v>
      </c>
      <c r="HI78" s="330" t="e">
        <f t="shared" si="293"/>
        <v>#VALUE!</v>
      </c>
      <c r="HJ78" s="330" t="e">
        <f t="shared" si="293"/>
        <v>#VALUE!</v>
      </c>
      <c r="HK78" s="330" t="e">
        <f t="shared" si="293"/>
        <v>#VALUE!</v>
      </c>
      <c r="HL78" s="330" t="e">
        <f t="shared" si="293"/>
        <v>#VALUE!</v>
      </c>
      <c r="HM78" s="330">
        <f t="shared" si="293"/>
        <v>1</v>
      </c>
      <c r="HN78" s="330" t="e">
        <f t="shared" si="293"/>
        <v>#VALUE!</v>
      </c>
      <c r="HO78" s="330" t="e">
        <f t="shared" si="293"/>
        <v>#VALUE!</v>
      </c>
      <c r="HP78" s="330" t="e">
        <f t="shared" si="293"/>
        <v>#VALUE!</v>
      </c>
      <c r="HQ78" s="330" t="e">
        <f t="shared" si="293"/>
        <v>#VALUE!</v>
      </c>
      <c r="HR78" s="330" t="e">
        <f t="shared" si="293"/>
        <v>#VALUE!</v>
      </c>
      <c r="HS78" s="330" t="e">
        <f t="shared" si="293"/>
        <v>#VALUE!</v>
      </c>
      <c r="HT78" s="330" t="e">
        <f t="shared" si="293"/>
        <v>#VALUE!</v>
      </c>
      <c r="HU78" s="330" t="e">
        <f t="shared" si="293"/>
        <v>#VALUE!</v>
      </c>
      <c r="HV78" s="330" t="e">
        <f t="shared" si="293"/>
        <v>#VALUE!</v>
      </c>
      <c r="HW78" s="330" t="e">
        <f t="shared" si="293"/>
        <v>#VALUE!</v>
      </c>
      <c r="HX78" s="330" t="e">
        <f t="shared" si="293"/>
        <v>#VALUE!</v>
      </c>
      <c r="HY78" s="330" t="e">
        <f t="shared" si="293"/>
        <v>#VALUE!</v>
      </c>
      <c r="HZ78" s="330" t="e">
        <f t="shared" si="293"/>
        <v>#VALUE!</v>
      </c>
      <c r="IA78" s="330" t="e">
        <f t="shared" si="293"/>
        <v>#VALUE!</v>
      </c>
      <c r="IB78" s="330" t="e">
        <f t="shared" si="293"/>
        <v>#VALUE!</v>
      </c>
      <c r="IC78" s="330" t="e">
        <f t="shared" si="293"/>
        <v>#VALUE!</v>
      </c>
      <c r="ID78" s="330" t="e">
        <f t="shared" si="293"/>
        <v>#VALUE!</v>
      </c>
      <c r="IE78" s="330" t="e">
        <f t="shared" si="293"/>
        <v>#VALUE!</v>
      </c>
      <c r="IF78" s="330" t="e">
        <f t="shared" si="293"/>
        <v>#VALUE!</v>
      </c>
      <c r="IG78" s="330" t="e">
        <f t="shared" si="293"/>
        <v>#VALUE!</v>
      </c>
      <c r="IH78" s="330" t="e">
        <f t="shared" si="293"/>
        <v>#VALUE!</v>
      </c>
      <c r="II78" s="330" t="e">
        <f t="shared" si="293"/>
        <v>#VALUE!</v>
      </c>
      <c r="IJ78" s="330" t="e">
        <f t="shared" si="293"/>
        <v>#VALUE!</v>
      </c>
      <c r="IK78" s="330" t="e">
        <f t="shared" si="293"/>
        <v>#VALUE!</v>
      </c>
      <c r="IL78" s="330" t="e">
        <f t="shared" si="293"/>
        <v>#VALUE!</v>
      </c>
      <c r="IM78" s="330" t="e">
        <f t="shared" si="293"/>
        <v>#VALUE!</v>
      </c>
      <c r="IN78" s="330" t="e">
        <f t="shared" si="293"/>
        <v>#VALUE!</v>
      </c>
      <c r="IO78" s="330" t="e">
        <f t="shared" si="293"/>
        <v>#VALUE!</v>
      </c>
      <c r="IP78" s="330" t="e">
        <f t="shared" si="293"/>
        <v>#VALUE!</v>
      </c>
      <c r="IQ78" s="330" t="e">
        <f t="shared" si="293"/>
        <v>#VALUE!</v>
      </c>
      <c r="IR78" s="330" t="e">
        <f t="shared" si="293"/>
        <v>#VALUE!</v>
      </c>
      <c r="IS78" s="330">
        <f t="shared" si="293"/>
        <v>1</v>
      </c>
      <c r="IT78" s="320"/>
      <c r="IU78" s="320"/>
      <c r="IV78" s="320"/>
      <c r="IW78" s="320"/>
      <c r="IX78" s="330">
        <f>1-IX77</f>
        <v>1</v>
      </c>
    </row>
    <row r="80" spans="2:258">
      <c r="B80" s="358" t="s">
        <v>208</v>
      </c>
    </row>
    <row r="81" spans="2:258">
      <c r="B81" s="286" t="s">
        <v>108</v>
      </c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  <c r="BE81" s="288"/>
      <c r="BF81" s="288"/>
      <c r="BG81" s="288"/>
      <c r="BH81" s="288"/>
      <c r="BI81" s="288"/>
      <c r="BJ81" s="288"/>
      <c r="BK81" s="288"/>
      <c r="BL81" s="288"/>
      <c r="BM81" s="288"/>
      <c r="BN81" s="288"/>
      <c r="BO81" s="288"/>
      <c r="BP81" s="288"/>
      <c r="BQ81" s="288"/>
      <c r="BR81" s="288"/>
      <c r="BS81" s="288"/>
      <c r="BT81" s="288"/>
      <c r="BU81" s="288"/>
      <c r="BV81" s="288"/>
      <c r="BW81" s="288"/>
      <c r="BX81" s="288"/>
      <c r="BY81" s="288"/>
      <c r="BZ81" s="288"/>
      <c r="CA81" s="288"/>
      <c r="CB81" s="288"/>
      <c r="CC81" s="288"/>
      <c r="CD81" s="288"/>
      <c r="CE81" s="288"/>
      <c r="CF81" s="288"/>
      <c r="CG81" s="288"/>
      <c r="CH81" s="288"/>
      <c r="CI81" s="288"/>
      <c r="CJ81" s="288"/>
      <c r="CK81" s="288"/>
      <c r="CL81" s="288"/>
      <c r="CM81" s="288"/>
      <c r="CN81" s="288"/>
      <c r="CO81" s="288"/>
      <c r="CP81" s="288"/>
      <c r="CQ81" s="288"/>
      <c r="CR81" s="288"/>
      <c r="CS81" s="288"/>
      <c r="CT81" s="288"/>
      <c r="CU81" s="288"/>
      <c r="CV81" s="288"/>
      <c r="CW81" s="288"/>
      <c r="CX81" s="288"/>
      <c r="CY81" s="288"/>
      <c r="CZ81" s="288"/>
      <c r="DA81" s="288"/>
      <c r="DB81" s="288"/>
      <c r="DC81" s="288"/>
      <c r="DD81" s="288"/>
      <c r="DE81" s="288"/>
      <c r="DF81" s="288"/>
      <c r="DG81" s="288"/>
      <c r="DH81" s="288"/>
      <c r="DI81" s="288"/>
      <c r="DJ81" s="288"/>
      <c r="DK81" s="288"/>
      <c r="DL81" s="288"/>
      <c r="DM81" s="288"/>
      <c r="DN81" s="288"/>
      <c r="DO81" s="288"/>
      <c r="DP81" s="288"/>
      <c r="DQ81" s="288"/>
      <c r="DR81" s="288"/>
      <c r="DS81" s="288"/>
      <c r="DT81" s="288"/>
      <c r="DU81" s="288"/>
      <c r="DV81" s="288"/>
      <c r="DW81" s="288"/>
      <c r="DX81" s="288"/>
      <c r="DY81" s="288"/>
      <c r="DZ81" s="288"/>
      <c r="EA81" s="288"/>
      <c r="EB81" s="288"/>
      <c r="EC81" s="288"/>
      <c r="ED81" s="288"/>
      <c r="EE81" s="288"/>
      <c r="EF81" s="288"/>
      <c r="EG81" s="288"/>
      <c r="EH81" s="288"/>
      <c r="EI81" s="288"/>
      <c r="EJ81" s="288"/>
      <c r="EK81" s="288"/>
      <c r="EL81" s="288"/>
      <c r="EM81" s="288"/>
      <c r="EN81" s="288"/>
      <c r="EO81" s="288"/>
      <c r="EP81" s="288"/>
      <c r="EQ81" s="288"/>
      <c r="ER81" s="288"/>
      <c r="ES81" s="288"/>
      <c r="ET81" s="288"/>
      <c r="EU81" s="288"/>
      <c r="EV81" s="288"/>
      <c r="EW81" s="288"/>
      <c r="EX81" s="288"/>
      <c r="EY81" s="288"/>
      <c r="EZ81" s="288"/>
      <c r="FA81" s="288"/>
      <c r="FB81" s="288"/>
      <c r="FC81" s="288"/>
      <c r="FD81" s="288"/>
      <c r="FE81" s="288"/>
      <c r="FF81" s="288"/>
      <c r="FG81" s="288"/>
      <c r="FH81" s="288"/>
      <c r="FI81" s="288"/>
      <c r="FJ81" s="288"/>
      <c r="FK81" s="288"/>
      <c r="FL81" s="288"/>
      <c r="FM81" s="288"/>
      <c r="FN81" s="288"/>
      <c r="FO81" s="288"/>
      <c r="FP81" s="288"/>
      <c r="FQ81" s="288"/>
      <c r="FR81" s="288"/>
      <c r="FS81" s="288"/>
      <c r="FT81" s="288"/>
      <c r="FU81" s="288"/>
      <c r="FV81" s="288"/>
      <c r="FW81" s="288"/>
      <c r="FX81" s="288"/>
      <c r="FY81" s="288"/>
      <c r="FZ81" s="288"/>
      <c r="GA81" s="288"/>
      <c r="GB81" s="288"/>
      <c r="GC81" s="288"/>
      <c r="GD81" s="288"/>
      <c r="GE81" s="288"/>
      <c r="GF81" s="288"/>
      <c r="GG81" s="290"/>
      <c r="GH81" s="290"/>
      <c r="GI81" s="290"/>
      <c r="GJ81" s="290"/>
      <c r="GK81" s="290"/>
      <c r="GL81" s="290"/>
      <c r="GM81" s="290"/>
      <c r="GN81" s="290"/>
      <c r="GO81" s="290"/>
      <c r="GP81" s="290"/>
      <c r="GQ81" s="290"/>
      <c r="GR81" s="290"/>
      <c r="GS81" s="290"/>
      <c r="GT81" s="290"/>
      <c r="GU81" s="290"/>
      <c r="GV81" s="290"/>
      <c r="GW81" s="290"/>
      <c r="GX81" s="290"/>
      <c r="GY81" s="290"/>
      <c r="GZ81" s="290"/>
      <c r="HA81" s="290"/>
      <c r="HB81" s="290"/>
      <c r="HC81" s="290"/>
      <c r="HD81" s="290"/>
      <c r="HE81" s="290"/>
      <c r="HF81" s="290"/>
      <c r="HG81" s="290"/>
      <c r="HH81" s="290"/>
      <c r="HI81" s="290"/>
      <c r="HJ81" s="290"/>
      <c r="HK81" s="290"/>
      <c r="HL81" s="290"/>
      <c r="HM81" s="290"/>
      <c r="HN81" s="290"/>
      <c r="HO81" s="290"/>
      <c r="HP81" s="290"/>
      <c r="HQ81" s="290"/>
      <c r="HR81" s="290"/>
      <c r="HS81" s="290"/>
      <c r="HT81" s="290"/>
      <c r="HU81" s="290"/>
      <c r="HV81" s="290"/>
      <c r="HW81" s="290"/>
      <c r="HX81" s="290"/>
      <c r="HY81" s="290"/>
      <c r="HZ81" s="290"/>
      <c r="IA81" s="290"/>
      <c r="IB81" s="290"/>
      <c r="IC81" s="290"/>
      <c r="ID81" s="290"/>
      <c r="IE81" s="290"/>
      <c r="IF81" s="290"/>
      <c r="IG81" s="290"/>
      <c r="IH81" s="290"/>
      <c r="II81" s="290"/>
      <c r="IJ81" s="290"/>
      <c r="IK81" s="290"/>
      <c r="IL81" s="290"/>
      <c r="IM81" s="290"/>
      <c r="IN81" s="290"/>
      <c r="IO81" s="290"/>
      <c r="IP81" s="290"/>
      <c r="IQ81" s="290"/>
      <c r="IR81" s="290"/>
      <c r="IS81" s="290"/>
      <c r="IT81" s="288"/>
      <c r="IU81" s="288"/>
      <c r="IV81" s="288"/>
      <c r="IW81" s="288"/>
      <c r="IX81" s="288"/>
    </row>
    <row r="82" spans="2:258">
      <c r="B82" s="286" t="s">
        <v>109</v>
      </c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  <c r="BE82" s="288"/>
      <c r="BF82" s="288"/>
      <c r="BG82" s="288"/>
      <c r="BH82" s="288"/>
      <c r="BI82" s="288"/>
      <c r="BJ82" s="288"/>
      <c r="BK82" s="288"/>
      <c r="BL82" s="288"/>
      <c r="BM82" s="288"/>
      <c r="BN82" s="288"/>
      <c r="BO82" s="288"/>
      <c r="BP82" s="288"/>
      <c r="BQ82" s="288"/>
      <c r="BR82" s="288"/>
      <c r="BS82" s="288"/>
      <c r="BT82" s="288"/>
      <c r="BU82" s="288"/>
      <c r="BV82" s="288"/>
      <c r="BW82" s="288"/>
      <c r="BX82" s="288"/>
      <c r="BY82" s="288"/>
      <c r="BZ82" s="288"/>
      <c r="CA82" s="288"/>
      <c r="CB82" s="288"/>
      <c r="CC82" s="288"/>
      <c r="CD82" s="288"/>
      <c r="CE82" s="288"/>
      <c r="CF82" s="288"/>
      <c r="CG82" s="288"/>
      <c r="CH82" s="288"/>
      <c r="CI82" s="288"/>
      <c r="CJ82" s="288"/>
      <c r="CK82" s="288"/>
      <c r="CL82" s="288"/>
      <c r="CM82" s="288"/>
      <c r="CN82" s="288"/>
      <c r="CO82" s="288"/>
      <c r="CP82" s="288"/>
      <c r="CQ82" s="288"/>
      <c r="CR82" s="288"/>
      <c r="CS82" s="288"/>
      <c r="CT82" s="288"/>
      <c r="CU82" s="288"/>
      <c r="CV82" s="288"/>
      <c r="CW82" s="288"/>
      <c r="CX82" s="288"/>
      <c r="CY82" s="288"/>
      <c r="CZ82" s="288"/>
      <c r="DA82" s="288"/>
      <c r="DB82" s="288"/>
      <c r="DC82" s="288"/>
      <c r="DD82" s="288"/>
      <c r="DE82" s="288"/>
      <c r="DF82" s="288"/>
      <c r="DG82" s="288"/>
      <c r="DH82" s="288"/>
      <c r="DI82" s="288"/>
      <c r="DJ82" s="288"/>
      <c r="DK82" s="288"/>
      <c r="DL82" s="288"/>
      <c r="DM82" s="288"/>
      <c r="DN82" s="288"/>
      <c r="DO82" s="288"/>
      <c r="DP82" s="288"/>
      <c r="DQ82" s="288"/>
      <c r="DR82" s="288"/>
      <c r="DS82" s="288"/>
      <c r="DT82" s="288"/>
      <c r="DU82" s="288"/>
      <c r="DV82" s="288"/>
      <c r="DW82" s="288"/>
      <c r="DX82" s="288"/>
      <c r="DY82" s="288"/>
      <c r="DZ82" s="288"/>
      <c r="EA82" s="288"/>
      <c r="EB82" s="288"/>
      <c r="EC82" s="288"/>
      <c r="ED82" s="288"/>
      <c r="EE82" s="288"/>
      <c r="EF82" s="288"/>
      <c r="EG82" s="288"/>
      <c r="EH82" s="288"/>
      <c r="EI82" s="288"/>
      <c r="EJ82" s="288"/>
      <c r="EK82" s="288"/>
      <c r="EL82" s="288"/>
      <c r="EM82" s="288"/>
      <c r="EN82" s="288"/>
      <c r="EO82" s="288"/>
      <c r="EP82" s="288"/>
      <c r="EQ82" s="288"/>
      <c r="ER82" s="288"/>
      <c r="ES82" s="288"/>
      <c r="ET82" s="288"/>
      <c r="EU82" s="288"/>
      <c r="EV82" s="288"/>
      <c r="EW82" s="288"/>
      <c r="EX82" s="288"/>
      <c r="EY82" s="288"/>
      <c r="EZ82" s="288"/>
      <c r="FA82" s="288"/>
      <c r="FB82" s="288"/>
      <c r="FC82" s="288"/>
      <c r="FD82" s="288"/>
      <c r="FE82" s="288"/>
      <c r="FF82" s="288"/>
      <c r="FG82" s="288"/>
      <c r="FH82" s="288"/>
      <c r="FI82" s="288"/>
      <c r="FJ82" s="288"/>
      <c r="FK82" s="288"/>
      <c r="FL82" s="288"/>
      <c r="FM82" s="288"/>
      <c r="FN82" s="288"/>
      <c r="FO82" s="288"/>
      <c r="FP82" s="288"/>
      <c r="FQ82" s="288"/>
      <c r="FR82" s="288"/>
      <c r="FS82" s="288"/>
      <c r="FT82" s="288"/>
      <c r="FU82" s="288"/>
      <c r="FV82" s="288"/>
      <c r="FW82" s="288"/>
      <c r="FX82" s="288"/>
      <c r="FY82" s="288"/>
      <c r="FZ82" s="288"/>
      <c r="GA82" s="288"/>
      <c r="GB82" s="288"/>
      <c r="GC82" s="288"/>
      <c r="GD82" s="288"/>
      <c r="GE82" s="288"/>
      <c r="GF82" s="288"/>
      <c r="GG82" s="290"/>
      <c r="GH82" s="290"/>
      <c r="GI82" s="290"/>
      <c r="GJ82" s="290"/>
      <c r="GK82" s="290"/>
      <c r="GL82" s="290"/>
      <c r="GM82" s="290"/>
      <c r="GN82" s="290"/>
      <c r="GO82" s="290"/>
      <c r="GP82" s="290"/>
      <c r="GQ82" s="290"/>
      <c r="GR82" s="290"/>
      <c r="GS82" s="290"/>
      <c r="GT82" s="290"/>
      <c r="GU82" s="290"/>
      <c r="GV82" s="290"/>
      <c r="GW82" s="290"/>
      <c r="GX82" s="290"/>
      <c r="GY82" s="290"/>
      <c r="GZ82" s="290"/>
      <c r="HA82" s="290"/>
      <c r="HB82" s="290"/>
      <c r="HC82" s="290"/>
      <c r="HD82" s="290"/>
      <c r="HE82" s="290"/>
      <c r="HF82" s="290"/>
      <c r="HG82" s="290"/>
      <c r="HH82" s="290"/>
      <c r="HI82" s="290"/>
      <c r="HJ82" s="290"/>
      <c r="HK82" s="290"/>
      <c r="HL82" s="290"/>
      <c r="HM82" s="290"/>
      <c r="HN82" s="290"/>
      <c r="HO82" s="290"/>
      <c r="HP82" s="290"/>
      <c r="HQ82" s="290"/>
      <c r="HR82" s="290"/>
      <c r="HS82" s="290"/>
      <c r="HT82" s="290"/>
      <c r="HU82" s="290"/>
      <c r="HV82" s="290"/>
      <c r="HW82" s="290"/>
      <c r="HX82" s="290"/>
      <c r="HY82" s="290"/>
      <c r="HZ82" s="290"/>
      <c r="IA82" s="290"/>
      <c r="IB82" s="290"/>
      <c r="IC82" s="290"/>
      <c r="ID82" s="290"/>
      <c r="IE82" s="290"/>
      <c r="IF82" s="290"/>
      <c r="IG82" s="290"/>
      <c r="IH82" s="290"/>
      <c r="II82" s="290"/>
      <c r="IJ82" s="290"/>
      <c r="IK82" s="290"/>
      <c r="IL82" s="290"/>
      <c r="IM82" s="290"/>
      <c r="IN82" s="290"/>
      <c r="IO82" s="290"/>
      <c r="IP82" s="290"/>
      <c r="IQ82" s="290"/>
      <c r="IR82" s="290"/>
      <c r="IS82" s="290"/>
      <c r="IT82" s="288"/>
      <c r="IU82" s="288"/>
      <c r="IV82" s="288"/>
      <c r="IW82" s="288"/>
      <c r="IX82" s="288"/>
    </row>
  </sheetData>
  <pageMargins left="0.25" right="0.25" top="0.75" bottom="0.75" header="0.3" footer="0.3"/>
  <pageSetup scale="5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H8" sqref="H8:H11"/>
    </sheetView>
  </sheetViews>
  <sheetFormatPr defaultRowHeight="15"/>
  <cols>
    <col min="1" max="1" width="19.5703125" customWidth="1"/>
    <col min="2" max="2" width="11.140625" bestFit="1" customWidth="1"/>
  </cols>
  <sheetData>
    <row r="1" spans="1:14">
      <c r="F1">
        <v>1000</v>
      </c>
    </row>
    <row r="3" spans="1:14">
      <c r="A3" s="153" t="s">
        <v>138</v>
      </c>
    </row>
    <row r="4" spans="1:14">
      <c r="A4" s="153"/>
      <c r="B4" s="163" t="s">
        <v>72</v>
      </c>
      <c r="C4" s="163" t="s">
        <v>73</v>
      </c>
      <c r="D4" s="163" t="s">
        <v>74</v>
      </c>
      <c r="E4" s="163" t="s">
        <v>75</v>
      </c>
      <c r="F4" s="163" t="s">
        <v>76</v>
      </c>
      <c r="G4" s="163" t="s">
        <v>78</v>
      </c>
      <c r="H4" s="163" t="s">
        <v>79</v>
      </c>
      <c r="I4" s="163" t="s">
        <v>80</v>
      </c>
      <c r="J4" s="163" t="s">
        <v>81</v>
      </c>
      <c r="K4" s="163" t="s">
        <v>82</v>
      </c>
      <c r="L4" s="163" t="s">
        <v>83</v>
      </c>
      <c r="M4" s="163" t="s">
        <v>84</v>
      </c>
      <c r="N4" s="163" t="s">
        <v>45</v>
      </c>
    </row>
    <row r="5" spans="1:14">
      <c r="A5" s="154" t="s">
        <v>150</v>
      </c>
      <c r="B5" s="2">
        <v>0.53948765785985331</v>
      </c>
      <c r="C5" s="2">
        <v>0.55981226439922915</v>
      </c>
      <c r="D5" s="2">
        <v>0.57377726001555085</v>
      </c>
      <c r="E5" s="2">
        <v>0.54363015485420574</v>
      </c>
      <c r="F5" s="2">
        <v>0.56750610045717309</v>
      </c>
      <c r="G5" s="2">
        <v>0.49764104833937411</v>
      </c>
      <c r="H5" s="140"/>
      <c r="I5" s="140"/>
      <c r="J5" s="140"/>
      <c r="K5" s="140"/>
      <c r="L5" s="140"/>
      <c r="M5" s="140"/>
      <c r="N5" s="2">
        <v>0.54554966237641456</v>
      </c>
    </row>
    <row r="6" spans="1:14">
      <c r="A6" s="154" t="s">
        <v>151</v>
      </c>
      <c r="B6" s="2">
        <v>0.47960992594946439</v>
      </c>
      <c r="C6" s="2">
        <v>0.51456251886837023</v>
      </c>
      <c r="D6" s="2">
        <v>0.49960051681891998</v>
      </c>
      <c r="E6" s="2">
        <v>0.49015966906773184</v>
      </c>
      <c r="F6" s="2">
        <v>0.51891048373366766</v>
      </c>
      <c r="G6" s="2">
        <v>0.45119068532066398</v>
      </c>
      <c r="H6" s="140"/>
      <c r="I6" s="140"/>
      <c r="J6" s="140"/>
      <c r="K6" s="140"/>
      <c r="L6" s="140"/>
      <c r="M6" s="140"/>
      <c r="N6" s="140"/>
    </row>
    <row r="7" spans="1:14">
      <c r="A7" s="154" t="s">
        <v>139</v>
      </c>
      <c r="B7" s="158">
        <f t="shared" ref="B7:G7" si="0">(SUM(B17,B27,B37))</f>
        <v>2002.1490936773439</v>
      </c>
      <c r="C7" s="158">
        <f t="shared" si="0"/>
        <v>1758.3718899523196</v>
      </c>
      <c r="D7" s="158">
        <f t="shared" si="0"/>
        <v>2092.9815410347733</v>
      </c>
      <c r="E7" s="158">
        <f t="shared" si="0"/>
        <v>1619.191</v>
      </c>
      <c r="F7" s="158">
        <f t="shared" si="0"/>
        <v>2572.424</v>
      </c>
      <c r="G7" s="158">
        <f t="shared" si="0"/>
        <v>2275.61</v>
      </c>
      <c r="H7" s="140"/>
      <c r="I7" s="140"/>
      <c r="J7" s="140"/>
      <c r="K7" s="140"/>
      <c r="L7" s="140"/>
      <c r="M7" s="140"/>
      <c r="N7" s="158">
        <f>SUM(B7:G7)</f>
        <v>12320.727524664437</v>
      </c>
    </row>
    <row r="8" spans="1:14">
      <c r="A8" s="155" t="s">
        <v>120</v>
      </c>
      <c r="B8" s="145">
        <v>809</v>
      </c>
      <c r="C8" s="145">
        <v>802</v>
      </c>
      <c r="D8" s="145">
        <v>832</v>
      </c>
      <c r="E8" s="145">
        <v>851</v>
      </c>
      <c r="F8" s="145">
        <v>921</v>
      </c>
      <c r="G8" s="145">
        <v>932</v>
      </c>
      <c r="H8" s="145">
        <v>898</v>
      </c>
      <c r="I8" s="145"/>
      <c r="J8" s="145"/>
      <c r="K8" s="145"/>
      <c r="L8" s="145"/>
      <c r="M8" s="145"/>
      <c r="N8" s="145"/>
    </row>
    <row r="9" spans="1:14">
      <c r="A9" s="156" t="s">
        <v>140</v>
      </c>
      <c r="B9" s="2">
        <v>0.58590852904820767</v>
      </c>
      <c r="C9" s="2">
        <v>0.55236907730673312</v>
      </c>
      <c r="D9" s="2">
        <v>0.60817307692307687</v>
      </c>
      <c r="E9" s="2">
        <v>0.61692126909518219</v>
      </c>
      <c r="F9" s="2">
        <v>0.63409337676438648</v>
      </c>
      <c r="G9" s="2">
        <v>0.62660944206008584</v>
      </c>
      <c r="H9" s="2"/>
      <c r="I9" s="2"/>
      <c r="J9" s="2"/>
      <c r="K9" s="2"/>
      <c r="L9" s="2"/>
      <c r="M9" s="2"/>
      <c r="N9" s="2">
        <v>0.60540120458519531</v>
      </c>
    </row>
    <row r="10" spans="1:14">
      <c r="A10" s="156" t="s">
        <v>141</v>
      </c>
      <c r="B10" s="2">
        <v>0.45859085290482077</v>
      </c>
      <c r="C10" s="2">
        <v>0.43266832917705733</v>
      </c>
      <c r="D10" s="2">
        <v>0.5</v>
      </c>
      <c r="E10" s="2">
        <v>0.50763807285546414</v>
      </c>
      <c r="F10" s="2">
        <v>0.52985884907709013</v>
      </c>
      <c r="G10" s="2">
        <v>0.52575107296137336</v>
      </c>
      <c r="H10" s="2"/>
      <c r="I10" s="2"/>
      <c r="J10" s="2"/>
      <c r="K10" s="2"/>
      <c r="L10" s="2"/>
      <c r="M10" s="2"/>
      <c r="N10" s="2">
        <v>0.49426850592578198</v>
      </c>
    </row>
    <row r="11" spans="1:14">
      <c r="A11" s="155" t="s">
        <v>142</v>
      </c>
      <c r="B11" s="162">
        <v>0.60694417678571422</v>
      </c>
      <c r="C11" s="162">
        <v>0.59012130246448558</v>
      </c>
      <c r="D11" s="162">
        <v>0.64446565571428571</v>
      </c>
      <c r="E11" s="162">
        <v>0.85149901442307696</v>
      </c>
      <c r="F11" s="162">
        <v>1.1218095889572384</v>
      </c>
      <c r="G11" s="162">
        <v>0.85782622219054527</v>
      </c>
      <c r="H11" s="162"/>
      <c r="I11" s="162"/>
      <c r="J11" s="162"/>
      <c r="K11" s="162"/>
      <c r="L11" s="162"/>
      <c r="M11" s="162"/>
      <c r="N11" s="162">
        <v>0.78062792917295609</v>
      </c>
    </row>
    <row r="12" spans="1:14">
      <c r="A12" s="155" t="s">
        <v>143</v>
      </c>
      <c r="B12" s="162">
        <v>0.59123775892857144</v>
      </c>
      <c r="C12" s="162">
        <v>0.47367928648299618</v>
      </c>
      <c r="D12" s="162">
        <v>0.54487747714285717</v>
      </c>
      <c r="E12" s="162">
        <v>0.48091260302197802</v>
      </c>
      <c r="F12" s="162">
        <v>0.85862634182393693</v>
      </c>
      <c r="G12" s="162">
        <v>0.78053879594737019</v>
      </c>
      <c r="H12" s="162"/>
      <c r="I12" s="162"/>
      <c r="J12" s="162"/>
      <c r="K12" s="162"/>
      <c r="L12" s="162"/>
      <c r="M12" s="162"/>
      <c r="N12" s="162">
        <v>0.62815923399351548</v>
      </c>
    </row>
    <row r="13" spans="1:14">
      <c r="A13" s="157"/>
    </row>
    <row r="14" spans="1:14">
      <c r="A14" s="164" t="s">
        <v>144</v>
      </c>
      <c r="B14" s="163" t="s">
        <v>72</v>
      </c>
      <c r="C14" s="163" t="s">
        <v>73</v>
      </c>
      <c r="D14" s="163" t="s">
        <v>74</v>
      </c>
      <c r="E14" s="163" t="s">
        <v>75</v>
      </c>
      <c r="F14" s="163" t="s">
        <v>76</v>
      </c>
      <c r="G14" s="163" t="s">
        <v>78</v>
      </c>
      <c r="H14" s="163" t="s">
        <v>79</v>
      </c>
      <c r="I14" s="163" t="s">
        <v>80</v>
      </c>
      <c r="J14" s="163" t="s">
        <v>81</v>
      </c>
      <c r="K14" s="163" t="s">
        <v>82</v>
      </c>
      <c r="L14" s="163" t="s">
        <v>83</v>
      </c>
      <c r="M14" s="163" t="s">
        <v>84</v>
      </c>
      <c r="N14" s="163" t="s">
        <v>45</v>
      </c>
    </row>
    <row r="15" spans="1:14">
      <c r="A15" s="166" t="s">
        <v>150</v>
      </c>
      <c r="B15" s="44">
        <v>0.67433550838103695</v>
      </c>
      <c r="C15" s="44">
        <v>0.70204535225863396</v>
      </c>
      <c r="D15" s="44">
        <v>0.71890364586962585</v>
      </c>
      <c r="E15" s="44">
        <v>0.53944432402106413</v>
      </c>
      <c r="F15" s="44">
        <v>0.60960187113619824</v>
      </c>
      <c r="G15" s="44">
        <v>0.5698199599357977</v>
      </c>
      <c r="H15" s="165">
        <v>0.60752845900286123</v>
      </c>
      <c r="I15" s="165"/>
      <c r="J15" s="165"/>
      <c r="K15" s="165"/>
      <c r="L15" s="165"/>
      <c r="M15" s="165"/>
      <c r="N15" s="44">
        <v>0.63297868079299346</v>
      </c>
    </row>
    <row r="16" spans="1:14">
      <c r="A16" s="166" t="s">
        <v>152</v>
      </c>
      <c r="B16" s="44">
        <v>0.55278871308424693</v>
      </c>
      <c r="C16" s="44">
        <v>0.57609138820199246</v>
      </c>
      <c r="D16" s="44">
        <v>0.61616854773216334</v>
      </c>
      <c r="E16" s="44">
        <v>0.47085534305958032</v>
      </c>
      <c r="F16" s="44">
        <v>0.52631154648540346</v>
      </c>
      <c r="G16" s="44">
        <v>0.48722757281328039</v>
      </c>
      <c r="H16" s="165">
        <v>0.4831757725446777</v>
      </c>
      <c r="I16" s="165"/>
      <c r="J16" s="165"/>
      <c r="K16" s="165"/>
      <c r="L16" s="165"/>
      <c r="M16" s="165"/>
      <c r="N16" s="44">
        <v>0.53776270438650864</v>
      </c>
    </row>
    <row r="17" spans="1:14">
      <c r="A17" s="166" t="s">
        <v>139</v>
      </c>
      <c r="B17" s="174">
        <v>456.44759059049818</v>
      </c>
      <c r="C17" s="174">
        <v>376.71191965916489</v>
      </c>
      <c r="D17" s="174">
        <v>585.64047703477331</v>
      </c>
      <c r="E17" s="174">
        <v>338.45600000000002</v>
      </c>
      <c r="F17" s="174">
        <v>535.34199999999998</v>
      </c>
      <c r="G17" s="174">
        <v>503.767</v>
      </c>
      <c r="H17" s="220">
        <v>544.62800000000004</v>
      </c>
      <c r="I17" s="165"/>
      <c r="J17" s="165"/>
      <c r="K17" s="165"/>
      <c r="L17" s="165"/>
      <c r="M17" s="165"/>
      <c r="N17" s="174">
        <f>SUM(B17:G17)</f>
        <v>2796.3649872844362</v>
      </c>
    </row>
    <row r="18" spans="1:14">
      <c r="A18" s="45" t="s">
        <v>120</v>
      </c>
      <c r="B18" s="45">
        <v>232</v>
      </c>
      <c r="C18" s="45">
        <v>234</v>
      </c>
      <c r="D18" s="45">
        <v>253</v>
      </c>
      <c r="E18" s="45">
        <v>275</v>
      </c>
      <c r="F18" s="45">
        <v>281</v>
      </c>
      <c r="G18" s="45">
        <v>272</v>
      </c>
      <c r="H18" s="45">
        <v>269</v>
      </c>
      <c r="I18" s="45"/>
      <c r="J18" s="45"/>
      <c r="K18" s="45"/>
      <c r="L18" s="45"/>
      <c r="M18" s="45"/>
      <c r="N18" s="167"/>
    </row>
    <row r="19" spans="1:14">
      <c r="A19" s="168" t="s">
        <v>140</v>
      </c>
      <c r="B19" s="169">
        <v>0.59051724137931039</v>
      </c>
      <c r="C19" s="169">
        <v>0.57264957264957261</v>
      </c>
      <c r="D19" s="169">
        <v>0.5810276679841897</v>
      </c>
      <c r="E19" s="169">
        <v>0.60363636363636364</v>
      </c>
      <c r="F19" s="169">
        <v>0.59074733096085408</v>
      </c>
      <c r="G19" s="169">
        <v>0.57720588235294112</v>
      </c>
      <c r="H19" s="165">
        <v>0.57249070631970256</v>
      </c>
      <c r="I19" s="165"/>
      <c r="J19" s="165"/>
      <c r="K19" s="165"/>
      <c r="L19" s="165"/>
      <c r="M19" s="165"/>
      <c r="N19" s="165">
        <v>0.5862960568842922</v>
      </c>
    </row>
    <row r="20" spans="1:14">
      <c r="A20" s="168" t="s">
        <v>141</v>
      </c>
      <c r="B20" s="169">
        <v>0.43534482758620691</v>
      </c>
      <c r="C20" s="169">
        <v>0.42735042735042733</v>
      </c>
      <c r="D20" s="169">
        <v>0.44664031620553357</v>
      </c>
      <c r="E20" s="169">
        <v>0.45818181818181819</v>
      </c>
      <c r="F20" s="169">
        <v>0.44483985765124556</v>
      </c>
      <c r="G20" s="169">
        <v>0.43382352941176472</v>
      </c>
      <c r="H20" s="165">
        <v>0.42750929368029739</v>
      </c>
      <c r="I20" s="165"/>
      <c r="J20" s="165"/>
      <c r="K20" s="165"/>
      <c r="L20" s="165"/>
      <c r="M20" s="165"/>
      <c r="N20" s="165">
        <v>0.44149967679379448</v>
      </c>
    </row>
    <row r="21" spans="1:14">
      <c r="A21" s="45" t="s">
        <v>142</v>
      </c>
      <c r="B21" s="176">
        <v>0.263436</v>
      </c>
      <c r="C21" s="176">
        <v>0.59648913043478258</v>
      </c>
      <c r="D21" s="176">
        <v>0.52509499999999998</v>
      </c>
      <c r="E21" s="176">
        <v>0.78836625000000005</v>
      </c>
      <c r="F21" s="176">
        <v>1.0589608695652173</v>
      </c>
      <c r="G21" s="176">
        <v>0.96957055817610061</v>
      </c>
      <c r="H21" s="177">
        <v>0.75693920335429765</v>
      </c>
      <c r="I21" s="177"/>
      <c r="J21" s="177"/>
      <c r="K21" s="177"/>
      <c r="L21" s="177"/>
      <c r="M21" s="177"/>
      <c r="N21" s="177">
        <v>0.69444163602941178</v>
      </c>
    </row>
    <row r="22" spans="1:14">
      <c r="A22" s="45" t="s">
        <v>143</v>
      </c>
      <c r="B22" s="171">
        <v>0.29825000000000002</v>
      </c>
      <c r="C22" s="171">
        <v>0.31669782608695651</v>
      </c>
      <c r="D22" s="171">
        <v>0.53644199999999997</v>
      </c>
      <c r="E22" s="171">
        <v>0.538435</v>
      </c>
      <c r="F22" s="171">
        <v>0.6928478260869565</v>
      </c>
      <c r="G22" s="171">
        <v>0.72704599056603769</v>
      </c>
      <c r="H22" s="178">
        <v>0.58616614255765198</v>
      </c>
      <c r="I22" s="178"/>
      <c r="J22" s="178"/>
      <c r="K22" s="178"/>
      <c r="L22" s="178"/>
      <c r="M22" s="178"/>
      <c r="N22" s="178">
        <v>0.51860576923076918</v>
      </c>
    </row>
    <row r="23" spans="1:14">
      <c r="A23" s="172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</row>
    <row r="24" spans="1:14">
      <c r="A24" s="164" t="s">
        <v>145</v>
      </c>
    </row>
    <row r="25" spans="1:14">
      <c r="A25" s="166" t="s">
        <v>150</v>
      </c>
      <c r="B25" s="173">
        <v>0.55265743419608171</v>
      </c>
      <c r="C25" s="173">
        <v>0.50638560974279134</v>
      </c>
      <c r="D25" s="173">
        <v>0.56865444008895139</v>
      </c>
      <c r="E25" s="173">
        <v>0.56815619439919729</v>
      </c>
      <c r="F25" s="173">
        <v>0.58597077685434262</v>
      </c>
      <c r="G25" s="173">
        <v>0.46958883534464496</v>
      </c>
      <c r="H25" s="173">
        <v>0.54634342356605692</v>
      </c>
      <c r="I25" s="173"/>
      <c r="J25" s="173"/>
      <c r="K25" s="173"/>
      <c r="L25" s="173"/>
      <c r="M25" s="173"/>
      <c r="N25" s="173">
        <v>0.5413207826157892</v>
      </c>
    </row>
    <row r="26" spans="1:14">
      <c r="A26" s="166" t="s">
        <v>152</v>
      </c>
      <c r="B26" s="44">
        <v>0.50726408056279071</v>
      </c>
      <c r="C26" s="44">
        <v>0.46327215812325517</v>
      </c>
      <c r="D26" s="44">
        <v>0.51398210094172414</v>
      </c>
      <c r="E26" s="44">
        <v>0.52748947649376743</v>
      </c>
      <c r="F26" s="44">
        <v>0.55037076743264335</v>
      </c>
      <c r="G26" s="44">
        <v>0.44009255625327054</v>
      </c>
      <c r="H26" s="44">
        <v>0.51572203449492082</v>
      </c>
      <c r="I26" s="44"/>
      <c r="J26" s="44"/>
      <c r="K26" s="44"/>
      <c r="L26" s="44"/>
      <c r="M26" s="44"/>
      <c r="N26" s="44">
        <v>0.50082432397135235</v>
      </c>
    </row>
    <row r="27" spans="1:14">
      <c r="A27" s="166" t="s">
        <v>139</v>
      </c>
      <c r="B27" s="174">
        <v>1144.1333220868457</v>
      </c>
      <c r="C27" s="174">
        <v>861.99530929315472</v>
      </c>
      <c r="D27" s="174">
        <v>1247.1699610000001</v>
      </c>
      <c r="E27" s="174">
        <v>1035.58</v>
      </c>
      <c r="F27" s="174">
        <v>1741.3610000000001</v>
      </c>
      <c r="G27" s="174">
        <v>1345.627</v>
      </c>
      <c r="H27" s="174">
        <v>1765.1593320000002</v>
      </c>
      <c r="I27" s="165"/>
      <c r="J27" s="165"/>
      <c r="K27" s="165"/>
      <c r="L27" s="165"/>
      <c r="M27" s="165"/>
      <c r="N27" s="174">
        <f>SUM(B27:G27)</f>
        <v>7375.8665923799999</v>
      </c>
    </row>
    <row r="28" spans="1:14">
      <c r="A28" s="45" t="s">
        <v>120</v>
      </c>
      <c r="B28" s="45">
        <v>332</v>
      </c>
      <c r="C28" s="45">
        <v>346</v>
      </c>
      <c r="D28" s="45">
        <v>365</v>
      </c>
      <c r="E28" s="45">
        <v>368</v>
      </c>
      <c r="F28" s="45">
        <v>418</v>
      </c>
      <c r="G28" s="45">
        <v>440</v>
      </c>
      <c r="H28" s="45">
        <v>418</v>
      </c>
      <c r="I28" s="45"/>
      <c r="J28" s="45"/>
      <c r="K28" s="45"/>
      <c r="L28" s="45"/>
      <c r="M28" s="45"/>
      <c r="N28" s="167"/>
    </row>
    <row r="29" spans="1:14">
      <c r="A29" s="168" t="s">
        <v>140</v>
      </c>
      <c r="B29" s="169">
        <v>0.71084337349397586</v>
      </c>
      <c r="C29" s="169">
        <v>0.62716763005780352</v>
      </c>
      <c r="D29" s="169">
        <v>0.76164383561643834</v>
      </c>
      <c r="E29" s="169">
        <v>0.76902173913043481</v>
      </c>
      <c r="F29" s="169">
        <v>0.79425837320574166</v>
      </c>
      <c r="G29" s="169">
        <v>0.78863636363636369</v>
      </c>
      <c r="H29" s="169">
        <v>0.77272727272727271</v>
      </c>
      <c r="I29" s="169"/>
      <c r="J29" s="169"/>
      <c r="K29" s="169"/>
      <c r="L29" s="169"/>
      <c r="M29" s="169"/>
      <c r="N29" s="169">
        <v>0.74614367562802997</v>
      </c>
    </row>
    <row r="30" spans="1:14">
      <c r="A30" s="168" t="s">
        <v>141</v>
      </c>
      <c r="B30" s="169">
        <v>0.63253012048192769</v>
      </c>
      <c r="C30" s="169">
        <v>0.55780346820809246</v>
      </c>
      <c r="D30" s="169">
        <v>0.68767123287671228</v>
      </c>
      <c r="E30" s="169">
        <v>0.69293478260869568</v>
      </c>
      <c r="F30" s="169">
        <v>0.72966507177033491</v>
      </c>
      <c r="G30" s="169">
        <v>0.72045454545454546</v>
      </c>
      <c r="H30" s="169">
        <v>0.70095693779904311</v>
      </c>
      <c r="I30" s="169"/>
      <c r="J30" s="169"/>
      <c r="K30" s="169"/>
      <c r="L30" s="169"/>
      <c r="M30" s="169"/>
      <c r="N30" s="169">
        <v>0.67474658439841328</v>
      </c>
    </row>
    <row r="31" spans="1:14">
      <c r="A31" s="45" t="s">
        <v>142</v>
      </c>
      <c r="B31" s="176">
        <v>0.64571199999999995</v>
      </c>
      <c r="C31" s="176">
        <v>0.77024130434782612</v>
      </c>
      <c r="D31" s="176">
        <v>1.0080340000000001</v>
      </c>
      <c r="E31" s="176">
        <v>1.7106423076923076</v>
      </c>
      <c r="F31" s="176">
        <v>2.3222923076923077</v>
      </c>
      <c r="G31" s="176">
        <v>1.3192051282051283</v>
      </c>
      <c r="H31" s="176">
        <v>2.6362718796381155</v>
      </c>
      <c r="I31" s="176"/>
      <c r="J31" s="176"/>
      <c r="K31" s="176"/>
      <c r="L31" s="176"/>
      <c r="M31" s="176"/>
      <c r="N31" s="176">
        <v>1.3128982074263764</v>
      </c>
    </row>
    <row r="32" spans="1:14">
      <c r="A32" s="45" t="s">
        <v>143</v>
      </c>
      <c r="B32" s="171">
        <v>0.70209200000000005</v>
      </c>
      <c r="C32" s="171">
        <v>0.48466739130434783</v>
      </c>
      <c r="D32" s="171">
        <v>0.70576399999999995</v>
      </c>
      <c r="E32" s="171">
        <v>0.60150576923076926</v>
      </c>
      <c r="F32" s="171">
        <v>1.7082980769230769</v>
      </c>
      <c r="G32" s="171">
        <v>1.3767323717948718</v>
      </c>
      <c r="H32" s="171">
        <v>2.2301136015167895</v>
      </c>
      <c r="I32" s="171"/>
      <c r="J32" s="171"/>
      <c r="K32" s="171"/>
      <c r="L32" s="171"/>
      <c r="M32" s="171"/>
      <c r="N32" s="171">
        <v>0.95616325224071708</v>
      </c>
    </row>
    <row r="33" spans="1:14">
      <c r="A33" s="172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</row>
    <row r="34" spans="1:14">
      <c r="A34" s="164" t="s">
        <v>146</v>
      </c>
      <c r="C34" s="159"/>
      <c r="D34" s="159"/>
      <c r="E34" s="145"/>
      <c r="F34" s="145"/>
      <c r="G34" s="145"/>
      <c r="H34" s="145"/>
      <c r="J34" s="145"/>
      <c r="K34" s="145"/>
      <c r="L34" s="145"/>
    </row>
    <row r="35" spans="1:14">
      <c r="A35" s="166" t="s">
        <v>150</v>
      </c>
      <c r="B35" s="173">
        <v>0.4165299363123392</v>
      </c>
      <c r="C35" s="173">
        <v>0.57602272435044777</v>
      </c>
      <c r="D35" s="173">
        <v>0.40658087669948434</v>
      </c>
      <c r="E35" s="173">
        <v>0.46399235369823605</v>
      </c>
      <c r="F35" s="173">
        <v>0.4330243659579453</v>
      </c>
      <c r="G35" s="173">
        <v>0.5177739713546412</v>
      </c>
      <c r="H35" s="173">
        <v>0.52728205749795143</v>
      </c>
      <c r="I35" s="173"/>
      <c r="J35" s="173"/>
      <c r="K35" s="173"/>
      <c r="L35" s="173"/>
      <c r="M35" s="173"/>
      <c r="N35" s="44">
        <v>0.47317550032044298</v>
      </c>
    </row>
    <row r="36" spans="1:14">
      <c r="A36" s="166" t="s">
        <v>148</v>
      </c>
      <c r="B36" s="173">
        <v>0.36729244960304391</v>
      </c>
      <c r="C36" s="173">
        <v>0.5757164107506868</v>
      </c>
      <c r="D36" s="173">
        <v>0.32026183020052446</v>
      </c>
      <c r="E36" s="173">
        <v>0.39454583494270634</v>
      </c>
      <c r="F36" s="173">
        <v>0.38097575429646235</v>
      </c>
      <c r="G36" s="173">
        <v>0.44769647696476966</v>
      </c>
      <c r="H36" s="173">
        <v>0.48395602945785021</v>
      </c>
      <c r="I36" s="173"/>
      <c r="J36" s="173"/>
      <c r="K36" s="173"/>
      <c r="L36" s="173"/>
      <c r="M36" s="173"/>
      <c r="N36" s="44">
        <v>0.41654228440479035</v>
      </c>
    </row>
    <row r="37" spans="1:14">
      <c r="A37" s="166" t="s">
        <v>139</v>
      </c>
      <c r="B37" s="174">
        <v>401.56818099999998</v>
      </c>
      <c r="C37" s="174">
        <v>519.66466099999991</v>
      </c>
      <c r="D37" s="174">
        <v>260.17110300000002</v>
      </c>
      <c r="E37" s="174">
        <v>245.155</v>
      </c>
      <c r="F37" s="174">
        <v>295.721</v>
      </c>
      <c r="G37" s="174">
        <v>426.21600000000001</v>
      </c>
      <c r="H37" s="62">
        <v>463.29110700000001</v>
      </c>
      <c r="I37" s="175"/>
      <c r="J37" s="175"/>
      <c r="K37" s="175"/>
      <c r="L37" s="175"/>
      <c r="M37" s="175"/>
      <c r="N37" s="174">
        <f>SUM(B37:G37)</f>
        <v>2148.4959450000001</v>
      </c>
    </row>
    <row r="38" spans="1:14">
      <c r="A38" s="45" t="s">
        <v>120</v>
      </c>
      <c r="B38" s="45">
        <v>171</v>
      </c>
      <c r="C38" s="45">
        <v>162</v>
      </c>
      <c r="D38" s="45">
        <v>153</v>
      </c>
      <c r="E38" s="45">
        <v>146</v>
      </c>
      <c r="F38" s="45">
        <v>160</v>
      </c>
      <c r="G38" s="45">
        <v>155</v>
      </c>
      <c r="H38" s="45">
        <v>151</v>
      </c>
      <c r="I38" s="45"/>
      <c r="J38" s="45"/>
      <c r="K38" s="45"/>
      <c r="L38" s="45"/>
      <c r="M38" s="45"/>
      <c r="N38" s="167"/>
    </row>
    <row r="39" spans="1:14">
      <c r="A39" s="168" t="s">
        <v>140</v>
      </c>
      <c r="B39" s="169">
        <v>0.46198830409356723</v>
      </c>
      <c r="C39" s="169">
        <v>0.43209876543209874</v>
      </c>
      <c r="D39" s="169">
        <v>0.39215686274509803</v>
      </c>
      <c r="E39" s="169">
        <v>0.37671232876712329</v>
      </c>
      <c r="F39" s="169">
        <v>0.40625</v>
      </c>
      <c r="G39" s="169">
        <v>0.38064516129032255</v>
      </c>
      <c r="H39" s="169">
        <v>0.36423841059602646</v>
      </c>
      <c r="I39" s="169"/>
      <c r="J39" s="169"/>
      <c r="K39" s="169"/>
      <c r="L39" s="169"/>
      <c r="M39" s="169"/>
      <c r="N39" s="169">
        <v>0.69189189189189193</v>
      </c>
    </row>
    <row r="40" spans="1:14">
      <c r="A40" s="168" t="s">
        <v>141</v>
      </c>
      <c r="B40" s="169">
        <v>0.23391812865497075</v>
      </c>
      <c r="C40" s="169">
        <v>0.20987654320987653</v>
      </c>
      <c r="D40" s="169">
        <v>0.21568627450980393</v>
      </c>
      <c r="E40" s="169">
        <v>0.21917808219178081</v>
      </c>
      <c r="F40" s="169">
        <v>0.24374999999999999</v>
      </c>
      <c r="G40" s="169">
        <v>0.23225806451612904</v>
      </c>
      <c r="H40" s="169">
        <v>0.2251655629139073</v>
      </c>
      <c r="I40" s="169"/>
      <c r="J40" s="169"/>
      <c r="K40" s="169"/>
      <c r="L40" s="169"/>
      <c r="M40" s="169"/>
      <c r="N40" s="169">
        <v>0.62702702702702706</v>
      </c>
    </row>
    <row r="41" spans="1:14">
      <c r="A41" s="45" t="s">
        <v>142</v>
      </c>
      <c r="B41" s="170">
        <v>0.29048285714285715</v>
      </c>
      <c r="C41" s="170">
        <v>0.34144368811881187</v>
      </c>
      <c r="D41" s="170">
        <v>0.31703714285714285</v>
      </c>
      <c r="E41" s="170">
        <v>0.32895999999999997</v>
      </c>
      <c r="F41" s="170">
        <v>0.36044642857142856</v>
      </c>
      <c r="G41" s="170">
        <v>0.49027261904761904</v>
      </c>
      <c r="H41" s="170">
        <v>0.37021957671957673</v>
      </c>
      <c r="I41" s="170"/>
      <c r="J41" s="170"/>
      <c r="K41" s="170"/>
      <c r="L41" s="170"/>
      <c r="M41" s="170"/>
      <c r="N41" s="170">
        <v>0.35470612755314712</v>
      </c>
    </row>
    <row r="42" spans="1:14">
      <c r="A42" s="45" t="s">
        <v>143</v>
      </c>
      <c r="B42" s="171">
        <v>0.29091828571428574</v>
      </c>
      <c r="C42" s="171">
        <v>0.44104084158415841</v>
      </c>
      <c r="D42" s="171">
        <v>0.20960742857142858</v>
      </c>
      <c r="E42" s="171">
        <v>0.20568214285714287</v>
      </c>
      <c r="F42" s="171">
        <v>0.28782071428571426</v>
      </c>
      <c r="G42" s="171">
        <v>0.36612023809523808</v>
      </c>
      <c r="H42" s="171">
        <v>0.34429206349206348</v>
      </c>
      <c r="I42" s="171"/>
      <c r="J42" s="171"/>
      <c r="K42" s="171"/>
      <c r="L42" s="171"/>
      <c r="M42" s="171"/>
      <c r="N42" s="171">
        <v>0.30164943726552729</v>
      </c>
    </row>
    <row r="43" spans="1:14">
      <c r="A43" s="172"/>
    </row>
    <row r="44" spans="1:14">
      <c r="A44" s="164" t="s">
        <v>147</v>
      </c>
      <c r="B44" s="160"/>
      <c r="C44" s="160"/>
      <c r="D44" s="160"/>
      <c r="E44" s="160"/>
      <c r="F44" s="160"/>
      <c r="G44" s="160"/>
      <c r="H44" s="160"/>
      <c r="I44" s="160"/>
      <c r="J44" s="145"/>
      <c r="K44" s="145"/>
      <c r="L44" s="145"/>
    </row>
    <row r="45" spans="1:14" hidden="1">
      <c r="A45" s="45" t="s">
        <v>148</v>
      </c>
      <c r="B45" s="165" t="s">
        <v>149</v>
      </c>
      <c r="C45" s="165" t="s">
        <v>149</v>
      </c>
      <c r="D45" s="165" t="s">
        <v>149</v>
      </c>
      <c r="E45" s="45" t="s">
        <v>149</v>
      </c>
      <c r="F45" s="45" t="s">
        <v>149</v>
      </c>
      <c r="G45" s="45" t="s">
        <v>149</v>
      </c>
      <c r="H45" s="45"/>
      <c r="I45" s="45"/>
      <c r="J45" s="45"/>
      <c r="K45" s="45"/>
      <c r="L45" s="45"/>
      <c r="M45" s="45"/>
      <c r="N45" s="45" t="s">
        <v>149</v>
      </c>
    </row>
    <row r="46" spans="1:14" hidden="1">
      <c r="A46" s="166" t="s">
        <v>139</v>
      </c>
      <c r="B46" s="165"/>
      <c r="C46" s="165"/>
      <c r="D46" s="16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1:14">
      <c r="A47" s="45" t="s">
        <v>120</v>
      </c>
      <c r="B47" s="45">
        <v>30</v>
      </c>
      <c r="C47" s="45">
        <v>31</v>
      </c>
      <c r="D47" s="45">
        <v>31</v>
      </c>
      <c r="E47" s="45">
        <v>31</v>
      </c>
      <c r="F47" s="45">
        <v>31</v>
      </c>
      <c r="G47" s="45">
        <v>31</v>
      </c>
      <c r="H47" s="45">
        <v>29</v>
      </c>
      <c r="I47" s="45"/>
      <c r="J47" s="45"/>
      <c r="K47" s="45"/>
      <c r="L47" s="45"/>
      <c r="M47" s="45"/>
      <c r="N47" s="167">
        <v>30.833333333333332</v>
      </c>
    </row>
    <row r="48" spans="1:14">
      <c r="A48" s="168" t="s">
        <v>140</v>
      </c>
      <c r="B48" s="169">
        <v>0.73333333333333328</v>
      </c>
      <c r="C48" s="169">
        <v>0.70967741935483875</v>
      </c>
      <c r="D48" s="169">
        <v>0.67741935483870963</v>
      </c>
      <c r="E48" s="169">
        <v>0.67741935483870963</v>
      </c>
      <c r="F48" s="169">
        <v>0.67741935483870963</v>
      </c>
      <c r="G48" s="169">
        <v>0.67741935483870963</v>
      </c>
      <c r="H48" s="169">
        <v>0.65517241379310343</v>
      </c>
      <c r="I48" s="169"/>
      <c r="J48" s="169"/>
      <c r="K48" s="169"/>
      <c r="L48" s="169"/>
      <c r="M48" s="169"/>
      <c r="N48" s="169">
        <v>0.69189189189189193</v>
      </c>
    </row>
    <row r="49" spans="1:14">
      <c r="A49" s="168" t="s">
        <v>141</v>
      </c>
      <c r="B49" s="169">
        <v>0.66666666666666663</v>
      </c>
      <c r="C49" s="169">
        <v>0.64516129032258063</v>
      </c>
      <c r="D49" s="169">
        <v>0.61290322580645162</v>
      </c>
      <c r="E49" s="169">
        <v>0.61290322580645162</v>
      </c>
      <c r="F49" s="169">
        <v>0.61290322580645162</v>
      </c>
      <c r="G49" s="169">
        <v>0.61290322580645162</v>
      </c>
      <c r="H49" s="169">
        <v>0.58620689655172409</v>
      </c>
      <c r="I49" s="169"/>
      <c r="J49" s="169"/>
      <c r="K49" s="169"/>
      <c r="L49" s="169"/>
      <c r="M49" s="169"/>
      <c r="N49" s="169">
        <v>0.62702702702702706</v>
      </c>
    </row>
    <row r="50" spans="1:14">
      <c r="A50" s="45" t="s">
        <v>142</v>
      </c>
      <c r="B50" s="170">
        <v>1.22814585</v>
      </c>
      <c r="C50" s="170">
        <v>0.65231108695652174</v>
      </c>
      <c r="D50" s="170">
        <v>0.72769647999999998</v>
      </c>
      <c r="E50" s="170">
        <v>0.57802750000000003</v>
      </c>
      <c r="F50" s="170">
        <v>0.74553875000000003</v>
      </c>
      <c r="G50" s="170">
        <v>0.65225658333333336</v>
      </c>
      <c r="H50" s="170">
        <v>0.47917088888888887</v>
      </c>
      <c r="I50" s="170"/>
      <c r="J50" s="170"/>
      <c r="K50" s="170"/>
      <c r="L50" s="170"/>
      <c r="M50" s="170"/>
      <c r="N50" s="170">
        <v>0.76046574568288849</v>
      </c>
    </row>
    <row r="51" spans="1:14">
      <c r="A51" s="45" t="s">
        <v>143</v>
      </c>
      <c r="B51" s="171">
        <v>1.0736907499999999</v>
      </c>
      <c r="C51" s="171">
        <v>0.65231108695652174</v>
      </c>
      <c r="D51" s="171">
        <v>0.72769647999999998</v>
      </c>
      <c r="E51" s="171">
        <v>0.57802750000000003</v>
      </c>
      <c r="F51" s="171">
        <v>0.74553875000000003</v>
      </c>
      <c r="G51" s="171">
        <v>0.65225658333333336</v>
      </c>
      <c r="H51" s="171">
        <v>0.47917088888888887</v>
      </c>
      <c r="I51" s="171"/>
      <c r="J51" s="171"/>
      <c r="K51" s="171"/>
      <c r="L51" s="171"/>
      <c r="M51" s="171"/>
      <c r="N51" s="171">
        <v>0.7362184772370487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opLeftCell="A37" workbookViewId="0">
      <selection activeCell="B53" sqref="B53"/>
    </sheetView>
  </sheetViews>
  <sheetFormatPr defaultRowHeight="15"/>
  <cols>
    <col min="1" max="1" width="13.7109375" customWidth="1"/>
    <col min="2" max="2" width="45.7109375" customWidth="1"/>
    <col min="3" max="3" width="9.7109375" bestFit="1" customWidth="1"/>
    <col min="4" max="4" width="9.140625" bestFit="1" customWidth="1"/>
    <col min="5" max="5" width="10.140625" bestFit="1" customWidth="1"/>
    <col min="6" max="6" width="9.140625" bestFit="1" customWidth="1"/>
    <col min="7" max="8" width="10.140625" bestFit="1" customWidth="1"/>
    <col min="9" max="9" width="3.7109375" style="21" customWidth="1"/>
  </cols>
  <sheetData>
    <row r="1" spans="1:10" ht="18.75">
      <c r="A1" s="10" t="s">
        <v>206</v>
      </c>
    </row>
    <row r="2" spans="1:10" ht="15.75" thickBot="1">
      <c r="C2" s="163" t="s">
        <v>72</v>
      </c>
      <c r="D2" s="163" t="s">
        <v>73</v>
      </c>
      <c r="E2" s="163" t="s">
        <v>74</v>
      </c>
      <c r="F2" s="163" t="s">
        <v>75</v>
      </c>
      <c r="G2" s="163" t="s">
        <v>76</v>
      </c>
      <c r="H2" s="163" t="s">
        <v>78</v>
      </c>
      <c r="I2" s="193"/>
      <c r="J2" s="163" t="s">
        <v>193</v>
      </c>
    </row>
    <row r="3" spans="1:10">
      <c r="A3" s="365" t="s">
        <v>22</v>
      </c>
      <c r="B3" s="198" t="s">
        <v>96</v>
      </c>
      <c r="C3" s="199">
        <f>'SBU comparison'!C3</f>
        <v>0.58299999999999996</v>
      </c>
      <c r="D3" s="199">
        <f>'SBU comparison'!D3</f>
        <v>0.42299999999999999</v>
      </c>
      <c r="E3" s="199">
        <f>'SBU comparison'!E3</f>
        <v>0.46899999999999997</v>
      </c>
      <c r="F3" s="199">
        <f>'SBU comparison'!F3</f>
        <v>0.45300000000000001</v>
      </c>
      <c r="G3" s="199">
        <f>'SBU comparison'!G3</f>
        <v>0.40899999999999997</v>
      </c>
      <c r="H3" s="199">
        <f>'SBU comparison'!H3</f>
        <v>0.35199999999999998</v>
      </c>
      <c r="I3" s="215"/>
      <c r="J3" s="211"/>
    </row>
    <row r="4" spans="1:10">
      <c r="A4" s="366"/>
      <c r="B4" s="197" t="s">
        <v>95</v>
      </c>
      <c r="C4" s="44">
        <f>'SBU comparison'!C4</f>
        <v>0.51732186239660294</v>
      </c>
      <c r="D4" s="44">
        <f>'SBU comparison'!D4</f>
        <v>0.37239066185189057</v>
      </c>
      <c r="E4" s="44">
        <f>'SBU comparison'!E4</f>
        <v>0.39698630629748805</v>
      </c>
      <c r="F4" s="44">
        <f>'SBU comparison'!F4</f>
        <v>0.38251458179532927</v>
      </c>
      <c r="G4" s="44">
        <f>'SBU comparison'!G4</f>
        <v>0.34142351985043307</v>
      </c>
      <c r="H4" s="44">
        <f>'SBU comparison'!H4</f>
        <v>0.30467166534229911</v>
      </c>
      <c r="I4" s="194"/>
      <c r="J4" s="202">
        <f>'SBU comparison'!J4</f>
        <v>0</v>
      </c>
    </row>
    <row r="5" spans="1:10">
      <c r="A5" s="366"/>
      <c r="B5" s="197" t="s">
        <v>192</v>
      </c>
      <c r="C5" s="113">
        <f>'SBU comparison'!C8*(C3-C4)</f>
        <v>420.39484572000015</v>
      </c>
      <c r="D5" s="113">
        <f>'SBU comparison'!D8*(D3-D4)</f>
        <v>263.88463192000012</v>
      </c>
      <c r="E5" s="113">
        <f>'SBU comparison'!E8*(E3-E4)</f>
        <v>447.07686503999963</v>
      </c>
      <c r="F5" s="113">
        <f>'SBU comparison'!F8*(F3-F4)</f>
        <v>375.62144706000038</v>
      </c>
      <c r="G5" s="113">
        <f>'SBU comparison'!G8*(G3-G4)</f>
        <v>556.90696871999955</v>
      </c>
      <c r="H5" s="113">
        <f>'SBU comparison'!H8*(H3-H4)</f>
        <v>474.58506604000087</v>
      </c>
      <c r="I5" s="195"/>
      <c r="J5" s="203">
        <f>SUM(C5:H5)</f>
        <v>2538.4698245000009</v>
      </c>
    </row>
    <row r="6" spans="1:10">
      <c r="A6" s="366"/>
      <c r="B6" s="21"/>
      <c r="C6" s="21"/>
      <c r="D6" s="21"/>
      <c r="E6" s="21"/>
      <c r="F6" s="21"/>
      <c r="G6" s="21"/>
      <c r="H6" s="21"/>
      <c r="J6" s="204"/>
    </row>
    <row r="7" spans="1:10">
      <c r="A7" s="366"/>
      <c r="B7" s="197" t="s">
        <v>187</v>
      </c>
      <c r="C7" s="190">
        <f>'SBU comparison'!C23</f>
        <v>0.20019133110303364</v>
      </c>
      <c r="D7" s="190">
        <f>'SBU comparison'!D23</f>
        <v>0.22462742383210318</v>
      </c>
      <c r="E7" s="190">
        <f>'SBU comparison'!E23</f>
        <v>0.19274454246223038</v>
      </c>
      <c r="F7" s="190">
        <f>'SBU comparison'!F23</f>
        <v>0.27270886119268556</v>
      </c>
      <c r="G7" s="190">
        <f>'SBU comparison'!G23</f>
        <v>0.21300252862859079</v>
      </c>
      <c r="H7" s="190">
        <f>'SBU comparison'!H23</f>
        <v>0.2407975754127103</v>
      </c>
      <c r="I7" s="195"/>
      <c r="J7" s="214">
        <f>'SBU comparison'!J23</f>
        <v>0</v>
      </c>
    </row>
    <row r="8" spans="1:10">
      <c r="A8" s="366"/>
      <c r="B8" s="197" t="s">
        <v>204</v>
      </c>
      <c r="C8" s="190"/>
      <c r="D8" s="190"/>
      <c r="E8" s="190"/>
      <c r="F8" s="190"/>
      <c r="G8" s="190"/>
      <c r="H8" s="190"/>
      <c r="I8" s="195"/>
      <c r="J8" s="206"/>
    </row>
    <row r="9" spans="1:10">
      <c r="A9" s="366"/>
      <c r="B9" s="197" t="s">
        <v>188</v>
      </c>
      <c r="C9" s="45"/>
      <c r="D9" s="45"/>
      <c r="E9" s="45"/>
      <c r="F9" s="45"/>
      <c r="G9" s="45"/>
      <c r="H9" s="45"/>
      <c r="I9" s="195"/>
      <c r="J9" s="206"/>
    </row>
    <row r="10" spans="1:10">
      <c r="A10" s="366"/>
      <c r="B10" s="21"/>
      <c r="C10" s="21"/>
      <c r="D10" s="21"/>
      <c r="E10" s="21"/>
      <c r="F10" s="21"/>
      <c r="G10" s="21"/>
      <c r="H10" s="21"/>
      <c r="J10" s="204"/>
    </row>
    <row r="11" spans="1:10">
      <c r="A11" s="366"/>
      <c r="B11" s="197" t="s">
        <v>87</v>
      </c>
      <c r="C11" s="44">
        <f>'SBU comparison (2)'!C8</f>
        <v>1.6657496270117589E-2</v>
      </c>
      <c r="D11" s="44">
        <f>'SBU comparison (2)'!D8</f>
        <v>5.0359794664956992E-3</v>
      </c>
      <c r="E11" s="44">
        <f>'SBU comparison (2)'!E8</f>
        <v>4.6645004129162171E-3</v>
      </c>
      <c r="F11" s="44">
        <f>'SBU comparison (2)'!F8</f>
        <v>5.7092220612712241E-3</v>
      </c>
      <c r="G11" s="44">
        <f>'SBU comparison (2)'!G8</f>
        <v>2.5678708463041988E-2</v>
      </c>
      <c r="H11" s="44">
        <f>'SBU comparison (2)'!H8</f>
        <v>7.5824162945773432E-3</v>
      </c>
      <c r="I11" s="195"/>
      <c r="J11" s="202">
        <f>'SBU comparison (2)'!J8</f>
        <v>1.0318977318266809E-2</v>
      </c>
    </row>
    <row r="12" spans="1:10">
      <c r="A12" s="366"/>
      <c r="B12" s="197" t="s">
        <v>205</v>
      </c>
      <c r="C12" s="113">
        <f>'SBU comparison (2)'!C9*C11</f>
        <v>51.056532743732213</v>
      </c>
      <c r="D12" s="113">
        <f>'SBU comparison (2)'!D9*D11</f>
        <v>7.702458660106891</v>
      </c>
      <c r="E12" s="113">
        <f>'SBU comparison (2)'!E9*E11</f>
        <v>10.452283449715203</v>
      </c>
      <c r="F12" s="113">
        <f>'SBU comparison (2)'!F9*F11</f>
        <v>17.088608219325984</v>
      </c>
      <c r="G12" s="113">
        <f>'SBU comparison (2)'!G9*G11</f>
        <v>64.130674568390546</v>
      </c>
      <c r="H12" s="113">
        <f>'SBU comparison (2)'!H9*H11</f>
        <v>12.017436493555694</v>
      </c>
      <c r="I12" s="195"/>
      <c r="J12" s="203">
        <f>SUM(C12:H12)</f>
        <v>162.4479941348265</v>
      </c>
    </row>
    <row r="13" spans="1:10">
      <c r="A13" s="366"/>
      <c r="B13" s="197" t="s">
        <v>190</v>
      </c>
      <c r="C13" s="44"/>
      <c r="D13" s="44"/>
      <c r="E13" s="44"/>
      <c r="F13" s="44"/>
      <c r="G13" s="44"/>
      <c r="H13" s="44"/>
      <c r="I13" s="195"/>
      <c r="J13" s="206"/>
    </row>
    <row r="14" spans="1:10" ht="15.75" thickBot="1">
      <c r="A14" s="367"/>
      <c r="B14" s="207" t="s">
        <v>191</v>
      </c>
      <c r="C14" s="213"/>
      <c r="D14" s="213"/>
      <c r="E14" s="213"/>
      <c r="F14" s="213"/>
      <c r="G14" s="213"/>
      <c r="H14" s="213"/>
      <c r="I14" s="209"/>
      <c r="J14" s="210"/>
    </row>
    <row r="15" spans="1:10" ht="15.75" thickBot="1">
      <c r="C15" s="2"/>
      <c r="D15" s="2"/>
      <c r="E15" s="2"/>
      <c r="F15" s="2"/>
      <c r="G15" s="2"/>
      <c r="H15" s="2"/>
    </row>
    <row r="16" spans="1:10">
      <c r="A16" s="362" t="s">
        <v>197</v>
      </c>
      <c r="B16" s="198" t="s">
        <v>96</v>
      </c>
      <c r="C16" s="199">
        <f>'SBU comparison'!C9</f>
        <v>0.58114950834929247</v>
      </c>
      <c r="D16" s="199">
        <f>'SBU comparison'!D9</f>
        <v>0.58084550155110437</v>
      </c>
      <c r="E16" s="199">
        <f>'SBU comparison'!E9</f>
        <v>0.58217818638039587</v>
      </c>
      <c r="F16" s="199">
        <f>'SBU comparison'!F9</f>
        <v>0.55289259202335417</v>
      </c>
      <c r="G16" s="199">
        <f>'SBU comparison'!G9</f>
        <v>0.57789999999999997</v>
      </c>
      <c r="H16" s="199">
        <f>'SBU comparison'!H9</f>
        <v>0.55770643374966511</v>
      </c>
      <c r="I16" s="200"/>
      <c r="J16" s="201"/>
    </row>
    <row r="17" spans="1:10">
      <c r="A17" s="366"/>
      <c r="B17" s="197" t="s">
        <v>95</v>
      </c>
      <c r="C17" s="44">
        <f>'SBU comparison'!C10</f>
        <v>0.46091878720919177</v>
      </c>
      <c r="D17" s="44">
        <f>'SBU comparison'!D10</f>
        <v>0.47068886620170824</v>
      </c>
      <c r="E17" s="44">
        <f>'SBU comparison'!E10</f>
        <v>0.50464058838892167</v>
      </c>
      <c r="F17" s="44">
        <f>'SBU comparison'!F10</f>
        <v>0.43742691051165911</v>
      </c>
      <c r="G17" s="44">
        <f>'SBU comparison'!G10</f>
        <v>0.45811155112438207</v>
      </c>
      <c r="H17" s="44">
        <f>'SBU comparison'!H10</f>
        <v>0.4185897457525849</v>
      </c>
      <c r="I17" s="195"/>
      <c r="J17" s="202">
        <f>'SBU comparison'!J10</f>
        <v>0.45716543456445369</v>
      </c>
    </row>
    <row r="18" spans="1:10">
      <c r="A18" s="366"/>
      <c r="B18" s="197" t="s">
        <v>192</v>
      </c>
      <c r="C18" s="113">
        <f>(C16-C17)*'SBU comparison'!C14</f>
        <v>1918.766152091699</v>
      </c>
      <c r="D18" s="113">
        <f>(D16-D17)*'SBU comparison'!D14</f>
        <v>1658.1257013689903</v>
      </c>
      <c r="E18" s="113">
        <f>(E16-E17)*'SBU comparison'!E14</f>
        <v>1316.8752859495289</v>
      </c>
      <c r="F18" s="113">
        <f>(F16-F17)*'SBU comparison'!F14</f>
        <v>1566.8019885493213</v>
      </c>
      <c r="G18" s="113">
        <f>(G16-G17)*'SBU comparison'!G14</f>
        <v>2181.9080124099969</v>
      </c>
      <c r="H18" s="113">
        <f>(H16-H17)*'SBU comparison'!H14</f>
        <v>2656.9630416394925</v>
      </c>
      <c r="I18" s="195"/>
      <c r="J18" s="203">
        <f>SUM(C18:H18)</f>
        <v>11299.440182009028</v>
      </c>
    </row>
    <row r="19" spans="1:10">
      <c r="A19" s="366"/>
      <c r="B19" s="21"/>
      <c r="C19" s="22"/>
      <c r="D19" s="22"/>
      <c r="E19" s="22"/>
      <c r="F19" s="22"/>
      <c r="G19" s="22"/>
      <c r="H19" s="22"/>
      <c r="J19" s="204"/>
    </row>
    <row r="20" spans="1:10">
      <c r="A20" s="366"/>
      <c r="B20" s="197" t="s">
        <v>187</v>
      </c>
      <c r="C20" s="190">
        <f>'SBU comparison'!C24</f>
        <v>0.1447</v>
      </c>
      <c r="D20" s="190">
        <f>'SBU comparison'!D24</f>
        <v>0.13200000000000001</v>
      </c>
      <c r="E20" s="190">
        <f>'SBU comparison'!E24</f>
        <v>0.13270000000000001</v>
      </c>
      <c r="F20" s="190">
        <f>'SBU comparison'!F24</f>
        <v>0.17849999999999999</v>
      </c>
      <c r="G20" s="190">
        <f>'SBU comparison'!G24</f>
        <v>0.1578</v>
      </c>
      <c r="H20" s="190">
        <f>'SBU comparison'!H24</f>
        <v>0.17019999999999999</v>
      </c>
      <c r="I20" s="195"/>
      <c r="J20" s="214">
        <f>'SBU comparison'!J24</f>
        <v>0</v>
      </c>
    </row>
    <row r="21" spans="1:10">
      <c r="A21" s="366"/>
      <c r="B21" s="197" t="s">
        <v>204</v>
      </c>
      <c r="C21" s="113">
        <v>922.48206999999979</v>
      </c>
      <c r="D21" s="113">
        <v>891.35708</v>
      </c>
      <c r="E21" s="113">
        <v>1034.41471</v>
      </c>
      <c r="F21" s="113">
        <v>997.42364999999984</v>
      </c>
      <c r="G21" s="113">
        <v>1189.5637400000001</v>
      </c>
      <c r="H21" s="113">
        <v>1244.30189</v>
      </c>
      <c r="I21" s="195"/>
      <c r="J21" s="203">
        <f>SUM(C21:H21)</f>
        <v>6279.5431399999989</v>
      </c>
    </row>
    <row r="22" spans="1:10">
      <c r="A22" s="366"/>
      <c r="B22" s="197" t="s">
        <v>188</v>
      </c>
      <c r="C22" s="44"/>
      <c r="D22" s="44"/>
      <c r="E22" s="44"/>
      <c r="F22" s="44"/>
      <c r="G22" s="44"/>
      <c r="H22" s="44"/>
      <c r="I22" s="195"/>
      <c r="J22" s="206"/>
    </row>
    <row r="23" spans="1:10">
      <c r="A23" s="366"/>
      <c r="B23" s="21"/>
      <c r="C23" s="22"/>
      <c r="D23" s="22"/>
      <c r="E23" s="22"/>
      <c r="F23" s="22"/>
      <c r="G23" s="22"/>
      <c r="H23" s="22"/>
      <c r="J23" s="204"/>
    </row>
    <row r="24" spans="1:10">
      <c r="A24" s="366"/>
      <c r="B24" s="197" t="s">
        <v>87</v>
      </c>
      <c r="C24" s="44">
        <f>'SBU comparison (2)'!C12</f>
        <v>1.7059136894933324E-2</v>
      </c>
      <c r="D24" s="44">
        <f>'SBU comparison (2)'!D12</f>
        <v>9.5090292158149792E-3</v>
      </c>
      <c r="E24" s="44">
        <f>'SBU comparison (2)'!E12</f>
        <v>9.9326929360255001E-4</v>
      </c>
      <c r="F24" s="44">
        <f>'SBU comparison (2)'!F12</f>
        <v>9.0290705637086077E-4</v>
      </c>
      <c r="G24" s="44">
        <f>'SBU comparison (2)'!G12</f>
        <v>1.1335752234143959E-3</v>
      </c>
      <c r="H24" s="44">
        <f>'SBU comparison (2)'!H12</f>
        <v>1.2649224290083638E-2</v>
      </c>
      <c r="I24" s="195"/>
      <c r="J24" s="202">
        <f>'SBU comparison (2)'!J12</f>
        <v>7.1071830337011699E-3</v>
      </c>
    </row>
    <row r="25" spans="1:10">
      <c r="A25" s="366"/>
      <c r="B25" s="197" t="s">
        <v>205</v>
      </c>
      <c r="C25" s="113">
        <f>C24*'SBU comparison (2)'!C13</f>
        <v>91.594333946625923</v>
      </c>
      <c r="D25" s="113">
        <f>D24*'SBU comparison (2)'!D13</f>
        <v>58.481968158509439</v>
      </c>
      <c r="E25" s="113">
        <f>E24*'SBU comparison (2)'!E13</f>
        <v>11.336269222275238</v>
      </c>
      <c r="F25" s="113">
        <f>F24*'SBU comparison (2)'!F13</f>
        <v>4.8017356358851879</v>
      </c>
      <c r="G25" s="113">
        <f>G24*'SBU comparison (2)'!G13</f>
        <v>10.363022211918668</v>
      </c>
      <c r="H25" s="113">
        <f>H24*'SBU comparison (2)'!H13</f>
        <v>112.73191577591349</v>
      </c>
      <c r="I25" s="195"/>
      <c r="J25" s="203">
        <f>SUM(C25:H25)</f>
        <v>289.30924495112794</v>
      </c>
    </row>
    <row r="26" spans="1:10">
      <c r="A26" s="366"/>
      <c r="B26" s="197" t="s">
        <v>190</v>
      </c>
      <c r="C26" s="44"/>
      <c r="D26" s="44"/>
      <c r="E26" s="44"/>
      <c r="F26" s="44"/>
      <c r="G26" s="44"/>
      <c r="H26" s="44"/>
      <c r="I26" s="195"/>
      <c r="J26" s="206"/>
    </row>
    <row r="27" spans="1:10" ht="15.75" thickBot="1">
      <c r="A27" s="367"/>
      <c r="B27" s="207" t="s">
        <v>191</v>
      </c>
      <c r="C27" s="213"/>
      <c r="D27" s="213"/>
      <c r="E27" s="213"/>
      <c r="F27" s="213"/>
      <c r="G27" s="213"/>
      <c r="H27" s="213"/>
      <c r="I27" s="209"/>
      <c r="J27" s="210"/>
    </row>
    <row r="28" spans="1:10">
      <c r="A28" s="362" t="s">
        <v>199</v>
      </c>
      <c r="B28" s="198" t="s">
        <v>87</v>
      </c>
      <c r="C28" s="199">
        <f>'SBU comparison (2)'!C14</f>
        <v>1.4867273643325851E-2</v>
      </c>
      <c r="D28" s="199">
        <f>'SBU comparison (2)'!D14</f>
        <v>6.8128130981957469E-2</v>
      </c>
      <c r="E28" s="199">
        <f>'SBU comparison (2)'!E14</f>
        <v>0</v>
      </c>
      <c r="F28" s="199">
        <f>'SBU comparison (2)'!F14</f>
        <v>0</v>
      </c>
      <c r="G28" s="199">
        <f>'SBU comparison (2)'!G14</f>
        <v>0</v>
      </c>
      <c r="H28" s="199">
        <f>'SBU comparison (2)'!H14</f>
        <v>0</v>
      </c>
      <c r="I28" s="200"/>
      <c r="J28" s="211">
        <f>'SBU comparison (2)'!J14</f>
        <v>9.7850202300501232E-3</v>
      </c>
    </row>
    <row r="29" spans="1:10">
      <c r="A29" s="363"/>
      <c r="B29" s="197" t="s">
        <v>189</v>
      </c>
      <c r="C29" s="191">
        <f>C28*'SBU comparison (2)'!C15</f>
        <v>192.77720705798032</v>
      </c>
      <c r="D29" s="191">
        <f>D28*'SBU comparison (2)'!D15</f>
        <v>99.399376963052489</v>
      </c>
      <c r="E29" s="191">
        <f>E28*'SBU comparison (2)'!E15</f>
        <v>0</v>
      </c>
      <c r="F29" s="191">
        <f>F28*'SBU comparison (2)'!F15</f>
        <v>0</v>
      </c>
      <c r="G29" s="191">
        <f>G28*'SBU comparison (2)'!G15</f>
        <v>0</v>
      </c>
      <c r="H29" s="191">
        <f>H28*'SBU comparison (2)'!H15</f>
        <v>0</v>
      </c>
      <c r="I29" s="195"/>
      <c r="J29" s="203">
        <f>SUM(C29:H29)</f>
        <v>292.1765840210328</v>
      </c>
    </row>
    <row r="30" spans="1:10">
      <c r="A30" s="363"/>
      <c r="B30" s="197" t="s">
        <v>190</v>
      </c>
      <c r="C30" s="44"/>
      <c r="D30" s="44"/>
      <c r="E30" s="44"/>
      <c r="F30" s="44"/>
      <c r="G30" s="44"/>
      <c r="H30" s="44"/>
      <c r="I30" s="195"/>
      <c r="J30" s="206"/>
    </row>
    <row r="31" spans="1:10" ht="15.75" thickBot="1">
      <c r="A31" s="364"/>
      <c r="B31" s="207" t="s">
        <v>191</v>
      </c>
      <c r="C31" s="213"/>
      <c r="D31" s="213"/>
      <c r="E31" s="213"/>
      <c r="F31" s="213"/>
      <c r="G31" s="213"/>
      <c r="H31" s="213"/>
      <c r="I31" s="209"/>
      <c r="J31" s="210"/>
    </row>
    <row r="32" spans="1:10" ht="15.75" thickBot="1">
      <c r="C32" s="2"/>
      <c r="D32" s="2"/>
      <c r="E32" s="2"/>
      <c r="F32" s="2"/>
      <c r="G32" s="2"/>
      <c r="H32" s="2"/>
    </row>
    <row r="33" spans="1:10">
      <c r="A33" s="362" t="s">
        <v>198</v>
      </c>
      <c r="B33" s="198" t="s">
        <v>96</v>
      </c>
      <c r="C33" s="199">
        <f>'SBU comparison'!C15</f>
        <v>0</v>
      </c>
      <c r="D33" s="199">
        <f>'SBU comparison'!D15</f>
        <v>0</v>
      </c>
      <c r="E33" s="199">
        <f>'SBU comparison'!E15</f>
        <v>0</v>
      </c>
      <c r="F33" s="199">
        <f>'SBU comparison'!F15</f>
        <v>0</v>
      </c>
      <c r="G33" s="199">
        <f>'SBU comparison'!G15</f>
        <v>0</v>
      </c>
      <c r="H33" s="199">
        <f>'SBU comparison'!H15</f>
        <v>0</v>
      </c>
      <c r="I33" s="200"/>
      <c r="J33" s="201"/>
    </row>
    <row r="34" spans="1:10">
      <c r="A34" s="366"/>
      <c r="B34" s="197" t="s">
        <v>95</v>
      </c>
      <c r="C34" s="44">
        <f>'SBU comparison'!C16</f>
        <v>0.35561038076306384</v>
      </c>
      <c r="D34" s="44">
        <f>'SBU comparison'!D16</f>
        <v>0.35306442430705653</v>
      </c>
      <c r="E34" s="44">
        <f>'SBU comparison'!E16</f>
        <v>0.31324713482014815</v>
      </c>
      <c r="F34" s="44">
        <f>'SBU comparison'!F16</f>
        <v>0.35367220663420429</v>
      </c>
      <c r="G34" s="44">
        <f>'SBU comparison'!G16</f>
        <v>0.38658835506794476</v>
      </c>
      <c r="H34" s="44">
        <f>'SBU comparison'!H16</f>
        <v>0.40266687614226204</v>
      </c>
      <c r="I34" s="195"/>
      <c r="J34" s="202">
        <f>'SBU comparison'!J16</f>
        <v>0.37440904485410892</v>
      </c>
    </row>
    <row r="35" spans="1:10">
      <c r="A35" s="366"/>
      <c r="B35" s="197" t="s">
        <v>192</v>
      </c>
      <c r="C35" s="113">
        <f>(C33-C34)*'SBU comparison'!C20</f>
        <v>-10946.0253213</v>
      </c>
      <c r="D35" s="113">
        <f>(D33-D34)*'SBU comparison'!D20</f>
        <v>-10182.822145000002</v>
      </c>
      <c r="E35" s="113">
        <f>(E33-E34)*'SBU comparison'!E20</f>
        <v>-10348.066467000002</v>
      </c>
      <c r="F35" s="113">
        <f>(F33-F34)*'SBU comparison'!F20</f>
        <v>-9084.7609813999989</v>
      </c>
      <c r="G35" s="113">
        <f>(G33-G34)*'SBU comparison'!G20</f>
        <v>-15588.3375961</v>
      </c>
      <c r="H35" s="113">
        <f>(H33-H34)*'SBU comparison'!H20</f>
        <v>-16667.160720999997</v>
      </c>
      <c r="I35" s="195"/>
      <c r="J35" s="203">
        <f>SUM(C35:H35)</f>
        <v>-72817.173231799999</v>
      </c>
    </row>
    <row r="36" spans="1:10">
      <c r="A36" s="366"/>
      <c r="B36" s="21"/>
      <c r="C36" s="21"/>
      <c r="D36" s="21"/>
      <c r="E36" s="21"/>
      <c r="F36" s="21"/>
      <c r="G36" s="21"/>
      <c r="H36" s="21"/>
      <c r="J36" s="204"/>
    </row>
    <row r="37" spans="1:10">
      <c r="A37" s="366"/>
      <c r="B37" s="197" t="s">
        <v>187</v>
      </c>
      <c r="C37" s="192">
        <f>'SBU comparison'!C25</f>
        <v>0.16400000000000001</v>
      </c>
      <c r="D37" s="192">
        <f>'SBU comparison'!D25</f>
        <v>0.1575</v>
      </c>
      <c r="E37" s="192">
        <f>'SBU comparison'!E25</f>
        <v>0.17530000000000001</v>
      </c>
      <c r="F37" s="192">
        <f>'SBU comparison'!F25</f>
        <v>0.20449999999999999</v>
      </c>
      <c r="G37" s="192">
        <f>'SBU comparison'!G25</f>
        <v>0.16830000000000001</v>
      </c>
      <c r="H37" s="192">
        <f>'SBU comparison'!H25</f>
        <v>0.15878869328651901</v>
      </c>
      <c r="I37" s="196"/>
      <c r="J37" s="205">
        <f>'SBU comparison'!J25</f>
        <v>0</v>
      </c>
    </row>
    <row r="38" spans="1:10">
      <c r="A38" s="366"/>
      <c r="B38" s="197" t="s">
        <v>204</v>
      </c>
      <c r="C38" s="64">
        <v>2102.0664300000008</v>
      </c>
      <c r="D38" s="64">
        <v>1849.7226300000002</v>
      </c>
      <c r="E38" s="64">
        <v>2079.6960800000002</v>
      </c>
      <c r="F38" s="64">
        <v>2014.0318399999999</v>
      </c>
      <c r="G38" s="64">
        <v>2623.3479199999997</v>
      </c>
      <c r="H38" s="64">
        <v>2651.4677999999999</v>
      </c>
      <c r="I38" s="195"/>
      <c r="J38" s="203">
        <f>SUM(C38:H38)</f>
        <v>13320.332700000001</v>
      </c>
    </row>
    <row r="39" spans="1:10">
      <c r="A39" s="366"/>
      <c r="B39" s="21" t="s">
        <v>188</v>
      </c>
      <c r="C39" s="21"/>
      <c r="D39" s="21"/>
      <c r="E39" s="21"/>
      <c r="F39" s="21"/>
      <c r="G39" s="21"/>
      <c r="H39" s="21"/>
      <c r="J39" s="204"/>
    </row>
    <row r="40" spans="1:10">
      <c r="A40" s="366"/>
      <c r="B40" s="21"/>
      <c r="C40" s="21"/>
      <c r="D40" s="21"/>
      <c r="E40" s="21"/>
      <c r="F40" s="21"/>
      <c r="G40" s="21"/>
      <c r="H40" s="21"/>
      <c r="J40" s="204"/>
    </row>
    <row r="41" spans="1:10">
      <c r="A41" s="366"/>
      <c r="B41" s="197" t="s">
        <v>87</v>
      </c>
      <c r="C41" s="44">
        <f>'SBU comparison (2)'!C16</f>
        <v>1.2100058173356687E-2</v>
      </c>
      <c r="D41" s="44">
        <f>'SBU comparison (2)'!D16</f>
        <v>2.345546527671305E-2</v>
      </c>
      <c r="E41" s="44">
        <f>'SBU comparison (2)'!E16</f>
        <v>2.8403361344537914E-2</v>
      </c>
      <c r="F41" s="44">
        <f>'SBU comparison (2)'!F16</f>
        <v>1.7417022674991789E-2</v>
      </c>
      <c r="G41" s="44">
        <f>'SBU comparison (2)'!G16</f>
        <v>2.9875421614378617E-2</v>
      </c>
      <c r="H41" s="44">
        <f>'SBU comparison (2)'!H16</f>
        <v>3.6034487719562969E-2</v>
      </c>
      <c r="I41" s="195"/>
      <c r="J41" s="202">
        <f>'SBU comparison (2)'!J16</f>
        <v>2.5079581796955686E-2</v>
      </c>
    </row>
    <row r="42" spans="1:10">
      <c r="A42" s="366"/>
      <c r="B42" s="197" t="s">
        <v>205</v>
      </c>
      <c r="C42" s="64">
        <f>'SBU comparison (2)'!C17*C41</f>
        <v>116.11578824898277</v>
      </c>
      <c r="D42" s="64">
        <f>'SBU comparison (2)'!D17*D41</f>
        <v>250.70843170320279</v>
      </c>
      <c r="E42" s="64">
        <f>'SBU comparison (2)'!E17*E41</f>
        <v>282.67877310924467</v>
      </c>
      <c r="F42" s="64">
        <f>'SBU comparison (2)'!F17*F41</f>
        <v>178.25451856720346</v>
      </c>
      <c r="G42" s="64">
        <f>'SBU comparison (2)'!G17*G41</f>
        <v>501.57247839947968</v>
      </c>
      <c r="H42" s="64">
        <f>'SBU comparison (2)'!H17*H41</f>
        <v>459.3892701416205</v>
      </c>
      <c r="I42" s="195"/>
      <c r="J42" s="203">
        <f>SUM(C42:H42)</f>
        <v>1788.7192601697341</v>
      </c>
    </row>
    <row r="43" spans="1:10">
      <c r="A43" s="366"/>
      <c r="B43" s="197" t="s">
        <v>190</v>
      </c>
      <c r="C43" s="45"/>
      <c r="D43" s="45"/>
      <c r="E43" s="45"/>
      <c r="F43" s="45"/>
      <c r="G43" s="45"/>
      <c r="H43" s="45"/>
      <c r="I43" s="195"/>
      <c r="J43" s="206"/>
    </row>
    <row r="44" spans="1:10" ht="15.75" thickBot="1">
      <c r="A44" s="367"/>
      <c r="B44" s="207" t="s">
        <v>196</v>
      </c>
      <c r="C44" s="208"/>
      <c r="D44" s="208"/>
      <c r="E44" s="208"/>
      <c r="F44" s="208"/>
      <c r="G44" s="208"/>
      <c r="H44" s="208"/>
      <c r="I44" s="209"/>
      <c r="J44" s="210"/>
    </row>
    <row r="45" spans="1:10">
      <c r="A45" s="362" t="s">
        <v>200</v>
      </c>
      <c r="B45" s="198" t="s">
        <v>87</v>
      </c>
      <c r="C45" s="199">
        <f>'SBU comparison (2)'!C18</f>
        <v>0</v>
      </c>
      <c r="D45" s="199">
        <f>'SBU comparison (2)'!D18</f>
        <v>0</v>
      </c>
      <c r="E45" s="199">
        <f>'SBU comparison (2)'!E18</f>
        <v>0</v>
      </c>
      <c r="F45" s="199">
        <f>'SBU comparison (2)'!F18</f>
        <v>0</v>
      </c>
      <c r="G45" s="199">
        <f>'SBU comparison (2)'!G18</f>
        <v>4.6478218616639033E-3</v>
      </c>
      <c r="H45" s="199">
        <f>'SBU comparison (2)'!H18</f>
        <v>0.10877160524574303</v>
      </c>
      <c r="I45" s="200"/>
      <c r="J45" s="211">
        <f>'SBU comparison (2)'!J18</f>
        <v>2.3908433146855756E-2</v>
      </c>
    </row>
    <row r="46" spans="1:10">
      <c r="A46" s="363"/>
      <c r="B46" s="197" t="s">
        <v>189</v>
      </c>
      <c r="C46" s="45">
        <f>'SBU comparison (2)'!C19*'KPI comparison'!C45</f>
        <v>0</v>
      </c>
      <c r="D46" s="45">
        <f>'SBU comparison (2)'!D19*'KPI comparison'!D45</f>
        <v>0</v>
      </c>
      <c r="E46" s="45">
        <f>'SBU comparison (2)'!E19*'KPI comparison'!E45</f>
        <v>0</v>
      </c>
      <c r="F46" s="45">
        <f>'SBU comparison (2)'!F19*'KPI comparison'!F45</f>
        <v>0</v>
      </c>
      <c r="G46" s="64">
        <f>'SBU comparison (2)'!G19*'KPI comparison'!G45</f>
        <v>3.7300211264629937</v>
      </c>
      <c r="H46" s="64">
        <f>'SBU comparison (2)'!H19*'KPI comparison'!H45</f>
        <v>179.39069977869971</v>
      </c>
      <c r="I46" s="195"/>
      <c r="J46" s="212">
        <f>SUM(C46:H46)</f>
        <v>183.1207209051627</v>
      </c>
    </row>
    <row r="47" spans="1:10">
      <c r="A47" s="363"/>
      <c r="B47" s="197" t="s">
        <v>190</v>
      </c>
      <c r="C47" s="45"/>
      <c r="D47" s="45"/>
      <c r="E47" s="45"/>
      <c r="F47" s="45"/>
      <c r="G47" s="45"/>
      <c r="H47" s="45"/>
      <c r="I47" s="195"/>
      <c r="J47" s="206"/>
    </row>
    <row r="48" spans="1:10" ht="15.75" thickBot="1">
      <c r="A48" s="364"/>
      <c r="B48" s="207" t="s">
        <v>191</v>
      </c>
      <c r="C48" s="208"/>
      <c r="D48" s="208"/>
      <c r="E48" s="208"/>
      <c r="F48" s="208"/>
      <c r="G48" s="208"/>
      <c r="H48" s="208"/>
      <c r="I48" s="209"/>
      <c r="J48" s="210"/>
    </row>
    <row r="50" spans="1:1">
      <c r="A50" t="s">
        <v>194</v>
      </c>
    </row>
  </sheetData>
  <mergeCells count="5">
    <mergeCell ref="A45:A48"/>
    <mergeCell ref="A3:A14"/>
    <mergeCell ref="A16:A27"/>
    <mergeCell ref="A33:A44"/>
    <mergeCell ref="A28:A31"/>
  </mergeCells>
  <pageMargins left="0.25" right="0.25" top="0.75" bottom="0.75" header="0.3" footer="0.3"/>
  <pageSetup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opLeftCell="I1" zoomScale="70" zoomScaleNormal="70" workbookViewId="0">
      <selection activeCell="J12" sqref="J12"/>
    </sheetView>
  </sheetViews>
  <sheetFormatPr defaultRowHeight="15"/>
  <cols>
    <col min="1" max="1" width="21.85546875" customWidth="1"/>
    <col min="2" max="2" width="22.140625" customWidth="1"/>
    <col min="3" max="9" width="9" customWidth="1"/>
  </cols>
  <sheetData>
    <row r="2" spans="1:10">
      <c r="B2" s="16" t="s">
        <v>156</v>
      </c>
      <c r="C2" s="148" t="s">
        <v>72</v>
      </c>
      <c r="D2" s="148" t="s">
        <v>73</v>
      </c>
      <c r="E2" s="148" t="s">
        <v>74</v>
      </c>
      <c r="F2" s="148" t="s">
        <v>75</v>
      </c>
      <c r="G2" s="148" t="s">
        <v>76</v>
      </c>
      <c r="H2" s="148" t="s">
        <v>78</v>
      </c>
      <c r="I2" s="148" t="s">
        <v>79</v>
      </c>
      <c r="J2" s="104" t="s">
        <v>158</v>
      </c>
    </row>
    <row r="3" spans="1:10">
      <c r="A3" t="s">
        <v>22</v>
      </c>
      <c r="B3" s="16"/>
      <c r="C3" s="2">
        <f>STX!AH6</f>
        <v>0.58299999999999996</v>
      </c>
      <c r="D3" s="2">
        <f>STX!BK6</f>
        <v>0.42299999999999999</v>
      </c>
      <c r="E3" s="2">
        <f>STX!CQ6</f>
        <v>0.46899999999999997</v>
      </c>
      <c r="F3" s="2">
        <f>STX!DV6</f>
        <v>0.45300000000000001</v>
      </c>
      <c r="G3" s="2">
        <f>STX!FB6</f>
        <v>0.40899999999999997</v>
      </c>
      <c r="H3" s="2">
        <f>STX!GG6</f>
        <v>0.35199999999999998</v>
      </c>
      <c r="I3" s="2">
        <f>STX!HM6</f>
        <v>0.35579820857812577</v>
      </c>
      <c r="J3" s="2">
        <f>STX!IX6</f>
        <v>0</v>
      </c>
    </row>
    <row r="4" spans="1:10">
      <c r="C4" s="2">
        <f>STX!AH7</f>
        <v>0.51732186239660294</v>
      </c>
      <c r="D4" s="2">
        <f>STX!BK7</f>
        <v>0.37239066185189057</v>
      </c>
      <c r="E4" s="2">
        <f>STX!CQ7</f>
        <v>0.39698630629748805</v>
      </c>
      <c r="F4" s="2">
        <f>STX!DV7</f>
        <v>0.38251458179532927</v>
      </c>
      <c r="G4" s="2">
        <f>STX!FB7</f>
        <v>0.34142351985043307</v>
      </c>
      <c r="H4" s="2">
        <f>STX!GG7</f>
        <v>0.30467166534229911</v>
      </c>
      <c r="I4" s="2">
        <f>STX!HM7</f>
        <v>0.29919929376921478</v>
      </c>
      <c r="J4" s="2">
        <f>STX!IX7</f>
        <v>0</v>
      </c>
    </row>
    <row r="5" spans="1:10" hidden="1">
      <c r="C5" s="184">
        <f>STX!AH8</f>
        <v>348.57699999999994</v>
      </c>
      <c r="D5" s="184">
        <f>STX!BK8</f>
        <v>197.40200000000002</v>
      </c>
      <c r="E5" s="184">
        <f>STX!CQ8</f>
        <v>211.16800000000001</v>
      </c>
      <c r="F5" s="184">
        <f>STX!DV8</f>
        <v>197.74399999999997</v>
      </c>
      <c r="G5" s="184">
        <f>STX!FB8</f>
        <v>276.94699999999995</v>
      </c>
      <c r="H5" s="184">
        <f>STX!GG8</f>
        <v>449.64300000000003</v>
      </c>
      <c r="I5" s="184">
        <f>STX!GH8</f>
        <v>30.218</v>
      </c>
      <c r="J5" s="2">
        <f>STX!IX8</f>
        <v>4715.3919999999998</v>
      </c>
    </row>
    <row r="6" spans="1:10">
      <c r="C6" s="184">
        <f>STX!AH9</f>
        <v>3311.2912829999996</v>
      </c>
      <c r="D6" s="184">
        <f>STX!BK9</f>
        <v>1941.7004119999999</v>
      </c>
      <c r="E6" s="184">
        <f>STX!CQ9</f>
        <v>2464.5783900000006</v>
      </c>
      <c r="F6" s="184">
        <f>STX!DV9</f>
        <v>2038.4454600000001</v>
      </c>
      <c r="G6" s="184">
        <f>STX!FB9</f>
        <v>2813.7176879999997</v>
      </c>
      <c r="H6" s="184">
        <f>STX!GG9</f>
        <v>3055.0963489999999</v>
      </c>
      <c r="I6" s="184">
        <f>STX!HM9</f>
        <v>3590.4315939999992</v>
      </c>
      <c r="J6" s="184">
        <f>STX!IX9</f>
        <v>45347.155140999996</v>
      </c>
    </row>
    <row r="7" spans="1:10" hidden="1">
      <c r="C7" s="184">
        <f>STX!AH10</f>
        <v>484.4</v>
      </c>
      <c r="D7" s="184">
        <f>STX!BK10</f>
        <v>418.86956521739131</v>
      </c>
      <c r="E7" s="184">
        <f>STX!CQ10</f>
        <v>441.28</v>
      </c>
      <c r="F7" s="184">
        <f>STX!DV10</f>
        <v>464.15</v>
      </c>
      <c r="G7" s="184">
        <f>STX!FB10</f>
        <v>613.695652173913</v>
      </c>
      <c r="H7" s="184">
        <f>STX!GG10</f>
        <v>716.95833333333337</v>
      </c>
      <c r="I7" s="184">
        <f>STX!GH10</f>
        <v>751</v>
      </c>
      <c r="J7" s="184">
        <f>STX!IX10</f>
        <v>9427.6284794995663</v>
      </c>
    </row>
    <row r="8" spans="1:10">
      <c r="C8" s="184">
        <f>STX!AH11</f>
        <v>6400.8338399999993</v>
      </c>
      <c r="D8" s="184">
        <f>STX!BK11</f>
        <v>5214.1490400000002</v>
      </c>
      <c r="E8" s="184">
        <f>STX!CQ11</f>
        <v>6208.2201600000008</v>
      </c>
      <c r="F8" s="184">
        <f>STX!DV11</f>
        <v>5329.0660200000011</v>
      </c>
      <c r="G8" s="184">
        <f>STX!FB11</f>
        <v>8241.1360799999984</v>
      </c>
      <c r="H8" s="184">
        <f>STX!GG11</f>
        <v>10027.504020000002</v>
      </c>
      <c r="I8" s="184">
        <f>STX!HM11</f>
        <v>12000.13392</v>
      </c>
      <c r="J8" s="184">
        <f>STX!IX11</f>
        <v>116353.37640000001</v>
      </c>
    </row>
    <row r="9" spans="1:10">
      <c r="A9" t="s">
        <v>154</v>
      </c>
      <c r="C9" s="2">
        <f>VEST!AH6</f>
        <v>0.58114950834929247</v>
      </c>
      <c r="D9" s="2">
        <f>VEST!BK6</f>
        <v>0.58084550155110437</v>
      </c>
      <c r="E9" s="2">
        <f>VEST!CQ6</f>
        <v>0.58217818638039587</v>
      </c>
      <c r="F9" s="2">
        <f>VEST!DV6</f>
        <v>0.55289259202335417</v>
      </c>
      <c r="G9" s="2">
        <f>VEST!FB6</f>
        <v>0.57789999999999997</v>
      </c>
      <c r="H9" s="2">
        <f>VEST!GG6</f>
        <v>0.55770643374966511</v>
      </c>
      <c r="I9" s="2">
        <f>VEST!HM6</f>
        <v>0.5068986453980614</v>
      </c>
      <c r="J9" s="2"/>
    </row>
    <row r="10" spans="1:10">
      <c r="C10" s="2">
        <f>VEST!AH7</f>
        <v>0.46091878720919177</v>
      </c>
      <c r="D10" s="2">
        <f>VEST!BK7</f>
        <v>0.47068886620170824</v>
      </c>
      <c r="E10" s="2">
        <f>VEST!CQ7</f>
        <v>0.50464058838892167</v>
      </c>
      <c r="F10" s="2">
        <f>VEST!DV7</f>
        <v>0.43742691051165911</v>
      </c>
      <c r="G10" s="2">
        <f>VEST!FB7</f>
        <v>0.45811155112438207</v>
      </c>
      <c r="H10" s="2">
        <f>VEST!GG7</f>
        <v>0.4185897457525849</v>
      </c>
      <c r="I10" s="2">
        <f>VEST!HM7</f>
        <v>0.43134640927125739</v>
      </c>
      <c r="J10" s="2">
        <f>VEST!IX7</f>
        <v>0.45716543456445369</v>
      </c>
    </row>
    <row r="11" spans="1:10">
      <c r="C11" s="184">
        <f>VEST!AH8</f>
        <v>541.7109999999999</v>
      </c>
      <c r="D11" s="184">
        <f>VEST!BK8</f>
        <v>519.74599999999998</v>
      </c>
      <c r="E11" s="184">
        <f>VEST!CQ8</f>
        <v>637.27299999999991</v>
      </c>
      <c r="F11" s="184">
        <f>VEST!DV8</f>
        <v>438.33300000000003</v>
      </c>
      <c r="G11" s="184">
        <f>VEST!FB8</f>
        <v>565.00299999999993</v>
      </c>
      <c r="H11" s="184">
        <f>VEST!GG8</f>
        <v>525.09199999999987</v>
      </c>
      <c r="I11" s="184">
        <f>VEST!HM8</f>
        <v>570.73099999999999</v>
      </c>
      <c r="J11" s="184">
        <f>VEST!IX8</f>
        <v>4362.3469999999988</v>
      </c>
    </row>
    <row r="12" spans="1:10">
      <c r="C12" s="184">
        <f>VEST!AH9</f>
        <v>7355.8185410000015</v>
      </c>
      <c r="D12" s="184">
        <f>VEST!BK9</f>
        <v>7085.0140250000004</v>
      </c>
      <c r="E12" s="184">
        <f>VEST!CQ9</f>
        <v>8570.6642500000016</v>
      </c>
      <c r="F12" s="184">
        <f>VEST!DV9</f>
        <v>5935.6281819999995</v>
      </c>
      <c r="G12" s="184">
        <f>VEST!FB9</f>
        <v>8344.3543460000001</v>
      </c>
      <c r="H12" s="184">
        <f>VEST!GG9</f>
        <v>7994.5655700000007</v>
      </c>
      <c r="I12" s="184">
        <f>VEST!HM9</f>
        <v>8530.3742679999996</v>
      </c>
      <c r="J12" s="184">
        <f>VEST!IX9</f>
        <v>62610.428442000004</v>
      </c>
    </row>
    <row r="13" spans="1:10">
      <c r="C13" s="184">
        <f>VEST!AH10</f>
        <v>1014.72</v>
      </c>
      <c r="D13" s="184">
        <f>VEST!BK10</f>
        <v>1092.9565217391305</v>
      </c>
      <c r="E13" s="184">
        <f>VEST!CQ10</f>
        <v>1134.44</v>
      </c>
      <c r="F13" s="184">
        <f>VEST!DV10</f>
        <v>1107.5</v>
      </c>
      <c r="G13" s="184">
        <f>VEST!FB10</f>
        <v>1144.7826086956522</v>
      </c>
      <c r="H13" s="184">
        <f>VEST!GG10</f>
        <v>1194.75</v>
      </c>
      <c r="I13" s="184">
        <f>VEST!HM10</f>
        <v>1120.7037037037037</v>
      </c>
      <c r="J13" s="184">
        <f>VEST!IX10</f>
        <v>979.48160426731067</v>
      </c>
    </row>
    <row r="14" spans="1:10">
      <c r="C14" s="184">
        <f>VEST!AH11</f>
        <v>15959.033879999999</v>
      </c>
      <c r="D14" s="184">
        <f>VEST!BK11</f>
        <v>15052.435980000002</v>
      </c>
      <c r="E14" s="184">
        <f>VEST!CQ11</f>
        <v>16983.699780000003</v>
      </c>
      <c r="F14" s="184">
        <f>VEST!DV11</f>
        <v>13569.417059999998</v>
      </c>
      <c r="G14" s="184">
        <f>VEST!FB11</f>
        <v>18214.677899999995</v>
      </c>
      <c r="H14" s="184">
        <f>VEST!GG11</f>
        <v>19098.808919999999</v>
      </c>
      <c r="I14" s="184">
        <f>VEST!HM11</f>
        <v>19776.156899999998</v>
      </c>
      <c r="J14" s="184">
        <f>VEST!IX11</f>
        <v>136953.54833999998</v>
      </c>
    </row>
    <row r="15" spans="1:10">
      <c r="A15" t="s">
        <v>21</v>
      </c>
      <c r="C15" s="2">
        <f>'BS1&amp;2'!AH6</f>
        <v>0</v>
      </c>
      <c r="D15" s="2">
        <f>'BS1&amp;2'!BK6</f>
        <v>0</v>
      </c>
      <c r="E15" s="2">
        <f>'BS1&amp;2'!CQ6</f>
        <v>0</v>
      </c>
      <c r="F15" s="2">
        <f>'BS1&amp;2'!DV6</f>
        <v>0</v>
      </c>
      <c r="G15" s="2">
        <f>'BS1&amp;2'!FB6</f>
        <v>0</v>
      </c>
      <c r="H15" s="2">
        <f>'BS1&amp;2'!GG6</f>
        <v>0</v>
      </c>
      <c r="I15" s="2">
        <f>'BS1&amp;2'!HM6</f>
        <v>0</v>
      </c>
      <c r="J15" s="2"/>
    </row>
    <row r="16" spans="1:10">
      <c r="C16" s="2">
        <f>'BS1&amp;2'!AH7</f>
        <v>0.35561038076306384</v>
      </c>
      <c r="D16" s="2">
        <f>'BS1&amp;2'!BK7</f>
        <v>0.35306442430705653</v>
      </c>
      <c r="E16" s="2">
        <f>'BS1&amp;2'!CQ7</f>
        <v>0.31324713482014815</v>
      </c>
      <c r="F16" s="2">
        <f>'BS1&amp;2'!DV7</f>
        <v>0.35367220663420429</v>
      </c>
      <c r="G16" s="2">
        <f>'BS1&amp;2'!FB7</f>
        <v>0.38658835506794476</v>
      </c>
      <c r="H16" s="2">
        <f>'BS1&amp;2'!GG7</f>
        <v>0.40266687614226204</v>
      </c>
      <c r="I16" s="2">
        <f>'BS1&amp;2'!HM7</f>
        <v>0.39488500296554035</v>
      </c>
      <c r="J16" s="2">
        <f>'BS1&amp;2'!IX7</f>
        <v>0.37440904485410892</v>
      </c>
    </row>
    <row r="17" spans="1:10">
      <c r="C17" s="184">
        <f>'BS1&amp;2'!AH8</f>
        <v>1274.3279999999997</v>
      </c>
      <c r="D17" s="184">
        <f>'BS1&amp;2'!BK8</f>
        <v>1537.5559999999996</v>
      </c>
      <c r="E17" s="184">
        <f>'BS1&amp;2'!CQ8</f>
        <v>1654.691</v>
      </c>
      <c r="F17" s="184">
        <f>'BS1&amp;2'!DV8</f>
        <v>1347.0740000000001</v>
      </c>
      <c r="G17" s="184">
        <f>'BS1&amp;2'!FB8</f>
        <v>1790.1200000000001</v>
      </c>
      <c r="H17" s="184">
        <f>'BS1&amp;2'!GG8</f>
        <v>1372.4640000000002</v>
      </c>
      <c r="I17" s="184">
        <f>'BS1&amp;2'!HM8</f>
        <v>1345.5099999999998</v>
      </c>
      <c r="J17" s="184">
        <f>'BS1&amp;2'!IX8</f>
        <v>11382.103000000001</v>
      </c>
    </row>
    <row r="18" spans="1:10">
      <c r="C18" s="184">
        <f>'BS1&amp;2'!AH9</f>
        <v>10946.0253213</v>
      </c>
      <c r="D18" s="184">
        <f>'BS1&amp;2'!BK9</f>
        <v>10182.822145000002</v>
      </c>
      <c r="E18" s="184">
        <f>'BS1&amp;2'!CQ9</f>
        <v>10348.066467000002</v>
      </c>
      <c r="F18" s="184">
        <f>'BS1&amp;2'!DV9</f>
        <v>9084.7609813999989</v>
      </c>
      <c r="G18" s="184">
        <f>'BS1&amp;2'!FB9</f>
        <v>15588.3375961</v>
      </c>
      <c r="H18" s="184">
        <f>'BS1&amp;2'!GG9</f>
        <v>16667.160720999997</v>
      </c>
      <c r="I18" s="184">
        <f>'BS1&amp;2'!HM9</f>
        <v>18347.595763000005</v>
      </c>
      <c r="J18" s="184">
        <f>'BS1&amp;2'!IX9</f>
        <v>107714.81294510001</v>
      </c>
    </row>
    <row r="19" spans="1:10">
      <c r="C19" s="184">
        <f>'BS1&amp;2'!AH10</f>
        <v>2053.8000000000002</v>
      </c>
      <c r="D19" s="184">
        <f>'BS1&amp;2'!BK10</f>
        <v>2167.8260869565215</v>
      </c>
      <c r="E19" s="184">
        <f>'BS1&amp;2'!CQ10</f>
        <v>2250.96</v>
      </c>
      <c r="F19" s="184">
        <f>'BS1&amp;2'!DV10</f>
        <v>2139.1999999999998</v>
      </c>
      <c r="G19" s="184">
        <f>'BS1&amp;2'!FB10</f>
        <v>2530.478260869565</v>
      </c>
      <c r="H19" s="184">
        <f>'BS1&amp;2'!GG10</f>
        <v>2736.8333333333335</v>
      </c>
      <c r="I19" s="184">
        <f>'BS1&amp;2'!HM10</f>
        <v>2730.8518518518517</v>
      </c>
      <c r="J19" s="184">
        <f>'BS1&amp;2'!IX10</f>
        <v>2079.4936916264091</v>
      </c>
    </row>
    <row r="20" spans="1:10">
      <c r="C20" s="184">
        <f>'BS1&amp;2'!AH11</f>
        <v>30780.949919999999</v>
      </c>
      <c r="D20" s="184">
        <f>'BS1&amp;2'!BK11</f>
        <v>28841.257980000006</v>
      </c>
      <c r="E20" s="184">
        <f>'BS1&amp;2'!CQ11</f>
        <v>33034.831980000003</v>
      </c>
      <c r="F20" s="184">
        <f>'BS1&amp;2'!DV11</f>
        <v>25686.951959999999</v>
      </c>
      <c r="G20" s="184">
        <f>'BS1&amp;2'!FB11</f>
        <v>40322.832779999997</v>
      </c>
      <c r="H20" s="184">
        <f>'BS1&amp;2'!GG11</f>
        <v>41391.933899999996</v>
      </c>
      <c r="I20" s="184">
        <f>'BS1&amp;2'!HM11</f>
        <v>46463.136419999995</v>
      </c>
      <c r="J20" s="184">
        <f>'BS1&amp;2'!IX11</f>
        <v>287692.87073999998</v>
      </c>
    </row>
    <row r="21" spans="1:10">
      <c r="C21" s="2"/>
      <c r="D21" s="2"/>
      <c r="E21" s="2"/>
      <c r="F21" s="2"/>
      <c r="G21" s="2"/>
      <c r="H21" s="2"/>
      <c r="I21" s="2"/>
      <c r="J21" s="2"/>
    </row>
    <row r="22" spans="1:10">
      <c r="B22" s="16" t="s">
        <v>157</v>
      </c>
      <c r="C22" s="2"/>
      <c r="D22" s="2"/>
      <c r="E22" s="2"/>
      <c r="F22" s="2"/>
      <c r="G22" s="2"/>
      <c r="H22" s="2"/>
      <c r="I22" s="2"/>
      <c r="J22" s="104" t="s">
        <v>158</v>
      </c>
    </row>
    <row r="23" spans="1:10" ht="45">
      <c r="A23" s="147" t="s">
        <v>155</v>
      </c>
      <c r="B23" t="s">
        <v>22</v>
      </c>
      <c r="C23" s="185">
        <f>STX!AH59</f>
        <v>0.20019133110303364</v>
      </c>
      <c r="D23" s="185">
        <f>STX!BK59</f>
        <v>0.22462742383210318</v>
      </c>
      <c r="E23" s="185">
        <f>STX!CQ59</f>
        <v>0.19274454246223038</v>
      </c>
      <c r="F23" s="185">
        <f>STX!DV59</f>
        <v>0.27270886119268556</v>
      </c>
      <c r="G23" s="185">
        <f>STX!FB59</f>
        <v>0.21300252862859079</v>
      </c>
      <c r="H23" s="185">
        <f>STX!GG59</f>
        <v>0.2407975754127103</v>
      </c>
      <c r="I23" s="185">
        <f>STX!HM59</f>
        <v>0.23782609686677575</v>
      </c>
      <c r="J23" s="185"/>
    </row>
    <row r="24" spans="1:10">
      <c r="B24" t="s">
        <v>154</v>
      </c>
      <c r="C24" s="185">
        <f>VEST!AH60</f>
        <v>0.1447</v>
      </c>
      <c r="D24" s="185">
        <f>VEST!BK60</f>
        <v>0.13200000000000001</v>
      </c>
      <c r="E24" s="185">
        <f>VEST!CQ60</f>
        <v>0.13270000000000001</v>
      </c>
      <c r="F24" s="185">
        <f>VEST!DV60</f>
        <v>0.17849999999999999</v>
      </c>
      <c r="G24" s="185">
        <f>VEST!FB60</f>
        <v>0.1578</v>
      </c>
      <c r="H24" s="185">
        <f>VEST!GG60</f>
        <v>0.17019999999999999</v>
      </c>
      <c r="I24" s="185">
        <v>0.15160000000000001</v>
      </c>
      <c r="J24" s="185"/>
    </row>
    <row r="25" spans="1:10">
      <c r="B25" t="s">
        <v>21</v>
      </c>
      <c r="C25" s="185">
        <f>'BS1&amp;2'!AH58</f>
        <v>0.16400000000000001</v>
      </c>
      <c r="D25" s="185">
        <f>'BS1&amp;2'!BK58</f>
        <v>0.1575</v>
      </c>
      <c r="E25" s="185">
        <f>'BS1&amp;2'!CQ58</f>
        <v>0.17530000000000001</v>
      </c>
      <c r="F25" s="185">
        <f>'BS1&amp;2'!DV58</f>
        <v>0.20449999999999999</v>
      </c>
      <c r="G25" s="185">
        <f>'BS1&amp;2'!FB58</f>
        <v>0.16830000000000001</v>
      </c>
      <c r="H25" s="185">
        <f>'BS1&amp;2'!GG58</f>
        <v>0.15878869328651901</v>
      </c>
      <c r="I25" s="185">
        <f>'BS1&amp;2'!HM58</f>
        <v>0.14940000000000001</v>
      </c>
      <c r="J25" s="185"/>
    </row>
    <row r="31" spans="1:10">
      <c r="H31" t="s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STX</vt:lpstr>
      <vt:lpstr>VEST</vt:lpstr>
      <vt:lpstr>BS1&amp;2</vt:lpstr>
      <vt:lpstr>BS1</vt:lpstr>
      <vt:lpstr>BS2</vt:lpstr>
      <vt:lpstr>Totals</vt:lpstr>
      <vt:lpstr>BTE</vt:lpstr>
      <vt:lpstr>KPI comparison</vt:lpstr>
      <vt:lpstr>SBU comparison</vt:lpstr>
      <vt:lpstr>SBU comparison (2)</vt:lpstr>
      <vt:lpstr>Headcount</vt:lpstr>
      <vt:lpstr>Central KPIs</vt:lpstr>
      <vt:lpstr>Worked minutes breakdown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Wheeler</dc:creator>
  <cp:lastModifiedBy>Gilberto Tongco</cp:lastModifiedBy>
  <cp:lastPrinted>2016-01-07T02:32:54Z</cp:lastPrinted>
  <dcterms:created xsi:type="dcterms:W3CDTF">2015-06-23T02:23:34Z</dcterms:created>
  <dcterms:modified xsi:type="dcterms:W3CDTF">2016-01-09T08:21:47Z</dcterms:modified>
</cp:coreProperties>
</file>