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utations" sheetId="1" state="visible" r:id="rId2"/>
    <sheet name="Graph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<sst xmlns="http://schemas.openxmlformats.org/spreadsheetml/2006/main" count="22" uniqueCount="22">
  <si>
    <t xml:space="preserve">t</t>
  </si>
  <si>
    <t xml:space="preserve">p(t)</t>
  </si>
  <si>
    <t xml:space="preserve">sin(wd t)</t>
  </si>
  <si>
    <t xml:space="preserve">cos(wd t)</t>
  </si>
  <si>
    <t xml:space="preserve">p × sin</t>
  </si>
  <si>
    <t xml:space="preserve">p × cos</t>
  </si>
  <si>
    <t xml:space="preserve">A(t)</t>
  </si>
  <si>
    <t xml:space="preserve">B(t)</t>
  </si>
  <si>
    <t xml:space="preserve">x(t)</t>
  </si>
  <si>
    <t xml:space="preserve">mass</t>
  </si>
  <si>
    <t xml:space="preserve">Tn</t>
  </si>
  <si>
    <t xml:space="preserve">z</t>
  </si>
  <si>
    <t xml:space="preserve">wn</t>
  </si>
  <si>
    <t xml:space="preserve">wd</t>
  </si>
  <si>
    <t xml:space="preserve">h</t>
  </si>
  <si>
    <t xml:space="preserve">decr</t>
  </si>
  <si>
    <t xml:space="preserve">factor</t>
  </si>
  <si>
    <t xml:space="preserve">P</t>
  </si>
  <si>
    <t xml:space="preserve">t0</t>
  </si>
  <si>
    <t xml:space="preserve">t1</t>
  </si>
  <si>
    <t xml:space="preserve">t2</t>
  </si>
  <si>
    <t xml:space="preserve">label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</si>
</sst>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0.00"/>
    <numFmt numFmtId="168" formatCode="0.000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8"/>
          <c:y val="0.133111111111111"/>
          <c:w val="0.795875"/>
          <c:h val="0.715888888888889"/>
        </c:manualLayout>
      </c:layout>
      <c:scatterChart>
        <c:scatterStyle val="line"/>
        <c:varyColors val="0"/>
        <c:ser>
          <c:idx val="0"/>
          <c:order val="0"/>
          <c:tx>
            <c:strRef>
              <c:f>Computations!$B$15</c:f>
              <c:strCache>
                <c:ptCount val="1"/>
                <c:pt idx="0">
                  <c:v>Response for Damping Ratio z = 1.00%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Computations!$C$2:$C$102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</c:numCache>
            </c:numRef>
          </c:xVal>
          <c:yVal>
            <c:numRef>
              <c:f>Computations!$K$2:$K$102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0.0791622623090772</c:v>
                </c:pt>
                <c:pt idx="3">
                  <c:v>0.294723600559395</c:v>
                </c:pt>
                <c:pt idx="4">
                  <c:v>0.666967248277865</c:v>
                </c:pt>
                <c:pt idx="5">
                  <c:v>1.17420129831869</c:v>
                </c:pt>
                <c:pt idx="6">
                  <c:v>1.75897797389388</c:v>
                </c:pt>
                <c:pt idx="7">
                  <c:v>2.34377887809679</c:v>
                </c:pt>
                <c:pt idx="8">
                  <c:v>2.85188669098358</c:v>
                </c:pt>
                <c:pt idx="9">
                  <c:v>3.22782591123526</c:v>
                </c:pt>
                <c:pt idx="10">
                  <c:v>3.4519286294382</c:v>
                </c:pt>
                <c:pt idx="11">
                  <c:v>3.54520401146981</c:v>
                </c:pt>
                <c:pt idx="12">
                  <c:v>3.56331453529285</c:v>
                </c:pt>
                <c:pt idx="13">
                  <c:v>3.58137810052637</c:v>
                </c:pt>
                <c:pt idx="14">
                  <c:v>3.67374259530819</c:v>
                </c:pt>
                <c:pt idx="15">
                  <c:v>3.89417640569017</c:v>
                </c:pt>
                <c:pt idx="16">
                  <c:v>4.26175077625269</c:v>
                </c:pt>
                <c:pt idx="17">
                  <c:v>4.75611780045789</c:v>
                </c:pt>
                <c:pt idx="18">
                  <c:v>5.32334482022679</c:v>
                </c:pt>
                <c:pt idx="19">
                  <c:v>5.89064009940571</c:v>
                </c:pt>
                <c:pt idx="20">
                  <c:v>6.38595200314013</c:v>
                </c:pt>
                <c:pt idx="21">
                  <c:v>6.75716673120348</c:v>
                </c:pt>
                <c:pt idx="22">
                  <c:v>6.86704821669651</c:v>
                </c:pt>
                <c:pt idx="23">
                  <c:v>6.64944869259827</c:v>
                </c:pt>
                <c:pt idx="24">
                  <c:v>6.126199901803</c:v>
                </c:pt>
                <c:pt idx="25">
                  <c:v>5.40037730977729</c:v>
                </c:pt>
                <c:pt idx="26">
                  <c:v>4.62797888178027</c:v>
                </c:pt>
                <c:pt idx="27">
                  <c:v>3.97579234071935</c:v>
                </c:pt>
                <c:pt idx="28">
                  <c:v>3.57682531403438</c:v>
                </c:pt>
                <c:pt idx="29">
                  <c:v>3.4952039016109</c:v>
                </c:pt>
                <c:pt idx="30">
                  <c:v>3.70979735467404</c:v>
                </c:pt>
                <c:pt idx="31">
                  <c:v>4.12073864949598</c:v>
                </c:pt>
                <c:pt idx="32">
                  <c:v>4.57686437554795</c:v>
                </c:pt>
                <c:pt idx="33">
                  <c:v>4.91654188195296</c:v>
                </c:pt>
                <c:pt idx="34">
                  <c:v>5.01086170149612</c:v>
                </c:pt>
                <c:pt idx="35">
                  <c:v>4.7976576237612</c:v>
                </c:pt>
                <c:pt idx="36">
                  <c:v>4.29738188060747</c:v>
                </c:pt>
                <c:pt idx="37">
                  <c:v>3.60679291706284</c:v>
                </c:pt>
                <c:pt idx="38">
                  <c:v>2.87236941304166</c:v>
                </c:pt>
                <c:pt idx="39">
                  <c:v>2.25074827633795</c:v>
                </c:pt>
                <c:pt idx="40">
                  <c:v>1.86686707939771</c:v>
                </c:pt>
                <c:pt idx="41">
                  <c:v>1.78099203336886</c:v>
                </c:pt>
                <c:pt idx="42">
                  <c:v>1.97332766590718</c:v>
                </c:pt>
                <c:pt idx="43">
                  <c:v>2.35012735569237</c:v>
                </c:pt>
                <c:pt idx="44">
                  <c:v>2.76945197226611</c:v>
                </c:pt>
                <c:pt idx="45">
                  <c:v>3.07950594626327</c:v>
                </c:pt>
                <c:pt idx="46">
                  <c:v>3.15920122467299</c:v>
                </c:pt>
                <c:pt idx="47">
                  <c:v>2.95011353522327</c:v>
                </c:pt>
                <c:pt idx="48">
                  <c:v>2.47140265136373</c:v>
                </c:pt>
                <c:pt idx="49">
                  <c:v>1.8138971143786</c:v>
                </c:pt>
                <c:pt idx="50">
                  <c:v>1.11513718734945</c:v>
                </c:pt>
                <c:pt idx="51">
                  <c:v>0.522226733762024</c:v>
                </c:pt>
                <c:pt idx="52">
                  <c:v>0.152522892249655</c:v>
                </c:pt>
                <c:pt idx="53">
                  <c:v>0.0626642826882468</c:v>
                </c:pt>
                <c:pt idx="54">
                  <c:v>0.234106444394663</c:v>
                </c:pt>
                <c:pt idx="55">
                  <c:v>0.578848090054052</c:v>
                </c:pt>
                <c:pt idx="56">
                  <c:v>0.963611501541567</c:v>
                </c:pt>
                <c:pt idx="57">
                  <c:v>1.24583951332065</c:v>
                </c:pt>
                <c:pt idx="58">
                  <c:v>1.31179095019962</c:v>
                </c:pt>
                <c:pt idx="59">
                  <c:v>1.10655827794282</c:v>
                </c:pt>
                <c:pt idx="60">
                  <c:v>0.648090377678172</c:v>
                </c:pt>
                <c:pt idx="61">
                  <c:v>0.0216492820125281</c:v>
                </c:pt>
                <c:pt idx="62">
                  <c:v>-0.604036606871133</c:v>
                </c:pt>
                <c:pt idx="63">
                  <c:v>-1.0621978883311</c:v>
                </c:pt>
                <c:pt idx="64">
                  <c:v>-1.23245632446375</c:v>
                </c:pt>
                <c:pt idx="65">
                  <c:v>-1.07242852068109</c:v>
                </c:pt>
                <c:pt idx="66">
                  <c:v>-0.628210768130454</c:v>
                </c:pt>
                <c:pt idx="67">
                  <c:v>-0.0211703035938674</c:v>
                </c:pt>
                <c:pt idx="68">
                  <c:v>0.585189384810791</c:v>
                </c:pt>
                <c:pt idx="69">
                  <c:v>1.02924954125299</c:v>
                </c:pt>
                <c:pt idx="70">
                  <c:v>1.19433616698496</c:v>
                </c:pt>
                <c:pt idx="71">
                  <c:v>1.03935139955503</c:v>
                </c:pt>
                <c:pt idx="72">
                  <c:v>0.608940891692043</c:v>
                </c:pt>
                <c:pt idx="73">
                  <c:v>0.0207002440906956</c:v>
                </c:pt>
                <c:pt idx="74">
                  <c:v>-0.566930176492708</c:v>
                </c:pt>
                <c:pt idx="75">
                  <c:v>-0.997323186411852</c:v>
                </c:pt>
                <c:pt idx="76">
                  <c:v>-1.15739504617368</c:v>
                </c:pt>
                <c:pt idx="77">
                  <c:v>-1.00729445001068</c:v>
                </c:pt>
                <c:pt idx="78">
                  <c:v>-0.59026204883341</c:v>
                </c:pt>
                <c:pt idx="79">
                  <c:v>-0.0202390099833619</c:v>
                </c:pt>
                <c:pt idx="80">
                  <c:v>0.549240638323928</c:v>
                </c:pt>
                <c:pt idx="81">
                  <c:v>0.96638712467275</c:v>
                </c:pt>
                <c:pt idx="82">
                  <c:v>1.1215964959218</c:v>
                </c:pt>
                <c:pt idx="83">
                  <c:v>0.97622620870744</c:v>
                </c:pt>
                <c:pt idx="84">
                  <c:v>0.572156113454318</c:v>
                </c:pt>
                <c:pt idx="85">
                  <c:v>0.0197865050056292</c:v>
                </c:pt>
                <c:pt idx="86">
                  <c:v>-0.532102998899642</c:v>
                </c:pt>
                <c:pt idx="87">
                  <c:v>-0.936410640081036</c:v>
                </c:pt>
                <c:pt idx="88">
                  <c:v>-1.08690517794428</c:v>
                </c:pt>
                <c:pt idx="89">
                  <c:v>-0.946116182641381</c:v>
                </c:pt>
                <c:pt idx="90">
                  <c:v>-0.55460551530104</c:v>
                </c:pt>
                <c:pt idx="91">
                  <c:v>-0.0193426304039612</c:v>
                </c:pt>
                <c:pt idx="92">
                  <c:v>0.5155000411568</c:v>
                </c:pt>
                <c:pt idx="93">
                  <c:v>0.90736396936899</c:v>
                </c:pt>
                <c:pt idx="94">
                  <c:v>1.05328684689882</c:v>
                </c:pt>
                <c:pt idx="95">
                  <c:v>0.91693481922084</c:v>
                </c:pt>
                <c:pt idx="96">
                  <c:v>0.53759322292271</c:v>
                </c:pt>
                <c:pt idx="97">
                  <c:v>0.0189072851835183</c:v>
                </c:pt>
                <c:pt idx="98">
                  <c:v>-0.499415085084184</c:v>
                </c:pt>
                <c:pt idx="99">
                  <c:v>-0.879218272408204</c:v>
                </c:pt>
                <c:pt idx="100">
                  <c:v>-1.02070831658404</c:v>
                </c:pt>
              </c:numCache>
            </c:numRef>
          </c:yVal>
          <c:smooth val="0"/>
        </c:ser>
        <c:axId val="13903208"/>
        <c:axId val="16647240"/>
      </c:scatterChart>
      <c:valAx>
        <c:axId val="13903208"/>
        <c:scaling>
          <c:orientation val="minMax"/>
          <c:max val="5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T/s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47240"/>
        <c:crosses val="min"/>
        <c:crossBetween val="midCat"/>
      </c:valAx>
      <c:valAx>
        <c:axId val="166472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x/mm</a:t>
                </a:r>
              </a:p>
            </c:rich>
          </c:tx>
          <c:overlay val="0"/>
        </c:title>
        <c:numFmt formatCode="0.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903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90375"/>
          <c:y val="0.02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Computations!$D$1</c:f>
              <c:strCache>
                <c:ptCount val="1"/>
                <c:pt idx="0">
                  <c:v>p(t)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Computations!$C$2:$C$102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2.05</c:v>
                </c:pt>
                <c:pt idx="42">
                  <c:v>2.1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2.4</c:v>
                </c:pt>
                <c:pt idx="49">
                  <c:v>2.45</c:v>
                </c:pt>
                <c:pt idx="50">
                  <c:v>2.5</c:v>
                </c:pt>
                <c:pt idx="51">
                  <c:v>2.55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3.64999999999999</c:v>
                </c:pt>
                <c:pt idx="74">
                  <c:v>3.69999999999999</c:v>
                </c:pt>
                <c:pt idx="75">
                  <c:v>3.74999999999999</c:v>
                </c:pt>
                <c:pt idx="76">
                  <c:v>3.79999999999999</c:v>
                </c:pt>
                <c:pt idx="77">
                  <c:v>3.84999999999999</c:v>
                </c:pt>
                <c:pt idx="78">
                  <c:v>3.89999999999999</c:v>
                </c:pt>
                <c:pt idx="79">
                  <c:v>3.94999999999999</c:v>
                </c:pt>
                <c:pt idx="80">
                  <c:v>3.99999999999999</c:v>
                </c:pt>
                <c:pt idx="81">
                  <c:v>4.04999999999999</c:v>
                </c:pt>
                <c:pt idx="82">
                  <c:v>4.09999999999999</c:v>
                </c:pt>
                <c:pt idx="83">
                  <c:v>4.14999999999999</c:v>
                </c:pt>
                <c:pt idx="84">
                  <c:v>4.19999999999999</c:v>
                </c:pt>
                <c:pt idx="85">
                  <c:v>4.24999999999999</c:v>
                </c:pt>
                <c:pt idx="86">
                  <c:v>4.29999999999999</c:v>
                </c:pt>
                <c:pt idx="87">
                  <c:v>4.34999999999999</c:v>
                </c:pt>
                <c:pt idx="88">
                  <c:v>4.39999999999999</c:v>
                </c:pt>
                <c:pt idx="89">
                  <c:v>4.44999999999999</c:v>
                </c:pt>
                <c:pt idx="90">
                  <c:v>4.49999999999999</c:v>
                </c:pt>
                <c:pt idx="91">
                  <c:v>4.54999999999999</c:v>
                </c:pt>
                <c:pt idx="92">
                  <c:v>4.59999999999999</c:v>
                </c:pt>
                <c:pt idx="93">
                  <c:v>4.64999999999999</c:v>
                </c:pt>
                <c:pt idx="94">
                  <c:v>4.69999999999999</c:v>
                </c:pt>
                <c:pt idx="95">
                  <c:v>4.74999999999999</c:v>
                </c:pt>
                <c:pt idx="96">
                  <c:v>4.79999999999999</c:v>
                </c:pt>
                <c:pt idx="97">
                  <c:v>4.84999999999999</c:v>
                </c:pt>
                <c:pt idx="98">
                  <c:v>4.89999999999999</c:v>
                </c:pt>
                <c:pt idx="99">
                  <c:v>4.94999999999999</c:v>
                </c:pt>
                <c:pt idx="100">
                  <c:v>4.99999999999999</c:v>
                </c:pt>
              </c:numCache>
            </c:numRef>
          </c:xVal>
          <c:yVal>
            <c:numRef>
              <c:f>Computations!$D$2:$D$102</c:f>
              <c:numCache>
                <c:formatCode>General</c:formatCode>
                <c:ptCount val="10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390000</c:v>
                </c:pt>
                <c:pt idx="22">
                  <c:v>380000</c:v>
                </c:pt>
                <c:pt idx="23">
                  <c:v>370000</c:v>
                </c:pt>
                <c:pt idx="24">
                  <c:v>360000</c:v>
                </c:pt>
                <c:pt idx="25">
                  <c:v>350000</c:v>
                </c:pt>
                <c:pt idx="26">
                  <c:v>340000</c:v>
                </c:pt>
                <c:pt idx="27">
                  <c:v>330000</c:v>
                </c:pt>
                <c:pt idx="28">
                  <c:v>320000</c:v>
                </c:pt>
                <c:pt idx="29">
                  <c:v>310000</c:v>
                </c:pt>
                <c:pt idx="30">
                  <c:v>300000</c:v>
                </c:pt>
                <c:pt idx="31">
                  <c:v>290000</c:v>
                </c:pt>
                <c:pt idx="32">
                  <c:v>280000</c:v>
                </c:pt>
                <c:pt idx="33">
                  <c:v>270000</c:v>
                </c:pt>
                <c:pt idx="34">
                  <c:v>260000</c:v>
                </c:pt>
                <c:pt idx="35">
                  <c:v>250000</c:v>
                </c:pt>
                <c:pt idx="36">
                  <c:v>240000</c:v>
                </c:pt>
                <c:pt idx="37">
                  <c:v>230000</c:v>
                </c:pt>
                <c:pt idx="38">
                  <c:v>220000</c:v>
                </c:pt>
                <c:pt idx="39">
                  <c:v>210000</c:v>
                </c:pt>
                <c:pt idx="40">
                  <c:v>200000</c:v>
                </c:pt>
                <c:pt idx="41">
                  <c:v>190000</c:v>
                </c:pt>
                <c:pt idx="42">
                  <c:v>180000</c:v>
                </c:pt>
                <c:pt idx="43">
                  <c:v>170000</c:v>
                </c:pt>
                <c:pt idx="44">
                  <c:v>160000</c:v>
                </c:pt>
                <c:pt idx="45">
                  <c:v>150000</c:v>
                </c:pt>
                <c:pt idx="46">
                  <c:v>140000</c:v>
                </c:pt>
                <c:pt idx="47">
                  <c:v>130000</c:v>
                </c:pt>
                <c:pt idx="48">
                  <c:v>120000</c:v>
                </c:pt>
                <c:pt idx="49">
                  <c:v>110000</c:v>
                </c:pt>
                <c:pt idx="50">
                  <c:v>100000</c:v>
                </c:pt>
                <c:pt idx="51">
                  <c:v>90000.0000000002</c:v>
                </c:pt>
                <c:pt idx="52">
                  <c:v>80000.0000000003</c:v>
                </c:pt>
                <c:pt idx="53">
                  <c:v>70000.0000000003</c:v>
                </c:pt>
                <c:pt idx="54">
                  <c:v>60000.0000000003</c:v>
                </c:pt>
                <c:pt idx="55">
                  <c:v>50000.0000000004</c:v>
                </c:pt>
                <c:pt idx="56">
                  <c:v>40000.0000000004</c:v>
                </c:pt>
                <c:pt idx="57">
                  <c:v>30000.0000000004</c:v>
                </c:pt>
                <c:pt idx="58">
                  <c:v>20000.0000000005</c:v>
                </c:pt>
                <c:pt idx="59">
                  <c:v>10000.0000000005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axId val="62137839"/>
        <c:axId val="11071709"/>
      </c:scatterChart>
      <c:valAx>
        <c:axId val="621378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t/s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071709"/>
        <c:crosses val="autoZero"/>
        <c:crossBetween val="midCat"/>
      </c:valAx>
      <c:valAx>
        <c:axId val="110717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p(t)/N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1378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7</xdr:col>
      <xdr:colOff>70560</xdr:colOff>
      <xdr:row>19</xdr:row>
      <xdr:rowOff>151560</xdr:rowOff>
    </xdr:to>
    <xdr:graphicFrame>
      <xdr:nvGraphicFramePr>
        <xdr:cNvPr id="0" name=""/>
        <xdr:cNvGraphicFramePr/>
      </xdr:nvGraphicFramePr>
      <xdr:xfrm>
        <a:off x="360" y="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360</xdr:colOff>
      <xdr:row>21</xdr:row>
      <xdr:rowOff>720</xdr:rowOff>
    </xdr:from>
    <xdr:to>
      <xdr:col>7</xdr:col>
      <xdr:colOff>70560</xdr:colOff>
      <xdr:row>40</xdr:row>
      <xdr:rowOff>151560</xdr:rowOff>
    </xdr:to>
    <xdr:graphicFrame>
      <xdr:nvGraphicFramePr>
        <xdr:cNvPr id="1" name=""/>
        <xdr:cNvGraphicFramePr/>
      </xdr:nvGraphicFramePr>
      <xdr:xfrm>
        <a:off x="360" y="3414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5" activeCellId="0" sqref="B15"/>
    </sheetView>
  </sheetViews>
  <sheetFormatPr defaultRowHeight="13.8" outlineLevelRow="0" outlineLevelCol="0"/>
  <cols>
    <col collapsed="false" customWidth="false" hidden="false" outlineLevel="0" max="1" min="1" style="1" width="11.52"/>
    <col collapsed="false" customWidth="false" hidden="false" outlineLevel="0" max="3" min="2" style="2" width="11.52"/>
    <col collapsed="false" customWidth="false" hidden="false" outlineLevel="0" max="4" min="4" style="3" width="11.52"/>
    <col collapsed="false" customWidth="false" hidden="false" outlineLevel="0" max="6" min="5" style="4" width="11.52"/>
    <col collapsed="false" customWidth="false" hidden="false" outlineLevel="0" max="8" min="7" style="5" width="11.52"/>
    <col collapsed="false" customWidth="false" hidden="false" outlineLevel="0" max="11" min="9" style="6" width="11.52"/>
    <col collapsed="false" customWidth="false" hidden="false" outlineLevel="0" max="1025" min="12" style="3" width="11.52"/>
  </cols>
  <sheetData>
    <row r="1" s="1" customFormat="true" ht="13.8" hidden="false" customHeight="false" outlineLevel="0" collapsed="false">
      <c r="B1" s="7"/>
      <c r="C1" s="7" t="s">
        <v>0</v>
      </c>
      <c r="D1" s="1" t="s">
        <v>1</v>
      </c>
      <c r="E1" s="8" t="s">
        <v>2</v>
      </c>
      <c r="F1" s="8" t="s">
        <v>3</v>
      </c>
      <c r="G1" s="9" t="s">
        <v>4</v>
      </c>
      <c r="H1" s="9" t="s">
        <v>5</v>
      </c>
      <c r="I1" s="10" t="s">
        <v>6</v>
      </c>
      <c r="J1" s="10" t="s">
        <v>7</v>
      </c>
      <c r="K1" s="10" t="s">
        <v>8</v>
      </c>
    </row>
    <row r="2" customFormat="false" ht="13.8" hidden="false" customHeight="false" outlineLevel="0" collapsed="false">
      <c r="A2" s="1" t="s">
        <v>9</v>
      </c>
      <c r="B2" s="5" t="n">
        <v>600000</v>
      </c>
      <c r="C2" s="2" t="n">
        <v>0</v>
      </c>
      <c r="D2" s="3" t="n">
        <f aca="false">IF(C2&lt;$B$12,$B$10*(C2-$B$11)/($B$12-$B$11),IF(C2&lt;$B$13,$B$10*($B$13-C2)/($B$13-$B$12),0))</f>
        <v>0</v>
      </c>
      <c r="E2" s="4" t="n">
        <f aca="false">SIN(C2*$B$6)</f>
        <v>0</v>
      </c>
      <c r="F2" s="4" t="n">
        <f aca="false">COS(C2*$B$6)</f>
        <v>1</v>
      </c>
      <c r="G2" s="5" t="n">
        <f aca="false">D2*E2</f>
        <v>0</v>
      </c>
      <c r="H2" s="5" t="n">
        <f aca="false">D2*F2</f>
        <v>0</v>
      </c>
      <c r="I2" s="6" t="n">
        <v>0</v>
      </c>
      <c r="J2" s="6" t="n">
        <v>0</v>
      </c>
      <c r="K2" s="6" t="n">
        <f aca="false">I2*E2-J2*F2</f>
        <v>0</v>
      </c>
    </row>
    <row r="3" customFormat="false" ht="13.8" hidden="false" customHeight="false" outlineLevel="0" collapsed="false">
      <c r="A3" s="1" t="s">
        <v>10</v>
      </c>
      <c r="B3" s="2" t="n">
        <v>0.6</v>
      </c>
      <c r="C3" s="2" t="n">
        <f aca="false">C2+$B$7</f>
        <v>0.05</v>
      </c>
      <c r="D3" s="3" t="n">
        <f aca="false">IF(C3&lt;$B$12,$B$10*(C3-$B$11)/($B$12-$B$11),IF(C3&lt;$B$13,$B$10*($B$13-C3)/($B$13-$B$12),0))</f>
        <v>20000</v>
      </c>
      <c r="E3" s="4" t="n">
        <f aca="false">SIN(C3*$B$6)</f>
        <v>0.499977326769753</v>
      </c>
      <c r="F3" s="4" t="n">
        <f aca="false">COS(C3*$B$6)</f>
        <v>0.866038493784296</v>
      </c>
      <c r="G3" s="5" t="n">
        <f aca="false">D3*E3</f>
        <v>9999.54653539506</v>
      </c>
      <c r="H3" s="5" t="n">
        <f aca="false">D3*F3</f>
        <v>17320.7698756859</v>
      </c>
      <c r="I3" s="6" t="n">
        <f aca="false">I2*$B$8+$B$9*(H2*$B$8+H3)</f>
        <v>0.0689205997129559</v>
      </c>
      <c r="J3" s="6" t="n">
        <f aca="false">J2*$B$8+$B$9*(G2*$B$8+G3)</f>
        <v>0.0397889209904272</v>
      </c>
      <c r="K3" s="6" t="n">
        <f aca="false">I3*E3-J3*F3</f>
        <v>0</v>
      </c>
    </row>
    <row r="4" customFormat="false" ht="13.8" hidden="false" customHeight="false" outlineLevel="0" collapsed="false">
      <c r="A4" s="1" t="s">
        <v>11</v>
      </c>
      <c r="B4" s="2" t="n">
        <v>0.01</v>
      </c>
      <c r="C4" s="2" t="n">
        <f aca="false">C3+$B$7</f>
        <v>0.1</v>
      </c>
      <c r="D4" s="3" t="n">
        <f aca="false">IF(C4&lt;$B$12,$B$10*(C4-$B$11)/($B$12-$B$11),IF(C4&lt;$B$13,$B$10*($B$13-C4)/($B$13-$B$12),0))</f>
        <v>40000</v>
      </c>
      <c r="E4" s="4" t="n">
        <f aca="false">SIN(C4*$B$6)</f>
        <v>0.865999222003951</v>
      </c>
      <c r="F4" s="4" t="n">
        <f aca="false">COS(C4*$B$6)</f>
        <v>0.500045345432343</v>
      </c>
      <c r="G4" s="5" t="n">
        <f aca="false">D4*E4</f>
        <v>34639.968880158</v>
      </c>
      <c r="H4" s="5" t="n">
        <f aca="false">D4*F4</f>
        <v>20001.8138172937</v>
      </c>
      <c r="I4" s="6" t="n">
        <f aca="false">I3*$B$8+$B$9*(H3*$B$8+H4)</f>
        <v>0.216710018825882</v>
      </c>
      <c r="J4" s="6" t="n">
        <f aca="false">J3*$B$8+$B$9*(G3*$B$8+G4)</f>
        <v>0.216997211124485</v>
      </c>
      <c r="K4" s="6" t="n">
        <f aca="false">I4*E4-J4*F4</f>
        <v>0.0791622623090772</v>
      </c>
    </row>
    <row r="5" customFormat="false" ht="13.8" hidden="false" customHeight="false" outlineLevel="0" collapsed="false">
      <c r="A5" s="1" t="s">
        <v>12</v>
      </c>
      <c r="B5" s="2" t="n">
        <f aca="false">2*PI()/B3</f>
        <v>10.471975511966</v>
      </c>
      <c r="C5" s="2" t="n">
        <f aca="false">C4+$B$7</f>
        <v>0.15</v>
      </c>
      <c r="D5" s="3" t="n">
        <f aca="false">IF(C5&lt;$B$12,$B$10*(C5-$B$11)/($B$12-$B$11),IF(C5&lt;$B$13,$B$10*($B$13-C5)/($B$13-$B$12),0))</f>
        <v>60000</v>
      </c>
      <c r="E5" s="4" t="n">
        <f aca="false">SIN(C5*$B$6)</f>
        <v>0.999999996915594</v>
      </c>
      <c r="F5" s="4" t="n">
        <f aca="false">COS(C5*$B$6)</f>
        <v>7.85417798524708E-005</v>
      </c>
      <c r="G5" s="5" t="n">
        <f aca="false">D5*E5</f>
        <v>59999.9998149357</v>
      </c>
      <c r="H5" s="5" t="n">
        <f aca="false">D5*F5</f>
        <v>4.71250679114825</v>
      </c>
      <c r="I5" s="6" t="n">
        <f aca="false">I4*$B$8+$B$9*(H4*$B$8+H5)</f>
        <v>0.294770076483099</v>
      </c>
      <c r="J5" s="6" t="n">
        <f aca="false">J4*$B$8+$B$9*(G4*$B$8+G5)</f>
        <v>0.59172346999698</v>
      </c>
      <c r="K5" s="6" t="n">
        <f aca="false">I5*E5-J5*F5</f>
        <v>0.294723600559395</v>
      </c>
    </row>
    <row r="6" customFormat="false" ht="13.8" hidden="false" customHeight="false" outlineLevel="0" collapsed="false">
      <c r="A6" s="1" t="s">
        <v>13</v>
      </c>
      <c r="B6" s="2" t="n">
        <f aca="false">2*PI()/B3*SQRT(1-B4*B4)</f>
        <v>10.4714519000998</v>
      </c>
      <c r="C6" s="2" t="n">
        <f aca="false">C5+$B$7</f>
        <v>0.2</v>
      </c>
      <c r="D6" s="3" t="n">
        <f aca="false">IF(C6&lt;$B$12,$B$10*(C6-$B$11)/($B$12-$B$11),IF(C6&lt;$B$13,$B$10*($B$13-C6)/($B$13-$B$12),0))</f>
        <v>80000</v>
      </c>
      <c r="E6" s="4" t="n">
        <f aca="false">SIN(C6*$B$6)</f>
        <v>0.866077760222212</v>
      </c>
      <c r="F6" s="4" t="n">
        <f aca="false">COS(C6*$B$6)</f>
        <v>-0.499909305022898</v>
      </c>
      <c r="G6" s="5" t="n">
        <f aca="false">D6*E6</f>
        <v>69286.220817777</v>
      </c>
      <c r="H6" s="5" t="n">
        <f aca="false">D6*F6</f>
        <v>-39992.7444018318</v>
      </c>
      <c r="I6" s="6" t="n">
        <f aca="false">I5*$B$8+$B$9*(H5*$B$8+H6)</f>
        <v>0.134115320169554</v>
      </c>
      <c r="J6" s="6" t="n">
        <f aca="false">J5*$B$8+$B$9*(G5*$B$8+G6)</f>
        <v>1.10182576447282</v>
      </c>
      <c r="K6" s="6" t="n">
        <f aca="false">I6*E6-J6*F6</f>
        <v>0.666967248277865</v>
      </c>
    </row>
    <row r="7" customFormat="false" ht="13.8" hidden="false" customHeight="false" outlineLevel="0" collapsed="false">
      <c r="A7" s="1" t="s">
        <v>14</v>
      </c>
      <c r="B7" s="2" t="n">
        <v>0.05</v>
      </c>
      <c r="C7" s="2" t="n">
        <f aca="false">C6+$B$7</f>
        <v>0.25</v>
      </c>
      <c r="D7" s="3" t="n">
        <f aca="false">IF(C7&lt;$B$12,$B$10*(C7-$B$11)/($B$12-$B$11),IF(C7&lt;$B$13,$B$10*($B$13-C7)/($B$13-$B$12),0))</f>
        <v>100000</v>
      </c>
      <c r="E7" s="4" t="n">
        <f aca="false">SIN(C7*$B$6)</f>
        <v>0.500113361010247</v>
      </c>
      <c r="F7" s="4" t="n">
        <f aca="false">COS(C7*$B$6)</f>
        <v>-0.865959944881421</v>
      </c>
      <c r="G7" s="5" t="n">
        <f aca="false">D7*E7</f>
        <v>50011.3361010248</v>
      </c>
      <c r="H7" s="5" t="n">
        <f aca="false">D7*F7</f>
        <v>-86595.9944881421</v>
      </c>
      <c r="I7" s="6" t="n">
        <f aca="false">I6*$B$8+$B$9*(H6*$B$8+H7)</f>
        <v>-0.369459798791864</v>
      </c>
      <c r="J7" s="6" t="n">
        <f aca="false">J6*$B$8+$B$9*(G6*$B$8+G7)</f>
        <v>1.56932556532594</v>
      </c>
      <c r="K7" s="6" t="n">
        <f aca="false">I7*E7-J7*F7</f>
        <v>1.17420129831869</v>
      </c>
    </row>
    <row r="8" customFormat="false" ht="13.8" hidden="false" customHeight="false" outlineLevel="0" collapsed="false">
      <c r="A8" s="1" t="s">
        <v>15</v>
      </c>
      <c r="B8" s="2" t="n">
        <f aca="false">EXP(-B4*B5*B7)</f>
        <v>0.994777696134596</v>
      </c>
      <c r="C8" s="2" t="n">
        <f aca="false">C7+$B$7</f>
        <v>0.3</v>
      </c>
      <c r="D8" s="3" t="n">
        <f aca="false">IF(C8&lt;$B$12,$B$10*(C8-$B$11)/($B$12-$B$11),IF(C8&lt;$B$13,$B$10*($B$13-C8)/($B$13-$B$12),0))</f>
        <v>120000</v>
      </c>
      <c r="E8" s="4" t="n">
        <f aca="false">SIN(C8*$B$6)</f>
        <v>0.000157083559220876</v>
      </c>
      <c r="F8" s="4" t="n">
        <f aca="false">COS(C8*$B$6)</f>
        <v>-0.999999987662378</v>
      </c>
      <c r="G8" s="5" t="n">
        <f aca="false">D8*E8</f>
        <v>18.8500271065052</v>
      </c>
      <c r="H8" s="5" t="n">
        <f aca="false">D8*F8</f>
        <v>-119999.998519485</v>
      </c>
      <c r="I8" s="6" t="n">
        <f aca="false">I7*$B$8+$B$9*(H7*$B$8+H8)</f>
        <v>-1.18779135091241</v>
      </c>
      <c r="J8" s="6" t="n">
        <f aca="false">J7*$B$8+$B$9*(G7*$B$8+G8)</f>
        <v>1.7591645780908</v>
      </c>
      <c r="K8" s="6" t="n">
        <f aca="false">I8*E8-J8*F8</f>
        <v>1.75897797389388</v>
      </c>
    </row>
    <row r="9" customFormat="false" ht="13.8" hidden="false" customHeight="false" outlineLevel="0" collapsed="false">
      <c r="A9" s="1" t="s">
        <v>16</v>
      </c>
      <c r="B9" s="0" t="n">
        <f aca="false">1000*B7/2/B2/B6</f>
        <v>3.97907253589827E-006</v>
      </c>
      <c r="C9" s="2" t="n">
        <f aca="false">C8+$B$7</f>
        <v>0.35</v>
      </c>
      <c r="D9" s="3" t="n">
        <f aca="false">IF(C9&lt;$B$12,$B$10*(C9-$B$11)/($B$12-$B$11),IF(C9&lt;$B$13,$B$10*($B$13-C9)/($B$13-$B$12),0))</f>
        <v>140000</v>
      </c>
      <c r="E9" s="4" t="n">
        <f aca="false">SIN(C9*$B$6)</f>
        <v>-0.499841280192196</v>
      </c>
      <c r="F9" s="4" t="n">
        <f aca="false">COS(C9*$B$6)</f>
        <v>-0.866117021317458</v>
      </c>
      <c r="G9" s="5" t="n">
        <f aca="false">D9*E9</f>
        <v>-69977.7792269074</v>
      </c>
      <c r="H9" s="5" t="n">
        <f aca="false">D9*F9</f>
        <v>-121256.382984444</v>
      </c>
      <c r="I9" s="6" t="n">
        <f aca="false">I8*$B$8+$B$9*(H8*$B$8+H9)</f>
        <v>-2.13907139422629</v>
      </c>
      <c r="J9" s="6" t="n">
        <f aca="false">J8*$B$8+$B$9*(G8*$B$8+G9)</f>
        <v>1.47160564059281</v>
      </c>
      <c r="K9" s="6" t="n">
        <f aca="false">I9*E9-J9*F9</f>
        <v>2.34377887809679</v>
      </c>
    </row>
    <row r="10" customFormat="false" ht="13.8" hidden="false" customHeight="false" outlineLevel="0" collapsed="false">
      <c r="A10" s="1" t="s">
        <v>17</v>
      </c>
      <c r="B10" s="5" t="n">
        <v>400000</v>
      </c>
      <c r="C10" s="2" t="n">
        <f aca="false">C9+$B$7</f>
        <v>0.4</v>
      </c>
      <c r="D10" s="3" t="n">
        <f aca="false">IF(C10&lt;$B$12,$B$10*(C10-$B$11)/($B$12-$B$11),IF(C10&lt;$B$13,$B$10*($B$13-C10)/($B$13-$B$12),0))</f>
        <v>160000</v>
      </c>
      <c r="E10" s="4" t="n">
        <f aca="false">SIN(C10*$B$6)</f>
        <v>-0.865920662416947</v>
      </c>
      <c r="F10" s="4" t="n">
        <f aca="false">COS(C10*$B$6)</f>
        <v>-0.500181373503048</v>
      </c>
      <c r="G10" s="5" t="n">
        <f aca="false">D10*E10</f>
        <v>-138547.305986712</v>
      </c>
      <c r="H10" s="5" t="n">
        <f aca="false">D10*F10</f>
        <v>-80029.0197604877</v>
      </c>
      <c r="I10" s="6" t="n">
        <f aca="false">I9*$B$8+$B$9*(H9*$B$8+H10)</f>
        <v>-2.92631003270394</v>
      </c>
      <c r="J10" s="6" t="n">
        <f aca="false">J9*$B$8+$B$9*(G9*$B$8+G10)</f>
        <v>0.635638162214159</v>
      </c>
      <c r="K10" s="6" t="n">
        <f aca="false">I10*E10-J10*F10</f>
        <v>2.85188669098358</v>
      </c>
    </row>
    <row r="11" customFormat="false" ht="13.8" hidden="false" customHeight="false" outlineLevel="0" collapsed="false">
      <c r="A11" s="1" t="s">
        <v>18</v>
      </c>
      <c r="B11" s="2" t="n">
        <v>0</v>
      </c>
      <c r="C11" s="2" t="n">
        <f aca="false">C10+$B$7</f>
        <v>0.45</v>
      </c>
      <c r="D11" s="3" t="n">
        <f aca="false">IF(C11&lt;$B$12,$B$10*(C11-$B$11)/($B$12-$B$11),IF(C11&lt;$B$13,$B$10*($B$13-C11)/($B$13-$B$12),0))</f>
        <v>180000</v>
      </c>
      <c r="E11" s="4" t="n">
        <f aca="false">SIN(C11*$B$6)</f>
        <v>-0.99999997224035</v>
      </c>
      <c r="F11" s="4" t="n">
        <f aca="false">COS(C11*$B$6)</f>
        <v>-0.000235625337620263</v>
      </c>
      <c r="G11" s="5" t="n">
        <f aca="false">D11*E11</f>
        <v>-179999.995003263</v>
      </c>
      <c r="H11" s="5" t="n">
        <f aca="false">D11*F11</f>
        <v>-42.4125607716473</v>
      </c>
      <c r="I11" s="6" t="n">
        <f aca="false">I10*$B$8+$B$9*(H10*$B$8+H11)</f>
        <v>-3.22797499266907</v>
      </c>
      <c r="J11" s="6" t="n">
        <f aca="false">J10*$B$8+$B$9*(G10*$B$8+G11)</f>
        <v>-0.632325147421134</v>
      </c>
      <c r="K11" s="6" t="n">
        <f aca="false">I11*E11-J11*F11</f>
        <v>3.22782591123526</v>
      </c>
    </row>
    <row r="12" customFormat="false" ht="13.8" hidden="false" customHeight="false" outlineLevel="0" collapsed="false">
      <c r="A12" s="1" t="s">
        <v>19</v>
      </c>
      <c r="B12" s="2" t="n">
        <v>1</v>
      </c>
      <c r="C12" s="2" t="n">
        <f aca="false">C11+$B$7</f>
        <v>0.5</v>
      </c>
      <c r="D12" s="3" t="n">
        <f aca="false">IF(C12&lt;$B$12,$B$10*(C12-$B$11)/($B$12-$B$11),IF(C12&lt;$B$13,$B$10*($B$13-C12)/($B$13-$B$12),0))</f>
        <v>200000</v>
      </c>
      <c r="E12" s="4" t="n">
        <f aca="false">SIN(C12*$B$6)</f>
        <v>-0.866156277069793</v>
      </c>
      <c r="F12" s="4" t="n">
        <f aca="false">COS(C12*$B$6)</f>
        <v>0.499773252278067</v>
      </c>
      <c r="G12" s="5" t="n">
        <f aca="false">D12*E12</f>
        <v>-173231.255413959</v>
      </c>
      <c r="H12" s="5" t="n">
        <f aca="false">D12*F12</f>
        <v>99954.6504556134</v>
      </c>
      <c r="I12" s="6" t="n">
        <f aca="false">I11*$B$8+$B$9*(H11*$B$8+H12)</f>
        <v>-2.81355860325005</v>
      </c>
      <c r="J12" s="6" t="n">
        <f aca="false">J11*$B$8+$B$9*(G11*$B$8+G12)</f>
        <v>-2.03081533416028</v>
      </c>
      <c r="K12" s="6" t="n">
        <f aca="false">I12*E12-J12*F12</f>
        <v>3.4519286294382</v>
      </c>
    </row>
    <row r="13" customFormat="false" ht="13.8" hidden="false" customHeight="false" outlineLevel="0" collapsed="false">
      <c r="A13" s="1" t="s">
        <v>20</v>
      </c>
      <c r="B13" s="2" t="n">
        <v>3</v>
      </c>
      <c r="C13" s="2" t="n">
        <f aca="false">C12+$B$7</f>
        <v>0.55</v>
      </c>
      <c r="D13" s="3" t="n">
        <f aca="false">IF(C13&lt;$B$12,$B$10*(C13-$B$11)/($B$12-$B$11),IF(C13&lt;$B$13,$B$10*($B$13-C13)/($B$13-$B$12),0))</f>
        <v>220000</v>
      </c>
      <c r="E13" s="4" t="n">
        <f aca="false">SIN(C13*$B$6)</f>
        <v>-0.500249382910323</v>
      </c>
      <c r="F13" s="4" t="n">
        <f aca="false">COS(C13*$B$6)</f>
        <v>0.865881374610773</v>
      </c>
      <c r="G13" s="5" t="n">
        <f aca="false">D13*E13</f>
        <v>-110054.864240271</v>
      </c>
      <c r="H13" s="5" t="n">
        <f aca="false">D13*F13</f>
        <v>190493.90241437</v>
      </c>
      <c r="I13" s="6" t="n">
        <f aca="false">I12*$B$8+$B$9*(H12*$B$8+H13)</f>
        <v>-1.64522653569274</v>
      </c>
      <c r="J13" s="6" t="n">
        <f aca="false">J12*$B$8+$B$9*(G12*$B$8+G13)</f>
        <v>-3.14382608525964</v>
      </c>
      <c r="K13" s="6" t="n">
        <f aca="false">I13*E13-J13*F13</f>
        <v>3.54520401146981</v>
      </c>
    </row>
    <row r="14" customFormat="false" ht="13.8" hidden="false" customHeight="false" outlineLevel="0" collapsed="false">
      <c r="C14" s="2" t="n">
        <f aca="false">C13+$B$7</f>
        <v>0.6</v>
      </c>
      <c r="D14" s="3" t="n">
        <f aca="false">IF(C14&lt;$B$12,$B$10*(C14-$B$11)/($B$12-$B$11),IF(C14&lt;$B$13,$B$10*($B$13-C14)/($B$13-$B$12),0))</f>
        <v>240000</v>
      </c>
      <c r="E14" s="4" t="n">
        <f aca="false">SIN(C14*$B$6)</f>
        <v>-0.000314167114565677</v>
      </c>
      <c r="F14" s="4" t="n">
        <f aca="false">COS(C14*$B$6)</f>
        <v>0.999999950649511</v>
      </c>
      <c r="G14" s="5" t="n">
        <f aca="false">D14*E14</f>
        <v>-75.4001074957625</v>
      </c>
      <c r="H14" s="5" t="n">
        <f aca="false">D14*F14</f>
        <v>239999.988155883</v>
      </c>
      <c r="I14" s="6" t="n">
        <f aca="false">I13*$B$8+$B$9*(H13*$B$8+H14)</f>
        <v>0.0723733048704585</v>
      </c>
      <c r="J14" s="6" t="n">
        <f aca="false">J13*$B$8+$B$9*(G13*$B$8+G14)</f>
        <v>-3.56333744845766</v>
      </c>
      <c r="K14" s="6" t="n">
        <f aca="false">I14*E14-J14*F14</f>
        <v>3.56331453529285</v>
      </c>
    </row>
    <row r="15" customFormat="false" ht="13.8" hidden="false" customHeight="false" outlineLevel="0" collapsed="false">
      <c r="A15" s="1" t="s">
        <v>21</v>
      </c>
      <c r="B15" s="2" t="str">
        <f aca="false">CONCATENATE("Response for Damping Ratio z = ", TEXT(B4*100, "0.00"), "%")</f>
        <v>Response for Damping Ratio z = 1.00%</v>
      </c>
      <c r="C15" s="2" t="n">
        <f aca="false">C14+$B$7</f>
        <v>0.65</v>
      </c>
      <c r="D15" s="3" t="n">
        <f aca="false">IF(C15&lt;$B$12,$B$10*(C15-$B$11)/($B$12-$B$11),IF(C15&lt;$B$13,$B$10*($B$13-C15)/($B$13-$B$12),0))</f>
        <v>260000</v>
      </c>
      <c r="E15" s="4" t="n">
        <f aca="false">SIN(C15*$B$6)</f>
        <v>0.499705221280933</v>
      </c>
      <c r="F15" s="4" t="n">
        <f aca="false">COS(C15*$B$6)</f>
        <v>0.866195527478972</v>
      </c>
      <c r="G15" s="5" t="n">
        <f aca="false">D15*E15</f>
        <v>129923.357533043</v>
      </c>
      <c r="H15" s="5" t="n">
        <f aca="false">D15*F15</f>
        <v>225210.837144533</v>
      </c>
      <c r="I15" s="6" t="n">
        <f aca="false">I14*$B$8+$B$9*(H14*$B$8+H15)</f>
        <v>1.91811578586986</v>
      </c>
      <c r="J15" s="6" t="n">
        <f aca="false">J14*$B$8+$B$9*(G14*$B$8+G15)</f>
        <v>-3.02805260948371</v>
      </c>
      <c r="K15" s="6" t="n">
        <f aca="false">I15*E15-J15*F15</f>
        <v>3.58137810052637</v>
      </c>
    </row>
    <row r="16" customFormat="false" ht="13.8" hidden="false" customHeight="false" outlineLevel="0" collapsed="false">
      <c r="C16" s="2" t="n">
        <f aca="false">C15+$B$7</f>
        <v>0.7</v>
      </c>
      <c r="D16" s="3" t="n">
        <f aca="false">IF(C16&lt;$B$12,$B$10*(C16-$B$11)/($B$12-$B$11),IF(C16&lt;$B$13,$B$10*($B$13-C16)/($B$13-$B$12),0))</f>
        <v>280000</v>
      </c>
      <c r="E16" s="4" t="n">
        <f aca="false">SIN(C16*$B$6)</f>
        <v>0.86584208146314</v>
      </c>
      <c r="F16" s="4" t="n">
        <f aca="false">COS(C16*$B$6)</f>
        <v>0.500317389231653</v>
      </c>
      <c r="G16" s="5" t="n">
        <f aca="false">D16*E16</f>
        <v>242435.782809679</v>
      </c>
      <c r="H16" s="5" t="n">
        <f aca="false">D16*F16</f>
        <v>140088.868984863</v>
      </c>
      <c r="I16" s="6" t="n">
        <f aca="false">I15*$B$8+$B$9*(H15*$B$8+H16)</f>
        <v>3.35697296591386</v>
      </c>
      <c r="J16" s="6" t="n">
        <f aca="false">J15*$B$8+$B$9*(G15*$B$8+G16)</f>
        <v>-1.5332949675484</v>
      </c>
      <c r="K16" s="6" t="n">
        <f aca="false">I16*E16-J16*F16</f>
        <v>3.67374259530819</v>
      </c>
    </row>
    <row r="17" customFormat="false" ht="13.8" hidden="false" customHeight="false" outlineLevel="0" collapsed="false">
      <c r="C17" s="2" t="n">
        <f aca="false">C16+$B$7</f>
        <v>0.75</v>
      </c>
      <c r="D17" s="3" t="n">
        <f aca="false">IF(C17&lt;$B$12,$B$10*(C17-$B$11)/($B$12-$B$11),IF(C17&lt;$B$13,$B$10*($B$13-C17)/($B$13-$B$12),0))</f>
        <v>300000</v>
      </c>
      <c r="E17" s="4" t="n">
        <f aca="false">SIN(C17*$B$6)</f>
        <v>0.999999922889861</v>
      </c>
      <c r="F17" s="4" t="n">
        <f aca="false">COS(C17*$B$6)</f>
        <v>0.000392708889572166</v>
      </c>
      <c r="G17" s="5" t="n">
        <f aca="false">D17*E17</f>
        <v>299999.976866958</v>
      </c>
      <c r="H17" s="5" t="n">
        <f aca="false">D17*F17</f>
        <v>117.81266687165</v>
      </c>
      <c r="I17" s="6" t="n">
        <f aca="false">I16*$B$8+$B$9*(H16*$B$8+H17)</f>
        <v>3.89442335301295</v>
      </c>
      <c r="J17" s="6" t="n">
        <f aca="false">J16*$B$8+$B$9*(G16*$B$8+G17)</f>
        <v>0.628065800907206</v>
      </c>
      <c r="K17" s="6" t="n">
        <f aca="false">I17*E17-J17*F17</f>
        <v>3.89417640569017</v>
      </c>
    </row>
    <row r="18" customFormat="false" ht="13.8" hidden="false" customHeight="false" outlineLevel="0" collapsed="false">
      <c r="C18" s="2" t="n">
        <f aca="false">C17+$B$7</f>
        <v>0.8</v>
      </c>
      <c r="D18" s="3" t="n">
        <f aca="false">IF(C18&lt;$B$12,$B$10*(C18-$B$11)/($B$12-$B$11),IF(C18&lt;$B$13,$B$10*($B$13-C18)/($B$13-$B$12),0))</f>
        <v>320000</v>
      </c>
      <c r="E18" s="4" t="n">
        <f aca="false">SIN(C18*$B$6)</f>
        <v>0.866234772544753</v>
      </c>
      <c r="F18" s="4" t="n">
        <f aca="false">COS(C18*$B$6)</f>
        <v>-0.499637187201212</v>
      </c>
      <c r="G18" s="5" t="n">
        <f aca="false">D18*E18</f>
        <v>277195.127214321</v>
      </c>
      <c r="H18" s="5" t="n">
        <f aca="false">D18*F18</f>
        <v>-159883.899904388</v>
      </c>
      <c r="I18" s="6" t="n">
        <f aca="false">I17*$B$8+$B$9*(H17*$B$8+H18)</f>
        <v>3.23836219284977</v>
      </c>
      <c r="J18" s="6" t="n">
        <f aca="false">J17*$B$8+$B$9*(G17*$B$8+G18)</f>
        <v>2.91525305966738</v>
      </c>
      <c r="K18" s="6" t="n">
        <f aca="false">I18*E18-J18*F18</f>
        <v>4.26175077625269</v>
      </c>
    </row>
    <row r="19" customFormat="false" ht="13.8" hidden="false" customHeight="false" outlineLevel="0" collapsed="false">
      <c r="C19" s="2" t="n">
        <f aca="false">C18+$B$7</f>
        <v>0.85</v>
      </c>
      <c r="D19" s="3" t="n">
        <f aca="false">IF(C19&lt;$B$12,$B$10*(C19-$B$11)/($B$12-$B$11),IF(C19&lt;$B$13,$B$10*($B$13-C19)/($B$13-$B$12),0))</f>
        <v>340000</v>
      </c>
      <c r="E19" s="4" t="n">
        <f aca="false">SIN(C19*$B$6)</f>
        <v>0.50038539246662</v>
      </c>
      <c r="F19" s="4" t="n">
        <f aca="false">COS(C19*$B$6)</f>
        <v>-0.865802782974291</v>
      </c>
      <c r="G19" s="5" t="n">
        <f aca="false">D19*E19</f>
        <v>170131.033438651</v>
      </c>
      <c r="H19" s="5" t="n">
        <f aca="false">D19*F19</f>
        <v>-294372.946211259</v>
      </c>
      <c r="I19" s="6" t="n">
        <f aca="false">I18*$B$8+$B$9*(H18*$B$8+H19)</f>
        <v>1.41725191642015</v>
      </c>
      <c r="J19" s="6" t="n">
        <f aca="false">J18*$B$8+$B$9*(G18*$B$8+G19)</f>
        <v>4.67421186858912</v>
      </c>
      <c r="K19" s="6" t="n">
        <f aca="false">I19*E19-J19*F19</f>
        <v>4.75611780045789</v>
      </c>
    </row>
    <row r="20" customFormat="false" ht="13.8" hidden="false" customHeight="false" outlineLevel="0" collapsed="false">
      <c r="C20" s="2" t="n">
        <f aca="false">C19+$B$7</f>
        <v>0.9</v>
      </c>
      <c r="D20" s="3" t="n">
        <f aca="false">IF(C20&lt;$B$12,$B$10*(C20-$B$11)/($B$12-$B$11),IF(C20&lt;$B$13,$B$10*($B$13-C20)/($B$13-$B$12),0))</f>
        <v>360000</v>
      </c>
      <c r="E20" s="4" t="n">
        <f aca="false">SIN(C20*$B$6)</f>
        <v>0.000471250662155219</v>
      </c>
      <c r="F20" s="4" t="n">
        <f aca="false">COS(C20*$B$6)</f>
        <v>-0.999999888961401</v>
      </c>
      <c r="G20" s="5" t="n">
        <f aca="false">D20*E20</f>
        <v>169.650238375879</v>
      </c>
      <c r="H20" s="5" t="n">
        <f aca="false">D20*F20</f>
        <v>-359999.960026104</v>
      </c>
      <c r="I20" s="6" t="n">
        <f aca="false">I19*$B$8+$B$9*(H19*$B$8+H20)</f>
        <v>-1.18782961518145</v>
      </c>
      <c r="J20" s="6" t="n">
        <f aca="false">J19*$B$8+$B$9*(G19*$B$8+G20)</f>
        <v>5.32390517687844</v>
      </c>
      <c r="K20" s="6" t="n">
        <f aca="false">I20*E20-J20*F20</f>
        <v>5.32334482022679</v>
      </c>
    </row>
    <row r="21" customFormat="false" ht="13.8" hidden="false" customHeight="false" outlineLevel="0" collapsed="false">
      <c r="C21" s="2" t="n">
        <f aca="false">C20+$B$7</f>
        <v>0.95</v>
      </c>
      <c r="D21" s="3" t="n">
        <f aca="false">IF(C21&lt;$B$12,$B$10*(C21-$B$11)/($B$12-$B$11),IF(C21&lt;$B$13,$B$10*($B$13-C21)/($B$13-$B$12),0))</f>
        <v>380000</v>
      </c>
      <c r="E21" s="4" t="n">
        <f aca="false">SIN(C21*$B$6)</f>
        <v>-0.499569150039323</v>
      </c>
      <c r="F21" s="4" t="n">
        <f aca="false">COS(C21*$B$6)</f>
        <v>-0.866274012266897</v>
      </c>
      <c r="G21" s="5" t="n">
        <f aca="false">D21*E21</f>
        <v>-189836.277014943</v>
      </c>
      <c r="H21" s="5" t="n">
        <f aca="false">D21*F21</f>
        <v>-329184.124661421</v>
      </c>
      <c r="I21" s="6" t="n">
        <f aca="false">I20*$B$8+$B$9*(H20*$B$8+H21)</f>
        <v>-3.91645909906104</v>
      </c>
      <c r="J21" s="6" t="n">
        <f aca="false">J20*$B$8+$B$9*(G20*$B$8+G21)</f>
        <v>4.5414013353917</v>
      </c>
      <c r="K21" s="6" t="n">
        <f aca="false">I21*E21-J21*F21</f>
        <v>5.89064009940571</v>
      </c>
    </row>
    <row r="22" customFormat="false" ht="13.8" hidden="false" customHeight="false" outlineLevel="0" collapsed="false">
      <c r="C22" s="2" t="n">
        <f aca="false">C21+$B$7</f>
        <v>1</v>
      </c>
      <c r="D22" s="3" t="n">
        <f aca="false">IF(C22&lt;$B$12,$B$10*(C22-$B$11)/($B$12-$B$11),IF(C22&lt;$B$13,$B$10*($B$13-C22)/($B$13-$B$12),0))</f>
        <v>400000</v>
      </c>
      <c r="E22" s="4" t="n">
        <f aca="false">SIN(C22*$B$6)</f>
        <v>-0.865763479144467</v>
      </c>
      <c r="F22" s="4" t="n">
        <f aca="false">COS(C22*$B$6)</f>
        <v>-0.500453392614804</v>
      </c>
      <c r="G22" s="5" t="n">
        <f aca="false">D22*E22</f>
        <v>-346305.391657787</v>
      </c>
      <c r="H22" s="5" t="n">
        <f aca="false">D22*F22</f>
        <v>-200181.357045922</v>
      </c>
      <c r="I22" s="6" t="n">
        <f aca="false">I21*$B$8+$B$9*(H21*$B$8+H22)</f>
        <v>-5.99554938757059</v>
      </c>
      <c r="J22" s="6" t="n">
        <f aca="false">J21*$B$8+$B$9*(G21*$B$8+G22)</f>
        <v>2.38828295224385</v>
      </c>
      <c r="K22" s="6" t="n">
        <f aca="false">I22*E22-J22*F22</f>
        <v>6.38595200314013</v>
      </c>
    </row>
    <row r="23" customFormat="false" ht="13.8" hidden="false" customHeight="false" outlineLevel="0" collapsed="false">
      <c r="C23" s="2" t="n">
        <f aca="false">C22+$B$7</f>
        <v>1.05</v>
      </c>
      <c r="D23" s="3" t="n">
        <f aca="false">IF(C23&lt;$B$12,$B$10*(C23-$B$11)/($B$12-$B$11),IF(C23&lt;$B$13,$B$10*($B$13-C23)/($B$13-$B$12),0))</f>
        <v>390000</v>
      </c>
      <c r="E23" s="4" t="n">
        <f aca="false">SIN(C23*$B$6)</f>
        <v>-0.999999848864129</v>
      </c>
      <c r="F23" s="4" t="n">
        <f aca="false">COS(C23*$B$6)</f>
        <v>-0.000549792431832993</v>
      </c>
      <c r="G23" s="5" t="n">
        <f aca="false">D23*E23</f>
        <v>-389999.94105701</v>
      </c>
      <c r="H23" s="5" t="n">
        <f aca="false">D23*F23</f>
        <v>-214.419048414867</v>
      </c>
      <c r="I23" s="6" t="n">
        <f aca="false">I22*$B$8+$B$9*(H22*$B$8+H23)</f>
        <v>-6.75746838203269</v>
      </c>
      <c r="J23" s="6" t="n">
        <f aca="false">J22*$B$8+$B$9*(G22*$B$8+G23)</f>
        <v>-0.546805514118014</v>
      </c>
      <c r="K23" s="6" t="n">
        <f aca="false">I23*E23-J23*F23</f>
        <v>6.75716673120348</v>
      </c>
    </row>
    <row r="24" customFormat="false" ht="13.8" hidden="false" customHeight="false" outlineLevel="0" collapsed="false">
      <c r="C24" s="2" t="n">
        <f aca="false">C23+$B$7</f>
        <v>1.1</v>
      </c>
      <c r="D24" s="3" t="n">
        <f aca="false">IF(C24&lt;$B$12,$B$10*(C24-$B$11)/($B$12-$B$11),IF(C24&lt;$B$13,$B$10*($B$13-C24)/($B$13-$B$12),0))</f>
        <v>380000</v>
      </c>
      <c r="E24" s="4" t="n">
        <f aca="false">SIN(C24*$B$6)</f>
        <v>-0.86631324664516</v>
      </c>
      <c r="F24" s="4" t="n">
        <f aca="false">COS(C24*$B$6)</f>
        <v>0.499501109795686</v>
      </c>
      <c r="G24" s="5" t="n">
        <f aca="false">D24*E24</f>
        <v>-329199.033725161</v>
      </c>
      <c r="H24" s="5" t="n">
        <f aca="false">D24*F24</f>
        <v>189810.42172236</v>
      </c>
      <c r="I24" s="6" t="n">
        <f aca="false">I23*$B$8+$B$9*(H23*$B$8+H24)</f>
        <v>-5.96775812601293</v>
      </c>
      <c r="J24" s="6" t="n">
        <f aca="false">J23*$B$8+$B$9*(G23*$B$8+G24)</f>
        <v>-3.39759064809964</v>
      </c>
      <c r="K24" s="6" t="n">
        <f aca="false">I24*E24-J24*F24</f>
        <v>6.86704821669651</v>
      </c>
    </row>
    <row r="25" customFormat="false" ht="13.8" hidden="false" customHeight="false" outlineLevel="0" collapsed="false">
      <c r="C25" s="2" t="n">
        <f aca="false">C24+$B$7</f>
        <v>1.15</v>
      </c>
      <c r="D25" s="3" t="n">
        <f aca="false">IF(C25&lt;$B$12,$B$10*(C25-$B$11)/($B$12-$B$11),IF(C25&lt;$B$13,$B$10*($B$13-C25)/($B$13-$B$12),0))</f>
        <v>370000</v>
      </c>
      <c r="E25" s="4" t="n">
        <f aca="false">SIN(C25*$B$6)</f>
        <v>-0.500521389675785</v>
      </c>
      <c r="F25" s="4" t="n">
        <f aca="false">COS(C25*$B$6)</f>
        <v>0.865724169973913</v>
      </c>
      <c r="G25" s="5" t="n">
        <f aca="false">D25*E25</f>
        <v>-185192.91418004</v>
      </c>
      <c r="H25" s="5" t="n">
        <f aca="false">D25*F25</f>
        <v>320317.942890348</v>
      </c>
      <c r="I25" s="6" t="n">
        <f aca="false">I24*$B$8+$B$9*(H24*$B$8+H25)</f>
        <v>-3.91069916076611</v>
      </c>
      <c r="J25" s="6" t="n">
        <f aca="false">J24*$B$8+$B$9*(G24*$B$8+G25)</f>
        <v>-5.4198095383996</v>
      </c>
      <c r="K25" s="6" t="n">
        <f aca="false">I25*E25-J25*F25</f>
        <v>6.64944869259827</v>
      </c>
    </row>
    <row r="26" customFormat="false" ht="13.8" hidden="false" customHeight="false" outlineLevel="0" collapsed="false">
      <c r="C26" s="2" t="n">
        <f aca="false">C25+$B$7</f>
        <v>1.2</v>
      </c>
      <c r="D26" s="3" t="n">
        <f aca="false">IF(C26&lt;$B$12,$B$10*(C26-$B$11)/($B$12-$B$11),IF(C26&lt;$B$13,$B$10*($B$13-C26)/($B$13-$B$12),0))</f>
        <v>360000</v>
      </c>
      <c r="E26" s="4" t="n">
        <f aca="false">SIN(C26*$B$6)</f>
        <v>-0.000628334198117424</v>
      </c>
      <c r="F26" s="4" t="n">
        <f aca="false">COS(C26*$B$6)</f>
        <v>0.999999802598048</v>
      </c>
      <c r="G26" s="5" t="n">
        <f aca="false">D26*E26</f>
        <v>-226.200311322273</v>
      </c>
      <c r="H26" s="5" t="n">
        <f aca="false">D26*F26</f>
        <v>359999.928935297</v>
      </c>
      <c r="I26" s="6" t="n">
        <f aca="false">I25*$B$8+$B$9*(H25*$B$8+H26)</f>
        <v>-1.1898983250731</v>
      </c>
      <c r="J26" s="6" t="n">
        <f aca="false">J25*$B$8+$B$9*(G25*$B$8+G26)</f>
        <v>-6.12545345716954</v>
      </c>
      <c r="K26" s="6" t="n">
        <f aca="false">I26*E26-J26*F26</f>
        <v>6.126199901803</v>
      </c>
    </row>
    <row r="27" customFormat="false" ht="13.8" hidden="false" customHeight="false" outlineLevel="0" collapsed="false">
      <c r="C27" s="2" t="n">
        <f aca="false">C26+$B$7</f>
        <v>1.25</v>
      </c>
      <c r="D27" s="3" t="n">
        <f aca="false">IF(C27&lt;$B$12,$B$10*(C27-$B$11)/($B$12-$B$11),IF(C27&lt;$B$13,$B$10*($B$13-C27)/($B$13-$B$12),0))</f>
        <v>350000</v>
      </c>
      <c r="E27" s="4" t="n">
        <f aca="false">SIN(C27*$B$6)</f>
        <v>0.499433066470722</v>
      </c>
      <c r="F27" s="4" t="n">
        <f aca="false">COS(C27*$B$6)</f>
        <v>0.8663524756793</v>
      </c>
      <c r="G27" s="5" t="n">
        <f aca="false">D27*E27</f>
        <v>174801.573264753</v>
      </c>
      <c r="H27" s="5" t="n">
        <f aca="false">D27*F27</f>
        <v>303223.366487755</v>
      </c>
      <c r="I27" s="6" t="n">
        <f aca="false">I26*$B$8+$B$9*(H26*$B$8+H27)</f>
        <v>1.44784851369331</v>
      </c>
      <c r="J27" s="6" t="n">
        <f aca="false">J26*$B$8+$B$9*(G26*$B$8+G27)</f>
        <v>-5.39881170551392</v>
      </c>
      <c r="K27" s="6" t="n">
        <f aca="false">I27*E27-J27*F27</f>
        <v>5.40037730977729</v>
      </c>
    </row>
    <row r="28" customFormat="false" ht="13.8" hidden="false" customHeight="false" outlineLevel="0" collapsed="false">
      <c r="C28" s="2" t="n">
        <f aca="false">C27+$B$7</f>
        <v>1.3</v>
      </c>
      <c r="D28" s="3" t="n">
        <f aca="false">IF(C28&lt;$B$12,$B$10*(C28-$B$11)/($B$12-$B$11),IF(C28&lt;$B$13,$B$10*($B$13-C28)/($B$13-$B$12),0))</f>
        <v>340000</v>
      </c>
      <c r="E28" s="4" t="n">
        <f aca="false">SIN(C28*$B$6)</f>
        <v>0.86568485546287</v>
      </c>
      <c r="F28" s="4" t="n">
        <f aca="false">COS(C28*$B$6)</f>
        <v>0.500589383649143</v>
      </c>
      <c r="G28" s="5" t="n">
        <f aca="false">D28*E28</f>
        <v>294332.850857376</v>
      </c>
      <c r="H28" s="5" t="n">
        <f aca="false">D28*F28</f>
        <v>170200.390440709</v>
      </c>
      <c r="I28" s="6" t="n">
        <f aca="false">I27*$B$8+$B$9*(H27*$B$8+H28)</f>
        <v>3.31777391875736</v>
      </c>
      <c r="J28" s="6" t="n">
        <f aca="false">J27*$B$8+$B$9*(G27*$B$8+G28)</f>
        <v>-3.50752993134382</v>
      </c>
      <c r="K28" s="6" t="n">
        <f aca="false">I28*E28-J28*F28</f>
        <v>4.62797888178027</v>
      </c>
    </row>
    <row r="29" customFormat="false" ht="13.8" hidden="false" customHeight="false" outlineLevel="0" collapsed="false">
      <c r="C29" s="2" t="n">
        <f aca="false">C28+$B$7</f>
        <v>1.35</v>
      </c>
      <c r="D29" s="3" t="n">
        <f aca="false">IF(C29&lt;$B$12,$B$10*(C29-$B$11)/($B$12-$B$11),IF(C29&lt;$B$13,$B$10*($B$13-C29)/($B$13-$B$12),0))</f>
        <v>330000</v>
      </c>
      <c r="E29" s="4" t="n">
        <f aca="false">SIN(C29*$B$6)</f>
        <v>0.999999750163157</v>
      </c>
      <c r="F29" s="4" t="n">
        <f aca="false">COS(C29*$B$6)</f>
        <v>0.000706875960527557</v>
      </c>
      <c r="G29" s="5" t="n">
        <f aca="false">D29*E29</f>
        <v>329999.917553842</v>
      </c>
      <c r="H29" s="5" t="n">
        <f aca="false">D29*F29</f>
        <v>233.269066974094</v>
      </c>
      <c r="I29" s="6" t="n">
        <f aca="false">I28*$B$8+$B$9*(H28*$B$8+H29)</f>
        <v>3.97507863743761</v>
      </c>
      <c r="J29" s="6" t="n">
        <f aca="false">J28*$B$8+$B$9*(G28*$B$8+G29)</f>
        <v>-1.01106338700526</v>
      </c>
      <c r="K29" s="6" t="n">
        <f aca="false">I29*E29-J29*F29</f>
        <v>3.97579234071935</v>
      </c>
    </row>
    <row r="30" customFormat="false" ht="13.8" hidden="false" customHeight="false" outlineLevel="0" collapsed="false">
      <c r="C30" s="2" t="n">
        <f aca="false">C29+$B$7</f>
        <v>1.4</v>
      </c>
      <c r="D30" s="3" t="n">
        <f aca="false">IF(C30&lt;$B$12,$B$10*(C30-$B$11)/($B$12-$B$11),IF(C30&lt;$B$13,$B$10*($B$13-C30)/($B$13-$B$12),0))</f>
        <v>320000</v>
      </c>
      <c r="E30" s="4" t="n">
        <f aca="false">SIN(C30*$B$6)</f>
        <v>0.866391699369074</v>
      </c>
      <c r="F30" s="4" t="n">
        <f aca="false">COS(C30*$B$6)</f>
        <v>-0.49936502006485</v>
      </c>
      <c r="G30" s="5" t="n">
        <f aca="false">D30*E30</f>
        <v>277245.343798104</v>
      </c>
      <c r="H30" s="5" t="n">
        <f aca="false">D30*F30</f>
        <v>-159796.806420752</v>
      </c>
      <c r="I30" s="6" t="n">
        <f aca="false">I29*$B$8+$B$9*(H29*$B$8+H30)</f>
        <v>3.31939983237491</v>
      </c>
      <c r="J30" s="6" t="n">
        <f aca="false">J29*$B$8+$B$9*(G29*$B$8+G30)</f>
        <v>1.40363226139996</v>
      </c>
      <c r="K30" s="6" t="n">
        <f aca="false">I30*E30-J30*F30</f>
        <v>3.57682531403438</v>
      </c>
    </row>
    <row r="31" customFormat="false" ht="13.8" hidden="false" customHeight="false" outlineLevel="0" collapsed="false">
      <c r="C31" s="2" t="n">
        <f aca="false">C30+$B$7</f>
        <v>1.45</v>
      </c>
      <c r="D31" s="3" t="n">
        <f aca="false">IF(C31&lt;$B$12,$B$10*(C31-$B$11)/($B$12-$B$11),IF(C31&lt;$B$13,$B$10*($B$13-C31)/($B$13-$B$12),0))</f>
        <v>310000</v>
      </c>
      <c r="E31" s="4" t="n">
        <f aca="false">SIN(C31*$B$6)</f>
        <v>0.500657374534462</v>
      </c>
      <c r="F31" s="4" t="n">
        <f aca="false">COS(C31*$B$6)</f>
        <v>-0.86564553561158</v>
      </c>
      <c r="G31" s="5" t="n">
        <f aca="false">D31*E31</f>
        <v>155203.786105683</v>
      </c>
      <c r="H31" s="5" t="n">
        <f aca="false">D31*F31</f>
        <v>-268350.11603959</v>
      </c>
      <c r="I31" s="6" t="n">
        <f aca="false">I30*$B$8+$B$9*(H30*$B$8+H31)</f>
        <v>1.60175782310224</v>
      </c>
      <c r="J31" s="6" t="n">
        <f aca="false">J30*$B$8+$B$9*(G30*$B$8+G31)</f>
        <v>3.11128738549283</v>
      </c>
      <c r="K31" s="6" t="n">
        <f aca="false">I31*E31-J31*F31</f>
        <v>3.4952039016109</v>
      </c>
    </row>
    <row r="32" customFormat="false" ht="13.8" hidden="false" customHeight="false" outlineLevel="0" collapsed="false">
      <c r="C32" s="2" t="n">
        <f aca="false">C31+$B$7</f>
        <v>1.5</v>
      </c>
      <c r="D32" s="3" t="n">
        <f aca="false">IF(C32&lt;$B$12,$B$10*(C32-$B$11)/($B$12-$B$11),IF(C32&lt;$B$13,$B$10*($B$13-C32)/($B$13-$B$12),0))</f>
        <v>300000</v>
      </c>
      <c r="E32" s="4" t="n">
        <f aca="false">SIN(C32*$B$6)</f>
        <v>0.000785417718575329</v>
      </c>
      <c r="F32" s="4" t="n">
        <f aca="false">COS(C32*$B$6)</f>
        <v>-0.999999691559456</v>
      </c>
      <c r="G32" s="5" t="n">
        <f aca="false">D32*E32</f>
        <v>235.625315572598</v>
      </c>
      <c r="H32" s="5" t="n">
        <f aca="false">D32*F32</f>
        <v>-299999.907467837</v>
      </c>
      <c r="I32" s="6" t="n">
        <f aca="false">I31*$B$8+$B$9*(H31*$B$8+H32)</f>
        <v>-0.662536716761804</v>
      </c>
      <c r="J32" s="6" t="n">
        <f aca="false">J31*$B$8+$B$9*(G31*$B$8+G32)</f>
        <v>3.71031886716336</v>
      </c>
      <c r="K32" s="6" t="n">
        <f aca="false">I32*E32-J32*F32</f>
        <v>3.70979735467404</v>
      </c>
    </row>
    <row r="33" customFormat="false" ht="13.8" hidden="false" customHeight="false" outlineLevel="0" collapsed="false">
      <c r="C33" s="2" t="n">
        <f aca="false">C32+$B$7</f>
        <v>1.55</v>
      </c>
      <c r="D33" s="3" t="n">
        <f aca="false">IF(C33&lt;$B$12,$B$10*(C33-$B$11)/($B$12-$B$11),IF(C33&lt;$B$13,$B$10*($B$13-C33)/($B$13-$B$12),0))</f>
        <v>290000</v>
      </c>
      <c r="E33" s="4" t="n">
        <f aca="false">SIN(C33*$B$6)</f>
        <v>-0.499296970578488</v>
      </c>
      <c r="F33" s="4" t="n">
        <f aca="false">COS(C33*$B$6)</f>
        <v>-0.866430917714243</v>
      </c>
      <c r="G33" s="5" t="n">
        <f aca="false">D33*E33</f>
        <v>-144796.121467761</v>
      </c>
      <c r="H33" s="5" t="n">
        <f aca="false">D33*F33</f>
        <v>-251264.96613713</v>
      </c>
      <c r="I33" s="6" t="n">
        <f aca="false">I32*$B$8+$B$9*(H32*$B$8+H33)</f>
        <v>-2.84636569142917</v>
      </c>
      <c r="J33" s="6" t="n">
        <f aca="false">J32*$B$8+$B$9*(G32*$B$8+G33)</f>
        <v>3.11572085830989</v>
      </c>
      <c r="K33" s="6" t="n">
        <f aca="false">I33*E33-J33*F33</f>
        <v>4.12073864949598</v>
      </c>
    </row>
    <row r="34" customFormat="false" ht="13.8" hidden="false" customHeight="false" outlineLevel="0" collapsed="false">
      <c r="C34" s="2" t="n">
        <f aca="false">C33+$B$7</f>
        <v>1.6</v>
      </c>
      <c r="D34" s="3" t="n">
        <f aca="false">IF(C34&lt;$B$12,$B$10*(C34-$B$11)/($B$12-$B$11),IF(C34&lt;$B$13,$B$10*($B$13-C34)/($B$13-$B$12),0))</f>
        <v>280000</v>
      </c>
      <c r="E34" s="4" t="n">
        <f aca="false">SIN(C34*$B$6)</f>
        <v>-0.865606210420287</v>
      </c>
      <c r="F34" s="4" t="n">
        <f aca="false">COS(C34*$B$6)</f>
        <v>-0.500725362331318</v>
      </c>
      <c r="G34" s="5" t="n">
        <f aca="false">D34*E34</f>
        <v>-242369.73891768</v>
      </c>
      <c r="H34" s="5" t="n">
        <f aca="false">D34*F34</f>
        <v>-140203.101452769</v>
      </c>
      <c r="I34" s="6" t="n">
        <f aca="false">I33*$B$8+$B$9*(H33*$B$8+H34)</f>
        <v>-4.38395967393079</v>
      </c>
      <c r="J34" s="6" t="n">
        <f aca="false">J33*$B$8+$B$9*(G33*$B$8+G34)</f>
        <v>1.56189742800341</v>
      </c>
      <c r="K34" s="6" t="n">
        <f aca="false">I34*E34-J34*F34</f>
        <v>4.57686437554795</v>
      </c>
    </row>
    <row r="35" customFormat="false" ht="13.8" hidden="false" customHeight="false" outlineLevel="0" collapsed="false">
      <c r="C35" s="2" t="n">
        <f aca="false">C34+$B$7</f>
        <v>1.65</v>
      </c>
      <c r="D35" s="3" t="n">
        <f aca="false">IF(C35&lt;$B$12,$B$10*(C35-$B$11)/($B$12-$B$11),IF(C35&lt;$B$13,$B$10*($B$13-C35)/($B$13-$B$12),0))</f>
        <v>270000</v>
      </c>
      <c r="E35" s="4" t="n">
        <f aca="false">SIN(C35*$B$6)</f>
        <v>-0.999999626786946</v>
      </c>
      <c r="F35" s="4" t="n">
        <f aca="false">COS(C35*$B$6)</f>
        <v>-0.000863959471778007</v>
      </c>
      <c r="G35" s="5" t="n">
        <f aca="false">D35*E35</f>
        <v>-269999.899232475</v>
      </c>
      <c r="H35" s="5" t="n">
        <f aca="false">D35*F35</f>
        <v>-233.269057380062</v>
      </c>
      <c r="I35" s="6" t="n">
        <f aca="false">I34*$B$8+$B$9*(H34*$B$8+H35)</f>
        <v>-4.91695839926098</v>
      </c>
      <c r="J35" s="6" t="n">
        <f aca="false">J34*$B$8+$B$9*(G34*$B$8+G35)</f>
        <v>-0.479978805152166</v>
      </c>
      <c r="K35" s="6" t="n">
        <f aca="false">I35*E35-J35*F35</f>
        <v>4.91654188195296</v>
      </c>
    </row>
    <row r="36" customFormat="false" ht="13.8" hidden="false" customHeight="false" outlineLevel="0" collapsed="false">
      <c r="C36" s="2" t="n">
        <f aca="false">C35+$B$7</f>
        <v>1.7</v>
      </c>
      <c r="D36" s="3" t="n">
        <f aca="false">IF(C36&lt;$B$12,$B$10*(C36-$B$11)/($B$12-$B$11),IF(C36&lt;$B$13,$B$10*($B$13-C36)/($B$13-$B$12),0))</f>
        <v>260000</v>
      </c>
      <c r="E36" s="4" t="n">
        <f aca="false">SIN(C36*$B$6)</f>
        <v>-0.866470130714561</v>
      </c>
      <c r="F36" s="4" t="n">
        <f aca="false">COS(C36*$B$6)</f>
        <v>0.49922891801206</v>
      </c>
      <c r="G36" s="5" t="n">
        <f aca="false">D36*E36</f>
        <v>-225282.233985786</v>
      </c>
      <c r="H36" s="5" t="n">
        <f aca="false">D36*F36</f>
        <v>129799.518683135</v>
      </c>
      <c r="I36" s="6" t="n">
        <f aca="false">I35*$B$8+$B$9*(H35*$B$8+H36)</f>
        <v>-4.37572219562758</v>
      </c>
      <c r="J36" s="6" t="n">
        <f aca="false">J35*$B$8+$B$9*(G35*$B$8+G36)</f>
        <v>-2.4426251658976</v>
      </c>
      <c r="K36" s="6" t="n">
        <f aca="false">I36*E36-J36*F36</f>
        <v>5.01086170149612</v>
      </c>
    </row>
    <row r="37" customFormat="false" ht="13.8" hidden="false" customHeight="false" outlineLevel="0" collapsed="false">
      <c r="C37" s="2" t="n">
        <f aca="false">C36+$B$7</f>
        <v>1.75</v>
      </c>
      <c r="D37" s="3" t="n">
        <f aca="false">IF(C37&lt;$B$12,$B$10*(C37-$B$11)/($B$12-$B$11),IF(C37&lt;$B$13,$B$10*($B$13-C37)/($B$13-$B$12),0))</f>
        <v>250000</v>
      </c>
      <c r="E37" s="4" t="n">
        <f aca="false">SIN(C37*$B$6)</f>
        <v>-0.500793347039296</v>
      </c>
      <c r="F37" s="4" t="n">
        <f aca="false">COS(C37*$B$6)</f>
        <v>0.865566879889231</v>
      </c>
      <c r="G37" s="5" t="n">
        <f aca="false">D37*E37</f>
        <v>-125198.336759824</v>
      </c>
      <c r="H37" s="5" t="n">
        <f aca="false">D37*F37</f>
        <v>216391.719972308</v>
      </c>
      <c r="I37" s="6" t="n">
        <f aca="false">I36*$B$8+$B$9*(H36*$B$8+H37)</f>
        <v>-2.97804801916708</v>
      </c>
      <c r="J37" s="6" t="n">
        <f aca="false">J36*$B$8+$B$9*(G36*$B$8+G37)</f>
        <v>-3.81977530034639</v>
      </c>
      <c r="K37" s="6" t="n">
        <f aca="false">I37*E37-J37*F37</f>
        <v>4.7976576237612</v>
      </c>
    </row>
    <row r="38" customFormat="false" ht="13.8" hidden="false" customHeight="false" outlineLevel="0" collapsed="false">
      <c r="C38" s="2" t="n">
        <f aca="false">C37+$B$7</f>
        <v>1.8</v>
      </c>
      <c r="D38" s="3" t="n">
        <f aca="false">IF(C38&lt;$B$12,$B$10*(C38-$B$11)/($B$12-$B$11),IF(C38&lt;$B$13,$B$10*($B$13-C38)/($B$13-$B$12),0))</f>
        <v>240000</v>
      </c>
      <c r="E38" s="4" t="n">
        <f aca="false">SIN(C38*$B$6)</f>
        <v>-0.000942501219652859</v>
      </c>
      <c r="F38" s="4" t="n">
        <f aca="false">COS(C38*$B$6)</f>
        <v>0.999999555845627</v>
      </c>
      <c r="G38" s="5" t="n">
        <f aca="false">D38*E38</f>
        <v>-226.200292716686</v>
      </c>
      <c r="H38" s="5" t="n">
        <f aca="false">D38*F38</f>
        <v>239999.89340295</v>
      </c>
      <c r="I38" s="6" t="n">
        <f aca="false">I37*$B$8+$B$9*(H37*$B$8+H38)</f>
        <v>-1.15097701699258</v>
      </c>
      <c r="J38" s="6" t="n">
        <f aca="false">J37*$B$8+$B$9*(G37*$B$8+G38)</f>
        <v>-4.29629899158514</v>
      </c>
      <c r="K38" s="6" t="n">
        <f aca="false">I38*E38-J38*F38</f>
        <v>4.29738188060747</v>
      </c>
    </row>
    <row r="39" customFormat="false" ht="13.8" hidden="false" customHeight="false" outlineLevel="0" collapsed="false">
      <c r="C39" s="2" t="n">
        <f aca="false">C38+$B$7</f>
        <v>1.85</v>
      </c>
      <c r="D39" s="3" t="n">
        <f aca="false">IF(C39&lt;$B$12,$B$10*(C39-$B$11)/($B$12-$B$11),IF(C39&lt;$B$13,$B$10*($B$13-C39)/($B$13-$B$12),0))</f>
        <v>230000</v>
      </c>
      <c r="E39" s="4" t="n">
        <f aca="false">SIN(C39*$B$6)</f>
        <v>0.49916086236598</v>
      </c>
      <c r="F39" s="4" t="n">
        <f aca="false">COS(C39*$B$6)</f>
        <v>0.86650933836979</v>
      </c>
      <c r="G39" s="5" t="n">
        <f aca="false">D39*E39</f>
        <v>114806.998344175</v>
      </c>
      <c r="H39" s="5" t="n">
        <f aca="false">D39*F39</f>
        <v>199297.147825052</v>
      </c>
      <c r="I39" s="6" t="n">
        <f aca="false">I38*$B$8+$B$9*(H38*$B$8+H39)</f>
        <v>0.598041346586659</v>
      </c>
      <c r="J39" s="6" t="n">
        <f aca="false">J38*$B$8+$B$9*(G38*$B$8+G39)</f>
        <v>-3.81793240566127</v>
      </c>
      <c r="K39" s="6" t="n">
        <f aca="false">I39*E39-J39*F39</f>
        <v>3.60679291706284</v>
      </c>
    </row>
    <row r="40" customFormat="false" ht="13.8" hidden="false" customHeight="false" outlineLevel="0" collapsed="false">
      <c r="C40" s="2" t="n">
        <f aca="false">C39+$B$7</f>
        <v>1.9</v>
      </c>
      <c r="D40" s="3" t="n">
        <f aca="false">IF(C40&lt;$B$12,$B$10*(C40-$B$11)/($B$12-$B$11),IF(C40&lt;$B$13,$B$10*($B$13-C40)/($B$13-$B$12),0))</f>
        <v>220000</v>
      </c>
      <c r="E40" s="4" t="n">
        <f aca="false">SIN(C40*$B$6)</f>
        <v>0.865527544018659</v>
      </c>
      <c r="F40" s="4" t="n">
        <f aca="false">COS(C40*$B$6)</f>
        <v>0.500861328657971</v>
      </c>
      <c r="G40" s="5" t="n">
        <f aca="false">D40*E40</f>
        <v>190416.059684105</v>
      </c>
      <c r="H40" s="5" t="n">
        <f aca="false">D40*F40</f>
        <v>110189.492304754</v>
      </c>
      <c r="I40" s="6" t="n">
        <f aca="false">I39*$B$8+$B$9*(H39*$B$8+H40)</f>
        <v>1.82224660295776</v>
      </c>
      <c r="J40" s="6" t="n">
        <f aca="false">J39*$B$8+$B$9*(G39*$B$8+G40)</f>
        <v>-2.58587499589479</v>
      </c>
      <c r="K40" s="6" t="n">
        <f aca="false">I40*E40-J40*F40</f>
        <v>2.87236941304166</v>
      </c>
    </row>
    <row r="41" customFormat="false" ht="13.8" hidden="false" customHeight="false" outlineLevel="0" collapsed="false">
      <c r="C41" s="2" t="n">
        <f aca="false">C40+$B$7</f>
        <v>1.95</v>
      </c>
      <c r="D41" s="3" t="n">
        <f aca="false">IF(C41&lt;$B$12,$B$10*(C41-$B$11)/($B$12-$B$11),IF(C41&lt;$B$13,$B$10*($B$13-C41)/($B$13-$B$12),0))</f>
        <v>210000</v>
      </c>
      <c r="E41" s="4" t="n">
        <f aca="false">SIN(C41*$B$6)</f>
        <v>0.999999478735499</v>
      </c>
      <c r="F41" s="4" t="n">
        <f aca="false">COS(C41*$B$6)</f>
        <v>0.0010210429617136</v>
      </c>
      <c r="G41" s="5" t="n">
        <f aca="false">D41*E41</f>
        <v>209999.890534455</v>
      </c>
      <c r="H41" s="5" t="n">
        <f aca="false">D41*F41</f>
        <v>214.419021959855</v>
      </c>
      <c r="I41" s="6" t="n">
        <f aca="false">I40*$B$8+$B$9*(H40*$B$8+H41)</f>
        <v>2.24974571941189</v>
      </c>
      <c r="J41" s="6" t="n">
        <f aca="false">J40*$B$8+$B$9*(G40*$B$8+G41)</f>
        <v>-0.983043492065536</v>
      </c>
      <c r="K41" s="6" t="n">
        <f aca="false">I41*E41-J41*F41</f>
        <v>2.25074827633795</v>
      </c>
    </row>
    <row r="42" customFormat="false" ht="13.8" hidden="false" customHeight="false" outlineLevel="0" collapsed="false">
      <c r="C42" s="2" t="n">
        <f aca="false">C41+$B$7</f>
        <v>2</v>
      </c>
      <c r="D42" s="3" t="n">
        <f aca="false">IF(C42&lt;$B$12,$B$10*(C42-$B$11)/($B$12-$B$11),IF(C42&lt;$B$13,$B$10*($B$13-C42)/($B$13-$B$12),0))</f>
        <v>200000</v>
      </c>
      <c r="E42" s="4" t="n">
        <f aca="false">SIN(C42*$B$6)</f>
        <v>0.866548540679687</v>
      </c>
      <c r="F42" s="4" t="n">
        <f aca="false">COS(C42*$B$6)</f>
        <v>-0.499092803640671</v>
      </c>
      <c r="G42" s="5" t="n">
        <f aca="false">D42*E42</f>
        <v>173309.708135937</v>
      </c>
      <c r="H42" s="5" t="n">
        <f aca="false">D42*F42</f>
        <v>-99818.5607281341</v>
      </c>
      <c r="I42" s="6" t="n">
        <f aca="false">I41*$B$8+$B$9*(H41*$B$8+H42)</f>
        <v>1.84166030330909</v>
      </c>
      <c r="J42" s="6" t="n">
        <f aca="false">J41*$B$8+$B$9*(G41*$B$8+G42)</f>
        <v>0.542943174417329</v>
      </c>
      <c r="K42" s="6" t="n">
        <f aca="false">I42*E42-J42*F42</f>
        <v>1.86686707939771</v>
      </c>
    </row>
    <row r="43" customFormat="false" ht="13.8" hidden="false" customHeight="false" outlineLevel="0" collapsed="false">
      <c r="C43" s="2" t="n">
        <f aca="false">C42+$B$7</f>
        <v>2.05</v>
      </c>
      <c r="D43" s="3" t="n">
        <f aca="false">IF(C43&lt;$B$12,$B$10*(C43-$B$11)/($B$12-$B$11),IF(C43&lt;$B$13,$B$10*($B$13-C43)/($B$13-$B$12),0))</f>
        <v>190000</v>
      </c>
      <c r="E43" s="4" t="n">
        <f aca="false">SIN(C43*$B$6)</f>
        <v>0.500929307186933</v>
      </c>
      <c r="F43" s="4" t="n">
        <f aca="false">COS(C43*$B$6)</f>
        <v>-0.865488202808807</v>
      </c>
      <c r="G43" s="5" t="n">
        <f aca="false">D43*E43</f>
        <v>95176.5683655172</v>
      </c>
      <c r="H43" s="5" t="n">
        <f aca="false">D43*F43</f>
        <v>-164442.758533673</v>
      </c>
      <c r="I43" s="6" t="n">
        <f aca="false">I42*$B$8+$B$9*(H42*$B$8+H43)</f>
        <v>0.782601858107328</v>
      </c>
      <c r="J43" s="6" t="n">
        <f aca="false">J42*$B$8+$B$9*(G42*$B$8+G43)</f>
        <v>1.60483276638119</v>
      </c>
      <c r="K43" s="6" t="n">
        <f aca="false">I43*E43-J43*F43</f>
        <v>1.78099203336886</v>
      </c>
    </row>
    <row r="44" customFormat="false" ht="13.8" hidden="false" customHeight="false" outlineLevel="0" collapsed="false">
      <c r="C44" s="2" t="n">
        <f aca="false">C43+$B$7</f>
        <v>2.1</v>
      </c>
      <c r="D44" s="3" t="n">
        <f aca="false">IF(C44&lt;$B$12,$B$10*(C44-$B$11)/($B$12-$B$11),IF(C44&lt;$B$13,$B$10*($B$13-C44)/($B$13-$B$12),0))</f>
        <v>180000</v>
      </c>
      <c r="E44" s="4" t="n">
        <f aca="false">SIN(C44*$B$6)</f>
        <v>0.00109958469747927</v>
      </c>
      <c r="F44" s="4" t="n">
        <f aca="false">COS(C44*$B$6)</f>
        <v>-0.999999395456564</v>
      </c>
      <c r="G44" s="5" t="n">
        <f aca="false">D44*E44</f>
        <v>197.925245546268</v>
      </c>
      <c r="H44" s="5" t="n">
        <f aca="false">D44*F44</f>
        <v>-179999.891182181</v>
      </c>
      <c r="I44" s="6" t="n">
        <f aca="false">I43*$B$8+$B$9*(H43*$B$8+H44)</f>
        <v>-0.588630305943077</v>
      </c>
      <c r="J44" s="6" t="n">
        <f aca="false">J43*$B$8+$B$9*(G43*$B$8+G44)</f>
        <v>1.97397610813836</v>
      </c>
      <c r="K44" s="6" t="n">
        <f aca="false">I44*E44-J44*F44</f>
        <v>1.97332766590718</v>
      </c>
    </row>
    <row r="45" customFormat="false" ht="13.8" hidden="false" customHeight="false" outlineLevel="0" collapsed="false">
      <c r="C45" s="2" t="n">
        <f aca="false">C44+$B$7</f>
        <v>2.15</v>
      </c>
      <c r="D45" s="3" t="n">
        <f aca="false">IF(C45&lt;$B$12,$B$10*(C45-$B$11)/($B$12-$B$11),IF(C45&lt;$B$13,$B$10*($B$13-C45)/($B$13-$B$12),0))</f>
        <v>170000</v>
      </c>
      <c r="E45" s="4" t="n">
        <f aca="false">SIN(C45*$B$6)</f>
        <v>-0.499024741836547</v>
      </c>
      <c r="F45" s="4" t="n">
        <f aca="false">COS(C45*$B$6)</f>
        <v>-0.866587737644013</v>
      </c>
      <c r="G45" s="5" t="n">
        <f aca="false">D45*E45</f>
        <v>-84834.2061122129</v>
      </c>
      <c r="H45" s="5" t="n">
        <f aca="false">D45*F45</f>
        <v>-147319.915399482</v>
      </c>
      <c r="I45" s="6" t="n">
        <f aca="false">I44*$B$8+$B$9*(H44*$B$8+H45)</f>
        <v>-1.88424516804762</v>
      </c>
      <c r="J45" s="6" t="n">
        <f aca="false">J44*$B$8+$B$9*(G44*$B$8+G45)</f>
        <v>1.62688939146956</v>
      </c>
      <c r="K45" s="6" t="n">
        <f aca="false">I45*E45-J45*F45</f>
        <v>2.35012735569237</v>
      </c>
    </row>
    <row r="46" customFormat="false" ht="13.8" hidden="false" customHeight="false" outlineLevel="0" collapsed="false">
      <c r="C46" s="2" t="n">
        <f aca="false">C45+$B$7</f>
        <v>2.2</v>
      </c>
      <c r="D46" s="3" t="n">
        <f aca="false">IF(C46&lt;$B$12,$B$10*(C46-$B$11)/($B$12-$B$11),IF(C46&lt;$B$13,$B$10*($B$13-C46)/($B$13-$B$12),0))</f>
        <v>160000</v>
      </c>
      <c r="E46" s="4" t="n">
        <f aca="false">SIN(C46*$B$6)</f>
        <v>-0.86544885625992</v>
      </c>
      <c r="F46" s="4" t="n">
        <f aca="false">COS(C46*$B$6)</f>
        <v>-0.50099728262576</v>
      </c>
      <c r="G46" s="5" t="n">
        <f aca="false">D46*E46</f>
        <v>-138471.817001587</v>
      </c>
      <c r="H46" s="5" t="n">
        <f aca="false">D46*F46</f>
        <v>-80159.5652201216</v>
      </c>
      <c r="I46" s="6" t="n">
        <f aca="false">I45*$B$8+$B$9*(H45*$B$8+H46)</f>
        <v>-2.77650112411365</v>
      </c>
      <c r="J46" s="6" t="n">
        <f aca="false">J45*$B$8+$B$9*(G45*$B$8+G46)</f>
        <v>0.731605265554635</v>
      </c>
      <c r="K46" s="6" t="n">
        <f aca="false">I46*E46-J46*F46</f>
        <v>2.76945197226611</v>
      </c>
    </row>
    <row r="47" customFormat="false" ht="13.8" hidden="false" customHeight="false" outlineLevel="0" collapsed="false">
      <c r="C47" s="2" t="n">
        <f aca="false">C46+$B$7</f>
        <v>2.25</v>
      </c>
      <c r="D47" s="3" t="n">
        <f aca="false">IF(C47&lt;$B$12,$B$10*(C47-$B$11)/($B$12-$B$11),IF(C47&lt;$B$13,$B$10*($B$13-C47)/($B$13-$B$12),0))</f>
        <v>150000</v>
      </c>
      <c r="E47" s="4" t="n">
        <f aca="false">SIN(C47*$B$6)</f>
        <v>-0.999999306008821</v>
      </c>
      <c r="F47" s="4" t="n">
        <f aca="false">COS(C47*$B$6)</f>
        <v>-0.00117812642646536</v>
      </c>
      <c r="G47" s="5" t="n">
        <f aca="false">D47*E47</f>
        <v>-149999.895901323</v>
      </c>
      <c r="H47" s="5" t="n">
        <f aca="false">D47*F47</f>
        <v>-176.718963969805</v>
      </c>
      <c r="I47" s="6" t="n">
        <f aca="false">I46*$B$8+$B$9*(H46*$B$8+H47)</f>
        <v>-3.07999958376968</v>
      </c>
      <c r="J47" s="6" t="n">
        <f aca="false">J46*$B$8+$B$9*(G46*$B$8+G47)</f>
        <v>-0.417187835552675</v>
      </c>
      <c r="K47" s="6" t="n">
        <f aca="false">I47*E47-J47*F47</f>
        <v>3.07950594626327</v>
      </c>
    </row>
    <row r="48" customFormat="false" ht="13.8" hidden="false" customHeight="false" outlineLevel="0" collapsed="false">
      <c r="C48" s="2" t="n">
        <f aca="false">C47+$B$7</f>
        <v>2.3</v>
      </c>
      <c r="D48" s="3" t="n">
        <f aca="false">IF(C48&lt;$B$12,$B$10*(C48-$B$11)/($B$12-$B$11),IF(C48&lt;$B$13,$B$10*($B$13-C48)/($B$13-$B$12),0))</f>
        <v>140000</v>
      </c>
      <c r="E48" s="4" t="n">
        <f aca="false">SIN(C48*$B$6)</f>
        <v>-0.866626929262522</v>
      </c>
      <c r="F48" s="4" t="n">
        <f aca="false">COS(C48*$B$6)</f>
        <v>0.498956676954033</v>
      </c>
      <c r="G48" s="5" t="n">
        <f aca="false">D48*E48</f>
        <v>-121327.770096753</v>
      </c>
      <c r="H48" s="5" t="n">
        <f aca="false">D48*F48</f>
        <v>69853.9347735646</v>
      </c>
      <c r="I48" s="6" t="n">
        <f aca="false">I47*$B$8+$B$9*(H47*$B$8+H48)</f>
        <v>-2.78666052202513</v>
      </c>
      <c r="J48" s="6" t="n">
        <f aca="false">J47*$B$8+$B$9*(G47*$B$8+G48)</f>
        <v>-1.49152463118921</v>
      </c>
      <c r="K48" s="6" t="n">
        <f aca="false">I48*E48-J48*F48</f>
        <v>3.15920122467299</v>
      </c>
    </row>
    <row r="49" customFormat="false" ht="13.8" hidden="false" customHeight="false" outlineLevel="0" collapsed="false">
      <c r="C49" s="2" t="n">
        <f aca="false">C48+$B$7</f>
        <v>2.35</v>
      </c>
      <c r="D49" s="3" t="n">
        <f aca="false">IF(C49&lt;$B$12,$B$10*(C49-$B$11)/($B$12-$B$11),IF(C49&lt;$B$13,$B$10*($B$13-C49)/($B$13-$B$12),0))</f>
        <v>130000</v>
      </c>
      <c r="E49" s="4" t="n">
        <f aca="false">SIN(C49*$B$6)</f>
        <v>-0.501065254974026</v>
      </c>
      <c r="F49" s="4" t="n">
        <f aca="false">COS(C49*$B$6)</f>
        <v>0.865409504372245</v>
      </c>
      <c r="G49" s="5" t="n">
        <f aca="false">D49*E49</f>
        <v>-65138.4831466235</v>
      </c>
      <c r="H49" s="5" t="n">
        <f aca="false">D49*F49</f>
        <v>112503.235568392</v>
      </c>
      <c r="I49" s="6" t="n">
        <f aca="false">I48*$B$8+$B$9*(H48*$B$8+H49)</f>
        <v>-2.04794688536495</v>
      </c>
      <c r="J49" s="6" t="n">
        <f aca="false">J48*$B$8+$B$9*(G48*$B$8+G49)</f>
        <v>-2.22317700142458</v>
      </c>
      <c r="K49" s="6" t="n">
        <f aca="false">I49*E49-J49*F49</f>
        <v>2.95011353522327</v>
      </c>
    </row>
    <row r="50" customFormat="false" ht="13.8" hidden="false" customHeight="false" outlineLevel="0" collapsed="false">
      <c r="C50" s="2" t="n">
        <f aca="false">C49+$B$7</f>
        <v>2.4</v>
      </c>
      <c r="D50" s="3" t="n">
        <f aca="false">IF(C50&lt;$B$12,$B$10*(C50-$B$11)/($B$12-$B$11),IF(C50&lt;$B$13,$B$10*($B$13-C50)/($B$13-$B$12),0))</f>
        <v>120000</v>
      </c>
      <c r="E50" s="4" t="n">
        <f aca="false">SIN(C50*$B$6)</f>
        <v>-0.00125666814818026</v>
      </c>
      <c r="F50" s="4" t="n">
        <f aca="false">COS(C50*$B$6)</f>
        <v>0.999999210392271</v>
      </c>
      <c r="G50" s="5" t="n">
        <f aca="false">D50*E50</f>
        <v>-150.800177781632</v>
      </c>
      <c r="H50" s="5" t="n">
        <f aca="false">D50*F50</f>
        <v>119999.905247073</v>
      </c>
      <c r="I50" s="6" t="n">
        <f aca="false">I49*$B$8+$B$9*(H49*$B$8+H50)</f>
        <v>-1.11444283119739</v>
      </c>
      <c r="J50" s="6" t="n">
        <f aca="false">J49*$B$8+$B$9*(G49*$B$8+G50)</f>
        <v>-2.47000411688914</v>
      </c>
      <c r="K50" s="6" t="n">
        <f aca="false">I50*E50-J50*F50</f>
        <v>2.47140265136373</v>
      </c>
    </row>
    <row r="51" customFormat="false" ht="13.8" hidden="false" customHeight="false" outlineLevel="0" collapsed="false">
      <c r="C51" s="2" t="n">
        <f aca="false">C50+$B$7</f>
        <v>2.45</v>
      </c>
      <c r="D51" s="3" t="n">
        <f aca="false">IF(C51&lt;$B$12,$B$10*(C51-$B$11)/($B$12-$B$11),IF(C51&lt;$B$13,$B$10*($B$13-C51)/($B$13-$B$12),0))</f>
        <v>110000</v>
      </c>
      <c r="E51" s="4" t="n">
        <f aca="false">SIN(C51*$B$6)</f>
        <v>0.498888608993553</v>
      </c>
      <c r="F51" s="4" t="n">
        <f aca="false">COS(C51*$B$6)</f>
        <v>0.866666115534972</v>
      </c>
      <c r="G51" s="5" t="n">
        <f aca="false">D51*E51</f>
        <v>54877.7469892909</v>
      </c>
      <c r="H51" s="5" t="n">
        <f aca="false">D51*F51</f>
        <v>95333.2727088471</v>
      </c>
      <c r="I51" s="6" t="n">
        <f aca="false">I50*$B$8+$B$9*(H50*$B$8+H51)</f>
        <v>-0.2542901267574</v>
      </c>
      <c r="J51" s="6" t="n">
        <f aca="false">J50*$B$8+$B$9*(G50*$B$8+G51)</f>
        <v>-2.23933938019419</v>
      </c>
      <c r="K51" s="6" t="n">
        <f aca="false">I51*E51-J51*F51</f>
        <v>1.8138971143786</v>
      </c>
    </row>
    <row r="52" customFormat="false" ht="13.8" hidden="false" customHeight="false" outlineLevel="0" collapsed="false">
      <c r="C52" s="2" t="n">
        <f aca="false">C51+$B$7</f>
        <v>2.5</v>
      </c>
      <c r="D52" s="3" t="n">
        <f aca="false">IF(C52&lt;$B$12,$B$10*(C52-$B$11)/($B$12-$B$11),IF(C52&lt;$B$13,$B$10*($B$13-C52)/($B$13-$B$12),0))</f>
        <v>100000</v>
      </c>
      <c r="E52" s="4" t="n">
        <f aca="false">SIN(C52*$B$6)</f>
        <v>0.865370147146019</v>
      </c>
      <c r="F52" s="4" t="n">
        <f aca="false">COS(C52*$B$6)</f>
        <v>0.501133224231319</v>
      </c>
      <c r="G52" s="5" t="n">
        <f aca="false">D52*E52</f>
        <v>86537.0147146021</v>
      </c>
      <c r="H52" s="5" t="n">
        <f aca="false">D52*F52</f>
        <v>50113.322423132</v>
      </c>
      <c r="I52" s="6" t="n">
        <f aca="false">I51*$B$8+$B$9*(H51*$B$8+H52)</f>
        <v>0.323799387342813</v>
      </c>
      <c r="J52" s="6" t="n">
        <f aca="false">J51*$B$8+$B$9*(G51*$B$8+G52)</f>
        <v>-1.66608563054166</v>
      </c>
      <c r="K52" s="6" t="n">
        <f aca="false">I52*E52-J52*F52</f>
        <v>1.11513718734945</v>
      </c>
    </row>
    <row r="53" customFormat="false" ht="13.8" hidden="false" customHeight="false" outlineLevel="0" collapsed="false">
      <c r="C53" s="2" t="n">
        <f aca="false">C52+$B$7</f>
        <v>2.55</v>
      </c>
      <c r="D53" s="3" t="n">
        <f aca="false">IF(C53&lt;$B$12,$B$10*(C53-$B$11)/($B$12-$B$11),IF(C53&lt;$B$13,$B$10*($B$13-C53)/($B$13-$B$12),0))</f>
        <v>90000.0000000002</v>
      </c>
      <c r="E53" s="4" t="n">
        <f aca="false">SIN(C53*$B$6)</f>
        <v>0.999999108606915</v>
      </c>
      <c r="F53" s="4" t="n">
        <f aca="false">COS(C53*$B$6)</f>
        <v>0.00133520986214657</v>
      </c>
      <c r="G53" s="5" t="n">
        <f aca="false">D53*E53</f>
        <v>89999.9197746226</v>
      </c>
      <c r="H53" s="5" t="n">
        <f aca="false">D53*F53</f>
        <v>120.168887593192</v>
      </c>
      <c r="I53" s="6" t="n">
        <f aca="false">I52*$B$8+$B$9*(H52*$B$8+H53)</f>
        <v>0.520949763081666</v>
      </c>
      <c r="J53" s="6" t="n">
        <f aca="false">J52*$B$8+$B$9*(G52*$B$8+G53)</f>
        <v>-0.956729790267515</v>
      </c>
      <c r="K53" s="6" t="n">
        <f aca="false">I53*E53-J53*F53</f>
        <v>0.522226733762024</v>
      </c>
    </row>
    <row r="54" customFormat="false" ht="13.8" hidden="false" customHeight="false" outlineLevel="0" collapsed="false">
      <c r="C54" s="2" t="n">
        <f aca="false">C53+$B$7</f>
        <v>2.6</v>
      </c>
      <c r="D54" s="3" t="n">
        <f aca="false">IF(C54&lt;$B$12,$B$10*(C54-$B$11)/($B$12-$B$11),IF(C54&lt;$B$13,$B$10*($B$13-C54)/($B$13-$B$12),0))</f>
        <v>80000.0000000003</v>
      </c>
      <c r="E54" s="4" t="n">
        <f aca="false">SIN(C54*$B$6)</f>
        <v>0.866705296461124</v>
      </c>
      <c r="F54" s="4" t="n">
        <f aca="false">COS(C54*$B$6)</f>
        <v>-0.49882053795552</v>
      </c>
      <c r="G54" s="5" t="n">
        <f aca="false">D54*E54</f>
        <v>69336.4237168902</v>
      </c>
      <c r="H54" s="5" t="n">
        <f aca="false">D54*F54</f>
        <v>-39905.6430364417</v>
      </c>
      <c r="I54" s="6" t="n">
        <f aca="false">I53*$B$8+$B$9*(H53*$B$8+H54)</f>
        <v>0.359917420506292</v>
      </c>
      <c r="J54" s="6" t="n">
        <f aca="false">J53*$B$8+$B$9*(G53*$B$8+G54)</f>
        <v>-0.31959277989069</v>
      </c>
      <c r="K54" s="6" t="n">
        <f aca="false">I54*E54-J54*F54</f>
        <v>0.152522892249655</v>
      </c>
    </row>
    <row r="55" customFormat="false" ht="13.8" hidden="false" customHeight="false" outlineLevel="0" collapsed="false">
      <c r="C55" s="2" t="n">
        <f aca="false">C54+$B$7</f>
        <v>2.65</v>
      </c>
      <c r="D55" s="3" t="n">
        <f aca="false">IF(C55&lt;$B$12,$B$10*(C55-$B$11)/($B$12-$B$11),IF(C55&lt;$B$13,$B$10*($B$13-C55)/($B$13-$B$12),0))</f>
        <v>70000.0000000003</v>
      </c>
      <c r="E55" s="4" t="n">
        <f aca="false">SIN(C55*$B$6)</f>
        <v>0.501201190397215</v>
      </c>
      <c r="F55" s="4" t="n">
        <f aca="false">COS(C55*$B$6)</f>
        <v>-0.865330784581489</v>
      </c>
      <c r="G55" s="5" t="n">
        <f aca="false">D55*E55</f>
        <v>35084.0833278052</v>
      </c>
      <c r="H55" s="5" t="n">
        <f aca="false">D55*F55</f>
        <v>-60573.1549207045</v>
      </c>
      <c r="I55" s="6" t="n">
        <f aca="false">I54*$B$8+$B$9*(H54*$B$8+H55)</f>
        <v>-0.0409453667167075</v>
      </c>
      <c r="J55" s="6" t="n">
        <f aca="false">J54*$B$8+$B$9*(G54*$B$8+G55)</f>
        <v>0.0961321967392429</v>
      </c>
      <c r="K55" s="6" t="n">
        <f aca="false">I55*E55-J55*F55</f>
        <v>0.0626642826882468</v>
      </c>
    </row>
    <row r="56" customFormat="false" ht="13.8" hidden="false" customHeight="false" outlineLevel="0" collapsed="false">
      <c r="C56" s="2" t="n">
        <f aca="false">C55+$B$7</f>
        <v>2.7</v>
      </c>
      <c r="D56" s="3" t="n">
        <f aca="false">IF(C56&lt;$B$12,$B$10*(C56-$B$11)/($B$12-$B$11),IF(C56&lt;$B$13,$B$10*($B$13-C56)/($B$13-$B$12),0))</f>
        <v>60000.0000000003</v>
      </c>
      <c r="E56" s="4" t="n">
        <f aca="false">SIN(C56*$B$6)</f>
        <v>0.00141375156787622</v>
      </c>
      <c r="F56" s="4" t="n">
        <f aca="false">COS(C56*$B$6)</f>
        <v>-0.999999000652753</v>
      </c>
      <c r="G56" s="5" t="n">
        <f aca="false">D56*E56</f>
        <v>84.8250940725736</v>
      </c>
      <c r="H56" s="5" t="n">
        <f aca="false">D56*F56</f>
        <v>-59999.9400391655</v>
      </c>
      <c r="I56" s="6" t="n">
        <f aca="false">I55*$B$8+$B$9*(H55*$B$8+H56)</f>
        <v>-0.519241922623035</v>
      </c>
      <c r="J56" s="6" t="n">
        <f aca="false">J55*$B$8+$B$9*(G55*$B$8+G56)</f>
        <v>0.234840758164344</v>
      </c>
      <c r="K56" s="6" t="n">
        <f aca="false">I56*E56-J56*F56</f>
        <v>0.234106444394663</v>
      </c>
    </row>
    <row r="57" customFormat="false" ht="13.8" hidden="false" customHeight="false" outlineLevel="0" collapsed="false">
      <c r="C57" s="2" t="n">
        <f aca="false">C56+$B$7</f>
        <v>2.75</v>
      </c>
      <c r="D57" s="3" t="n">
        <f aca="false">IF(C57&lt;$B$12,$B$10*(C57-$B$11)/($B$12-$B$11),IF(C57&lt;$B$13,$B$10*($B$13-C57)/($B$13-$B$12),0))</f>
        <v>50000.0000000004</v>
      </c>
      <c r="E57" s="4" t="n">
        <f aca="false">SIN(C57*$B$6)</f>
        <v>-0.49875246384036</v>
      </c>
      <c r="F57" s="4" t="n">
        <f aca="false">COS(C57*$B$6)</f>
        <v>-0.866744472040734</v>
      </c>
      <c r="G57" s="5" t="n">
        <f aca="false">D57*E57</f>
        <v>-24937.6231920182</v>
      </c>
      <c r="H57" s="5" t="n">
        <f aca="false">D57*F57</f>
        <v>-43337.223602037</v>
      </c>
      <c r="I57" s="6" t="n">
        <f aca="false">I56*$B$8+$B$9*(H56*$B$8+H57)</f>
        <v>-0.92646955899866</v>
      </c>
      <c r="J57" s="6" t="n">
        <f aca="false">J56*$B$8+$B$9*(G56*$B$8+G57)</f>
        <v>0.134721499354299</v>
      </c>
      <c r="K57" s="6" t="n">
        <f aca="false">I57*E57-J57*F57</f>
        <v>0.578848090054052</v>
      </c>
    </row>
    <row r="58" customFormat="false" ht="13.8" hidden="false" customHeight="false" outlineLevel="0" collapsed="false">
      <c r="C58" s="2" t="n">
        <f aca="false">C57+$B$7</f>
        <v>2.8</v>
      </c>
      <c r="D58" s="3" t="n">
        <f aca="false">IF(C58&lt;$B$12,$B$10*(C58-$B$11)/($B$12-$B$11),IF(C58&lt;$B$13,$B$10*($B$13-C58)/($B$13-$B$12),0))</f>
        <v>40000.0000000004</v>
      </c>
      <c r="E58" s="4" t="n">
        <f aca="false">SIN(C58*$B$6)</f>
        <v>-0.865291416678898</v>
      </c>
      <c r="F58" s="4" t="n">
        <f aca="false">COS(C58*$B$6)</f>
        <v>-0.501269153471292</v>
      </c>
      <c r="G58" s="5" t="n">
        <f aca="false">D58*E58</f>
        <v>-34611.6566671563</v>
      </c>
      <c r="H58" s="5" t="n">
        <f aca="false">D58*F58</f>
        <v>-20050.7661388519</v>
      </c>
      <c r="I58" s="6" t="n">
        <f aca="false">I57*$B$8+$B$9*(H57*$B$8+H58)</f>
        <v>-1.17295611822878</v>
      </c>
      <c r="J58" s="6" t="n">
        <f aca="false">J57*$B$8+$B$9*(G57*$B$8+G58)</f>
        <v>-0.102414759311016</v>
      </c>
      <c r="K58" s="6" t="n">
        <f aca="false">I58*E58-J58*F58</f>
        <v>0.963611501541567</v>
      </c>
    </row>
    <row r="59" customFormat="false" ht="13.8" hidden="false" customHeight="false" outlineLevel="0" collapsed="false">
      <c r="C59" s="2" t="n">
        <f aca="false">C58+$B$7</f>
        <v>2.85</v>
      </c>
      <c r="D59" s="3" t="n">
        <f aca="false">IF(C59&lt;$B$12,$B$10*(C59-$B$11)/($B$12-$B$11),IF(C59&lt;$B$13,$B$10*($B$13-C59)/($B$13-$B$12),0))</f>
        <v>30000.0000000004</v>
      </c>
      <c r="E59" s="4" t="n">
        <f aca="false">SIN(C59*$B$6)</f>
        <v>-0.999998886529786</v>
      </c>
      <c r="F59" s="4" t="n">
        <f aca="false">COS(C59*$B$6)</f>
        <v>-0.00149229326488115</v>
      </c>
      <c r="G59" s="5" t="n">
        <f aca="false">D59*E59</f>
        <v>-29999.966595894</v>
      </c>
      <c r="H59" s="5" t="n">
        <f aca="false">D59*F59</f>
        <v>-44.768797946435</v>
      </c>
      <c r="I59" s="6" t="n">
        <f aca="false">I58*$B$8+$B$9*(H58*$B$8+H59)</f>
        <v>-1.2463755226855</v>
      </c>
      <c r="J59" s="6" t="n">
        <f aca="false">J58*$B$8+$B$9*(G58*$B$8+G59)</f>
        <v>-0.358255026283102</v>
      </c>
      <c r="K59" s="6" t="n">
        <f aca="false">I59*E59-J59*F59</f>
        <v>1.24583951332065</v>
      </c>
    </row>
    <row r="60" customFormat="false" ht="13.8" hidden="false" customHeight="false" outlineLevel="0" collapsed="false">
      <c r="C60" s="2" t="n">
        <f aca="false">C59+$B$7</f>
        <v>2.9</v>
      </c>
      <c r="D60" s="3" t="n">
        <f aca="false">IF(C60&lt;$B$12,$B$10*(C60-$B$11)/($B$12-$B$11),IF(C60&lt;$B$13,$B$10*($B$13-C60)/($B$13-$B$12),0))</f>
        <v>20000.0000000005</v>
      </c>
      <c r="E60" s="4" t="n">
        <f aca="false">SIN(C60*$B$6)</f>
        <v>-0.866783642273562</v>
      </c>
      <c r="F60" s="4" t="n">
        <f aca="false">COS(C60*$B$6)</f>
        <v>0.498684386648488</v>
      </c>
      <c r="G60" s="5" t="n">
        <f aca="false">D60*E60</f>
        <v>-17335.6728454716</v>
      </c>
      <c r="H60" s="5" t="n">
        <f aca="false">D60*F60</f>
        <v>9973.68773296999</v>
      </c>
      <c r="I60" s="6" t="n">
        <f aca="false">I59*$B$8+$B$9*(H59*$B$8+H60)</f>
        <v>-1.20035775203782</v>
      </c>
      <c r="J60" s="6" t="n">
        <f aca="false">J59*$B$8+$B$9*(G59*$B$8+G60)</f>
        <v>-0.54411265546245</v>
      </c>
      <c r="K60" s="6" t="n">
        <f aca="false">I60*E60-J60*F60</f>
        <v>1.31179095019962</v>
      </c>
    </row>
    <row r="61" customFormat="false" ht="13.8" hidden="false" customHeight="false" outlineLevel="0" collapsed="false">
      <c r="C61" s="2" t="n">
        <f aca="false">C60+$B$7</f>
        <v>2.95</v>
      </c>
      <c r="D61" s="3" t="n">
        <f aca="false">IF(C61&lt;$B$12,$B$10*(C61-$B$11)/($B$12-$B$11),IF(C61&lt;$B$13,$B$10*($B$13-C61)/($B$13-$B$12),0))</f>
        <v>10000.0000000005</v>
      </c>
      <c r="E61" s="4" t="n">
        <f aca="false">SIN(C61*$B$6)</f>
        <v>-0.501337113453138</v>
      </c>
      <c r="F61" s="4" t="n">
        <f aca="false">COS(C61*$B$6)</f>
        <v>0.865252043438486</v>
      </c>
      <c r="G61" s="5" t="n">
        <f aca="false">D61*E61</f>
        <v>-5013.37113453163</v>
      </c>
      <c r="H61" s="5" t="n">
        <f aca="false">D61*F61</f>
        <v>8652.52043438529</v>
      </c>
      <c r="I61" s="6" t="n">
        <f aca="false">I60*$B$8+$B$9*(H60*$B$8+H61)</f>
        <v>-1.12018133823473</v>
      </c>
      <c r="J61" s="6" t="n">
        <f aca="false">J60*$B$8+$B$9*(G60*$B$8+G61)</f>
        <v>-0.629839366946132</v>
      </c>
      <c r="K61" s="6" t="n">
        <f aca="false">I61*E61-J61*F61</f>
        <v>1.10655827794282</v>
      </c>
    </row>
    <row r="62" customFormat="false" ht="13.8" hidden="false" customHeight="false" outlineLevel="0" collapsed="false">
      <c r="C62" s="2" t="n">
        <f aca="false">C61+$B$7</f>
        <v>3</v>
      </c>
      <c r="D62" s="3" t="n">
        <f aca="false">IF(C62&lt;$B$12,$B$10*(C62-$B$11)/($B$12-$B$11),IF(C62&lt;$B$13,$B$10*($B$13-C62)/($B$13-$B$12),0))</f>
        <v>0</v>
      </c>
      <c r="E62" s="4" t="n">
        <f aca="false">SIN(C62*$B$6)</f>
        <v>-0.00157083495268395</v>
      </c>
      <c r="F62" s="4" t="n">
        <f aca="false">COS(C62*$B$6)</f>
        <v>0.999998766238015</v>
      </c>
      <c r="G62" s="5" t="n">
        <f aca="false">D62*E62</f>
        <v>-0</v>
      </c>
      <c r="H62" s="5" t="n">
        <f aca="false">D62*F62</f>
        <v>0</v>
      </c>
      <c r="I62" s="6" t="n">
        <f aca="false">I61*$B$8+$B$9*(H61*$B$8+H62)</f>
        <v>-1.0800822032087</v>
      </c>
      <c r="J62" s="6" t="n">
        <f aca="false">J61*$B$8+$B$9*(G61*$B$8+G62)</f>
        <v>-0.646394544298616</v>
      </c>
      <c r="K62" s="6" t="n">
        <f aca="false">I62*E62-J62*F62</f>
        <v>0.648090377678172</v>
      </c>
    </row>
    <row r="63" customFormat="false" ht="13.8" hidden="false" customHeight="false" outlineLevel="0" collapsed="false">
      <c r="C63" s="2" t="n">
        <f aca="false">C62+$B$7</f>
        <v>3.05</v>
      </c>
      <c r="D63" s="3" t="n">
        <f aca="false">IF(C63&lt;$B$12,$B$10*(C63-$B$11)/($B$12-$B$11),IF(C63&lt;$B$13,$B$10*($B$13-C63)/($B$13-$B$12),0))</f>
        <v>0</v>
      </c>
      <c r="E63" s="4" t="n">
        <f aca="false">SIN(C63*$B$6)</f>
        <v>0.498616306380326</v>
      </c>
      <c r="F63" s="4" t="n">
        <f aca="false">COS(C63*$B$6)</f>
        <v>0.866822807159365</v>
      </c>
      <c r="G63" s="5" t="n">
        <f aca="false">D63*E63</f>
        <v>0</v>
      </c>
      <c r="H63" s="5" t="n">
        <f aca="false">D63*F63</f>
        <v>0</v>
      </c>
      <c r="I63" s="6" t="n">
        <f aca="false">I62*$B$8+$B$9*(H62*$B$8+H63)</f>
        <v>-1.07444168574393</v>
      </c>
      <c r="J63" s="6" t="n">
        <f aca="false">J62*$B$8+$B$9*(G62*$B$8+G63)</f>
        <v>-0.643018875571349</v>
      </c>
      <c r="K63" s="6" t="n">
        <f aca="false">I63*E63-J63*F63</f>
        <v>0.0216492820125281</v>
      </c>
    </row>
    <row r="64" customFormat="false" ht="13.8" hidden="false" customHeight="false" outlineLevel="0" collapsed="false">
      <c r="C64" s="2" t="n">
        <f aca="false">C63+$B$7</f>
        <v>3.1</v>
      </c>
      <c r="D64" s="3" t="n">
        <f aca="false">IF(C64&lt;$B$12,$B$10*(C64-$B$11)/($B$12-$B$11),IF(C64&lt;$B$13,$B$10*($B$13-C64)/($B$13-$B$12),0))</f>
        <v>0</v>
      </c>
      <c r="E64" s="4" t="n">
        <f aca="false">SIN(C64*$B$6)</f>
        <v>0.865212664860499</v>
      </c>
      <c r="F64" s="4" t="n">
        <f aca="false">COS(C64*$B$6)</f>
        <v>0.501405070342327</v>
      </c>
      <c r="G64" s="5" t="n">
        <f aca="false">D64*E64</f>
        <v>0</v>
      </c>
      <c r="H64" s="5" t="n">
        <f aca="false">D64*F64</f>
        <v>0</v>
      </c>
      <c r="I64" s="6" t="n">
        <f aca="false">I63*$B$8+$B$9*(H63*$B$8+H64)</f>
        <v>-1.06883062477531</v>
      </c>
      <c r="J64" s="6" t="n">
        <f aca="false">J63*$B$8+$B$9*(G63*$B$8+G64)</f>
        <v>-0.639660835611925</v>
      </c>
      <c r="K64" s="6" t="n">
        <f aca="false">I64*E64-J64*F64</f>
        <v>-0.604036606871133</v>
      </c>
    </row>
    <row r="65" customFormat="false" ht="13.8" hidden="false" customHeight="false" outlineLevel="0" collapsed="false">
      <c r="C65" s="2" t="n">
        <f aca="false">C64+$B$7</f>
        <v>3.15</v>
      </c>
      <c r="D65" s="3" t="n">
        <f aca="false">IF(C65&lt;$B$12,$B$10*(C65-$B$11)/($B$12-$B$11),IF(C65&lt;$B$13,$B$10*($B$13-C65)/($B$13-$B$12),0))</f>
        <v>0</v>
      </c>
      <c r="E65" s="4" t="n">
        <f aca="false">SIN(C65*$B$6)</f>
        <v>0.99999863977744</v>
      </c>
      <c r="F65" s="4" t="n">
        <f aca="false">COS(C65*$B$6)</f>
        <v>0.00164937663079302</v>
      </c>
      <c r="G65" s="5" t="n">
        <f aca="false">D65*E65</f>
        <v>0</v>
      </c>
      <c r="H65" s="5" t="n">
        <f aca="false">D65*F65</f>
        <v>0</v>
      </c>
      <c r="I65" s="6" t="n">
        <f aca="false">I64*$B$8+$B$9*(H64*$B$8+H65)</f>
        <v>-1.06324886647209</v>
      </c>
      <c r="J65" s="6" t="n">
        <f aca="false">J64*$B$8+$B$9*(G64*$B$8+G65)</f>
        <v>-0.636320332357561</v>
      </c>
      <c r="K65" s="6" t="n">
        <f aca="false">I65*E65-J65*F65</f>
        <v>-1.0621978883311</v>
      </c>
    </row>
    <row r="66" customFormat="false" ht="13.8" hidden="false" customHeight="false" outlineLevel="0" collapsed="false">
      <c r="C66" s="2" t="n">
        <f aca="false">C65+$B$7</f>
        <v>3.2</v>
      </c>
      <c r="D66" s="3" t="n">
        <f aca="false">IF(C66&lt;$B$12,$B$10*(C66-$B$11)/($B$12-$B$11),IF(C66&lt;$B$13,$B$10*($B$13-C66)/($B$13-$B$12),0))</f>
        <v>0</v>
      </c>
      <c r="E66" s="4" t="n">
        <f aca="false">SIN(C66*$B$6)</f>
        <v>0.8668619666979</v>
      </c>
      <c r="F66" s="4" t="n">
        <f aca="false">COS(C66*$B$6)</f>
        <v>-0.498548223036297</v>
      </c>
      <c r="G66" s="5" t="n">
        <f aca="false">D66*E66</f>
        <v>0</v>
      </c>
      <c r="H66" s="5" t="n">
        <f aca="false">D66*F66</f>
        <v>-0</v>
      </c>
      <c r="I66" s="6" t="n">
        <f aca="false">I65*$B$8+$B$9*(H65*$B$8+H66)</f>
        <v>-1.05769625780682</v>
      </c>
      <c r="J66" s="6" t="n">
        <f aca="false">J65*$B$8+$B$9*(G65*$B$8+G66)</f>
        <v>-0.632997274226255</v>
      </c>
      <c r="K66" s="6" t="n">
        <f aca="false">I66*E66-J66*F66</f>
        <v>-1.23245632446375</v>
      </c>
    </row>
    <row r="67" customFormat="false" ht="13.8" hidden="false" customHeight="false" outlineLevel="0" collapsed="false">
      <c r="C67" s="2" t="n">
        <f aca="false">C66+$B$7</f>
        <v>3.25</v>
      </c>
      <c r="D67" s="3" t="n">
        <f aca="false">IF(C67&lt;$B$12,$B$10*(C67-$B$11)/($B$12-$B$11),IF(C67&lt;$B$13,$B$10*($B$13-C67)/($B$13-$B$12),0))</f>
        <v>0</v>
      </c>
      <c r="E67" s="4" t="n">
        <f aca="false">SIN(C67*$B$6)</f>
        <v>0.501473024138445</v>
      </c>
      <c r="F67" s="4" t="n">
        <f aca="false">COS(C67*$B$6)</f>
        <v>-0.865173280945177</v>
      </c>
      <c r="G67" s="5" t="n">
        <f aca="false">D67*E67</f>
        <v>0</v>
      </c>
      <c r="H67" s="5" t="n">
        <f aca="false">D67*F67</f>
        <v>-0</v>
      </c>
      <c r="I67" s="6" t="n">
        <f aca="false">I66*$B$8+$B$9*(H66*$B$8+H67)</f>
        <v>-1.05217264655126</v>
      </c>
      <c r="J67" s="6" t="n">
        <f aca="false">J66*$B$8+$B$9*(G66*$B$8+G67)</f>
        <v>-0.629691570114273</v>
      </c>
      <c r="K67" s="6" t="n">
        <f aca="false">I67*E67-J67*F67</f>
        <v>-1.07242852068109</v>
      </c>
    </row>
    <row r="68" customFormat="false" ht="13.8" hidden="false" customHeight="false" outlineLevel="0" collapsed="false">
      <c r="C68" s="2" t="n">
        <f aca="false">C67+$B$7</f>
        <v>3.3</v>
      </c>
      <c r="D68" s="3" t="n">
        <f aca="false">IF(C68&lt;$B$12,$B$10*(C68-$B$11)/($B$12-$B$11),IF(C68&lt;$B$13,$B$10*($B$13-C68)/($B$13-$B$12),0))</f>
        <v>0</v>
      </c>
      <c r="E68" s="4" t="n">
        <f aca="false">SIN(C68*$B$6)</f>
        <v>0.00172791829873095</v>
      </c>
      <c r="F68" s="4" t="n">
        <f aca="false">COS(C68*$B$6)</f>
        <v>-0.999998507148062</v>
      </c>
      <c r="G68" s="5" t="n">
        <f aca="false">D68*E68</f>
        <v>0</v>
      </c>
      <c r="H68" s="5" t="n">
        <f aca="false">D68*F68</f>
        <v>-0</v>
      </c>
      <c r="I68" s="6" t="n">
        <f aca="false">I67*$B$8+$B$9*(H67*$B$8+H68)</f>
        <v>-1.0466778812721</v>
      </c>
      <c r="J68" s="6" t="n">
        <f aca="false">J67*$B$8+$B$9*(G67*$B$8+G68)</f>
        <v>-0.626403129393652</v>
      </c>
      <c r="K68" s="6" t="n">
        <f aca="false">I68*E68-J68*F68</f>
        <v>-0.628210768130454</v>
      </c>
    </row>
    <row r="69" customFormat="false" ht="13.8" hidden="false" customHeight="false" outlineLevel="0" collapsed="false">
      <c r="C69" s="2" t="n">
        <f aca="false">C68+$B$7</f>
        <v>3.35</v>
      </c>
      <c r="D69" s="3" t="n">
        <f aca="false">IF(C69&lt;$B$12,$B$10*(C69-$B$11)/($B$12-$B$11),IF(C69&lt;$B$13,$B$10*($B$13-C69)/($B$13-$B$12),0))</f>
        <v>0</v>
      </c>
      <c r="E69" s="4" t="n">
        <f aca="false">SIN(C69*$B$6)</f>
        <v>-0.498480136616815</v>
      </c>
      <c r="F69" s="4" t="n">
        <f aca="false">COS(C69*$B$6)</f>
        <v>-0.866901120888929</v>
      </c>
      <c r="G69" s="5" t="n">
        <f aca="false">D69*E69</f>
        <v>-0</v>
      </c>
      <c r="H69" s="5" t="n">
        <f aca="false">D69*F69</f>
        <v>-0</v>
      </c>
      <c r="I69" s="6" t="n">
        <f aca="false">I68*$B$8+$B$9*(H68*$B$8+H69)</f>
        <v>-1.0412118113269</v>
      </c>
      <c r="J69" s="6" t="n">
        <f aca="false">J68*$B$8+$B$9*(G68*$B$8+G69)</f>
        <v>-0.623131861909719</v>
      </c>
      <c r="K69" s="6" t="n">
        <f aca="false">I69*E69-J69*F69</f>
        <v>-0.0211703035938674</v>
      </c>
    </row>
    <row r="70" customFormat="false" ht="13.8" hidden="false" customHeight="false" outlineLevel="0" collapsed="false">
      <c r="C70" s="2" t="n">
        <f aca="false">C69+$B$7</f>
        <v>3.4</v>
      </c>
      <c r="D70" s="3" t="n">
        <f aca="false">IF(C70&lt;$B$12,$B$10*(C70-$B$11)/($B$12-$B$11),IF(C70&lt;$B$13,$B$10*($B$13-C70)/($B$13-$B$12),0))</f>
        <v>0</v>
      </c>
      <c r="E70" s="4" t="n">
        <f aca="false">SIN(C70*$B$6)</f>
        <v>-0.865133891692764</v>
      </c>
      <c r="F70" s="4" t="n">
        <f aca="false">COS(C70*$B$6)</f>
        <v>-0.501540974841071</v>
      </c>
      <c r="G70" s="5" t="n">
        <f aca="false">D70*E70</f>
        <v>-0</v>
      </c>
      <c r="H70" s="5" t="n">
        <f aca="false">D70*F70</f>
        <v>-0</v>
      </c>
      <c r="I70" s="6" t="n">
        <f aca="false">I69*$B$8+$B$9*(H69*$B$8+H70)</f>
        <v>-1.0357742868599</v>
      </c>
      <c r="J70" s="6" t="n">
        <f aca="false">J69*$B$8+$B$9*(G69*$B$8+G70)</f>
        <v>-0.619877677978611</v>
      </c>
      <c r="K70" s="6" t="n">
        <f aca="false">I70*E70-J70*F70</f>
        <v>0.585189384810791</v>
      </c>
    </row>
    <row r="71" customFormat="false" ht="13.8" hidden="false" customHeight="false" outlineLevel="0" collapsed="false">
      <c r="C71" s="2" t="n">
        <f aca="false">C70+$B$7</f>
        <v>3.45</v>
      </c>
      <c r="D71" s="3" t="n">
        <f aca="false">IF(C71&lt;$B$12,$B$10*(C71-$B$11)/($B$12-$B$11),IF(C71&lt;$B$13,$B$10*($B$13-C71)/($B$13-$B$12),0))</f>
        <v>0</v>
      </c>
      <c r="E71" s="4" t="n">
        <f aca="false">SIN(C71*$B$6)</f>
        <v>-0.999998368349882</v>
      </c>
      <c r="F71" s="4" t="n">
        <f aca="false">COS(C71*$B$6)</f>
        <v>-0.00180645995600968</v>
      </c>
      <c r="G71" s="5" t="n">
        <f aca="false">D71*E71</f>
        <v>-0</v>
      </c>
      <c r="H71" s="5" t="n">
        <f aca="false">D71*F71</f>
        <v>-0</v>
      </c>
      <c r="I71" s="6" t="n">
        <f aca="false">I70*$B$8+$B$9*(H70*$B$8+H71)</f>
        <v>-1.03036515879795</v>
      </c>
      <c r="J71" s="6" t="n">
        <f aca="false">J70*$B$8+$B$9*(G70*$B$8+G71)</f>
        <v>-0.616640488384825</v>
      </c>
      <c r="K71" s="6" t="n">
        <f aca="false">I71*E71-J71*F71</f>
        <v>1.02924954125299</v>
      </c>
    </row>
    <row r="72" customFormat="false" ht="13.8" hidden="false" customHeight="false" outlineLevel="0" collapsed="false">
      <c r="C72" s="2" t="n">
        <f aca="false">C71+$B$7</f>
        <v>3.5</v>
      </c>
      <c r="D72" s="3" t="n">
        <f aca="false">IF(C72&lt;$B$12,$B$10*(C72-$B$11)/($B$12-$B$11),IF(C72&lt;$B$13,$B$10*($B$13-C72)/($B$13-$B$12),0))</f>
        <v>0</v>
      </c>
      <c r="E72" s="4" t="n">
        <f aca="false">SIN(C72*$B$6)</f>
        <v>-0.866940269732209</v>
      </c>
      <c r="F72" s="4" t="n">
        <f aca="false">COS(C72*$B$6)</f>
        <v>0.498412047122303</v>
      </c>
      <c r="G72" s="5" t="n">
        <f aca="false">D72*E72</f>
        <v>-0</v>
      </c>
      <c r="H72" s="5" t="n">
        <f aca="false">D72*F72</f>
        <v>0</v>
      </c>
      <c r="I72" s="6" t="n">
        <f aca="false">I71*$B$8+$B$9*(H71*$B$8+H72)</f>
        <v>-1.02498427884638</v>
      </c>
      <c r="J72" s="6" t="n">
        <f aca="false">J71*$B$8+$B$9*(G71*$B$8+G72)</f>
        <v>-0.613420204378768</v>
      </c>
      <c r="K72" s="6" t="n">
        <f aca="false">I72*E72-J72*F72</f>
        <v>1.19433616698496</v>
      </c>
    </row>
    <row r="73" customFormat="false" ht="13.8" hidden="false" customHeight="false" outlineLevel="0" collapsed="false">
      <c r="C73" s="2" t="n">
        <f aca="false">C72+$B$7</f>
        <v>3.55</v>
      </c>
      <c r="D73" s="3" t="n">
        <f aca="false">IF(C73&lt;$B$12,$B$10*(C73-$B$11)/($B$12-$B$11),IF(C73&lt;$B$13,$B$10*($B$13-C73)/($B$13-$B$12),0))</f>
        <v>0</v>
      </c>
      <c r="E73" s="4" t="n">
        <f aca="false">SIN(C73*$B$6)</f>
        <v>-0.501608922449786</v>
      </c>
      <c r="F73" s="4" t="n">
        <f aca="false">COS(C73*$B$6)</f>
        <v>0.865094497103504</v>
      </c>
      <c r="G73" s="5" t="n">
        <f aca="false">D73*E73</f>
        <v>-0</v>
      </c>
      <c r="H73" s="5" t="n">
        <f aca="false">D73*F73</f>
        <v>0</v>
      </c>
      <c r="I73" s="6" t="n">
        <f aca="false">I72*$B$8+$B$9*(H72*$B$8+H73)</f>
        <v>-1.01963149948498</v>
      </c>
      <c r="J73" s="6" t="n">
        <f aca="false">J72*$B$8+$B$9*(G72*$B$8+G73)</f>
        <v>-0.610216737674324</v>
      </c>
      <c r="K73" s="6" t="n">
        <f aca="false">I73*E73-J73*F73</f>
        <v>1.03935139955503</v>
      </c>
    </row>
    <row r="74" customFormat="false" ht="13.8" hidden="false" customHeight="false" outlineLevel="0" collapsed="false">
      <c r="C74" s="2" t="n">
        <f aca="false">C73+$B$7</f>
        <v>3.6</v>
      </c>
      <c r="D74" s="3" t="n">
        <f aca="false">IF(C74&lt;$B$12,$B$10*(C74-$B$11)/($B$12-$B$11),IF(C74&lt;$B$13,$B$10*($B$13-C74)/($B$13-$B$12),0))</f>
        <v>0</v>
      </c>
      <c r="E74" s="4" t="n">
        <f aca="false">SIN(C74*$B$6)</f>
        <v>-0.0018850016021447</v>
      </c>
      <c r="F74" s="4" t="n">
        <f aca="false">COS(C74*$B$6)</f>
        <v>0.999998223382902</v>
      </c>
      <c r="G74" s="5" t="n">
        <f aca="false">D74*E74</f>
        <v>-0</v>
      </c>
      <c r="H74" s="5" t="n">
        <f aca="false">D74*F74</f>
        <v>0</v>
      </c>
      <c r="I74" s="6" t="n">
        <f aca="false">I73*$B$8+$B$9*(H73*$B$8+H74)</f>
        <v>-1.01430667396393</v>
      </c>
      <c r="J74" s="6" t="n">
        <f aca="false">J73*$B$8+$B$9*(G73*$B$8+G74)</f>
        <v>-0.607030000446433</v>
      </c>
      <c r="K74" s="6" t="n">
        <f aca="false">I74*E74-J74*F74</f>
        <v>0.608940891692043</v>
      </c>
    </row>
    <row r="75" customFormat="false" ht="13.8" hidden="false" customHeight="false" outlineLevel="0" collapsed="false">
      <c r="C75" s="2" t="n">
        <f aca="false">C74+$B$7</f>
        <v>3.64999999999999</v>
      </c>
      <c r="D75" s="3" t="n">
        <f aca="false">IF(C75&lt;$B$12,$B$10*(C75-$B$11)/($B$12-$B$11),IF(C75&lt;$B$13,$B$10*($B$13-C75)/($B$13-$B$12),0))</f>
        <v>0</v>
      </c>
      <c r="E75" s="4" t="n">
        <f aca="false">SIN(C75*$B$6)</f>
        <v>0.498343954553181</v>
      </c>
      <c r="F75" s="4" t="n">
        <f aca="false">COS(C75*$B$6)</f>
        <v>0.866979413227498</v>
      </c>
      <c r="G75" s="5" t="n">
        <f aca="false">D75*E75</f>
        <v>0</v>
      </c>
      <c r="H75" s="5" t="n">
        <f aca="false">D75*F75</f>
        <v>0</v>
      </c>
      <c r="I75" s="6" t="n">
        <f aca="false">I74*$B$8+$B$9*(H74*$B$8+H75)</f>
        <v>-1.00900965629978</v>
      </c>
      <c r="J75" s="6" t="n">
        <f aca="false">J74*$B$8+$B$9*(G74*$B$8+G75)</f>
        <v>-0.603859905328685</v>
      </c>
      <c r="K75" s="6" t="n">
        <f aca="false">I75*E75-J75*F75</f>
        <v>0.0207002440906956</v>
      </c>
    </row>
    <row r="76" customFormat="false" ht="13.8" hidden="false" customHeight="false" outlineLevel="0" collapsed="false">
      <c r="C76" s="2" t="n">
        <f aca="false">C75+$B$7</f>
        <v>3.69999999999999</v>
      </c>
      <c r="D76" s="3" t="n">
        <f aca="false">IF(C76&lt;$B$12,$B$10*(C76-$B$11)/($B$12-$B$11),IF(C76&lt;$B$13,$B$10*($B$13-C76)/($B$13-$B$12),0))</f>
        <v>0</v>
      </c>
      <c r="E76" s="4" t="n">
        <f aca="false">SIN(C76*$B$6)</f>
        <v>0.865055097177639</v>
      </c>
      <c r="F76" s="4" t="n">
        <f aca="false">COS(C76*$B$6)</f>
        <v>0.50167686696417</v>
      </c>
      <c r="G76" s="5" t="n">
        <f aca="false">D76*E76</f>
        <v>0</v>
      </c>
      <c r="H76" s="5" t="n">
        <f aca="false">D76*F76</f>
        <v>0</v>
      </c>
      <c r="I76" s="6" t="n">
        <f aca="false">I75*$B$8+$B$9*(H75*$B$8+H76)</f>
        <v>-1.00374030127146</v>
      </c>
      <c r="J76" s="6" t="n">
        <f aca="false">J75*$B$8+$B$9*(G75*$B$8+G76)</f>
        <v>-0.600706365410924</v>
      </c>
      <c r="K76" s="6" t="n">
        <f aca="false">I76*E76-J76*F76</f>
        <v>-0.566930176492708</v>
      </c>
    </row>
    <row r="77" customFormat="false" ht="13.8" hidden="false" customHeight="false" outlineLevel="0" collapsed="false">
      <c r="C77" s="2" t="n">
        <f aca="false">C76+$B$7</f>
        <v>3.74999999999999</v>
      </c>
      <c r="D77" s="3" t="n">
        <f aca="false">IF(C77&lt;$B$12,$B$10*(C77-$B$11)/($B$12-$B$11),IF(C77&lt;$B$13,$B$10*($B$13-C77)/($B$13-$B$12),0))</f>
        <v>0</v>
      </c>
      <c r="E77" s="4" t="n">
        <f aca="false">SIN(C77*$B$6)</f>
        <v>0.999998072247121</v>
      </c>
      <c r="F77" s="4" t="n">
        <f aca="false">COS(C77*$B$6)</f>
        <v>0.00196354323664439</v>
      </c>
      <c r="G77" s="5" t="n">
        <f aca="false">D77*E77</f>
        <v>0</v>
      </c>
      <c r="H77" s="5" t="n">
        <f aca="false">D77*F77</f>
        <v>0</v>
      </c>
      <c r="I77" s="6" t="n">
        <f aca="false">I76*$B$8+$B$9*(H76*$B$8+H77)</f>
        <v>-0.998498464416266</v>
      </c>
      <c r="J77" s="6" t="n">
        <f aca="false">J76*$B$8+$B$9*(G76*$B$8+G77)</f>
        <v>-0.597569294236866</v>
      </c>
      <c r="K77" s="6" t="n">
        <f aca="false">I77*E77-J77*F77</f>
        <v>-0.997323186411852</v>
      </c>
    </row>
    <row r="78" customFormat="false" ht="13.8" hidden="false" customHeight="false" outlineLevel="0" collapsed="false">
      <c r="C78" s="2" t="n">
        <f aca="false">C77+$B$7</f>
        <v>3.79999999999999</v>
      </c>
      <c r="D78" s="3" t="n">
        <f aca="false">IF(C78&lt;$B$12,$B$10*(C78-$B$11)/($B$12-$B$11),IF(C78&lt;$B$13,$B$10*($B$13-C78)/($B$13-$B$12),0))</f>
        <v>0</v>
      </c>
      <c r="E78" s="4" t="n">
        <f aca="false">SIN(C78*$B$6)</f>
        <v>0.867018551374551</v>
      </c>
      <c r="F78" s="4" t="n">
        <f aca="false">COS(C78*$B$6)</f>
        <v>-0.498275858909876</v>
      </c>
      <c r="G78" s="5" t="n">
        <f aca="false">D78*E78</f>
        <v>0</v>
      </c>
      <c r="H78" s="5" t="n">
        <f aca="false">D78*F78</f>
        <v>-0</v>
      </c>
      <c r="I78" s="6" t="n">
        <f aca="false">I77*$B$8+$B$9*(H77*$B$8+H78)</f>
        <v>-0.993284002025945</v>
      </c>
      <c r="J78" s="6" t="n">
        <f aca="false">J77*$B$8+$B$9*(G77*$B$8+G78)</f>
        <v>-0.594448605801726</v>
      </c>
      <c r="K78" s="6" t="n">
        <f aca="false">I78*E78-J78*F78</f>
        <v>-1.15739504617368</v>
      </c>
    </row>
    <row r="79" customFormat="false" ht="13.8" hidden="false" customHeight="false" outlineLevel="0" collapsed="false">
      <c r="C79" s="2" t="n">
        <f aca="false">C78+$B$7</f>
        <v>3.84999999999999</v>
      </c>
      <c r="D79" s="3" t="n">
        <f aca="false">IF(C79&lt;$B$12,$B$10*(C79-$B$11)/($B$12-$B$11),IF(C79&lt;$B$13,$B$10*($B$13-C79)/($B$13-$B$12),0))</f>
        <v>0</v>
      </c>
      <c r="E79" s="4" t="n">
        <f aca="false">SIN(C79*$B$6)</f>
        <v>0.501744808383798</v>
      </c>
      <c r="F79" s="4" t="n">
        <f aca="false">COS(C79*$B$6)</f>
        <v>-0.865015691915416</v>
      </c>
      <c r="G79" s="5" t="n">
        <f aca="false">D79*E79</f>
        <v>0</v>
      </c>
      <c r="H79" s="5" t="n">
        <f aca="false">D79*F79</f>
        <v>-0</v>
      </c>
      <c r="I79" s="6" t="n">
        <f aca="false">I78*$B$8+$B$9*(H78*$B$8+H79)</f>
        <v>-0.988096771142721</v>
      </c>
      <c r="J79" s="6" t="n">
        <f aca="false">J78*$B$8+$B$9*(G78*$B$8+G79)</f>
        <v>-0.591344214549863</v>
      </c>
      <c r="K79" s="6" t="n">
        <f aca="false">I79*E79-J79*F79</f>
        <v>-1.00729445001068</v>
      </c>
    </row>
    <row r="80" customFormat="false" ht="13.8" hidden="false" customHeight="false" outlineLevel="0" collapsed="false">
      <c r="C80" s="2" t="n">
        <f aca="false">C79+$B$7</f>
        <v>3.89999999999999</v>
      </c>
      <c r="D80" s="3" t="n">
        <f aca="false">IF(C80&lt;$B$12,$B$10*(C80-$B$11)/($B$12-$B$11),IF(C80&lt;$B$13,$B$10*($B$13-C80)/($B$13-$B$12),0))</f>
        <v>0</v>
      </c>
      <c r="E80" s="4" t="n">
        <f aca="false">SIN(C80*$B$6)</f>
        <v>0.00204208485903846</v>
      </c>
      <c r="F80" s="4" t="n">
        <f aca="false">COS(C80*$B$6)</f>
        <v>-0.999997914942541</v>
      </c>
      <c r="G80" s="5" t="n">
        <f aca="false">D80*E80</f>
        <v>0</v>
      </c>
      <c r="H80" s="5" t="n">
        <f aca="false">D80*F80</f>
        <v>-0</v>
      </c>
      <c r="I80" s="6" t="n">
        <f aca="false">I79*$B$8+$B$9*(H79*$B$8+H80)</f>
        <v>-0.982936629555388</v>
      </c>
      <c r="J80" s="6" t="n">
        <f aca="false">J79*$B$8+$B$9*(G79*$B$8+G80)</f>
        <v>-0.588256035372435</v>
      </c>
      <c r="K80" s="6" t="n">
        <f aca="false">I80*E80-J80*F80</f>
        <v>-0.59026204883341</v>
      </c>
    </row>
    <row r="81" customFormat="false" ht="13.8" hidden="false" customHeight="false" outlineLevel="0" collapsed="false">
      <c r="C81" s="2" t="n">
        <f aca="false">C80+$B$7</f>
        <v>3.94999999999999</v>
      </c>
      <c r="D81" s="3" t="n">
        <f aca="false">IF(C81&lt;$B$12,$B$10*(C81-$B$11)/($B$12-$B$11),IF(C81&lt;$B$13,$B$10*($B$13-C81)/($B$13-$B$12),0))</f>
        <v>0</v>
      </c>
      <c r="E81" s="4" t="n">
        <f aca="false">SIN(C81*$B$6)</f>
        <v>-0.498207760192795</v>
      </c>
      <c r="F81" s="4" t="n">
        <f aca="false">COS(C81*$B$6)</f>
        <v>-0.867057684173134</v>
      </c>
      <c r="G81" s="5" t="n">
        <f aca="false">D81*E81</f>
        <v>-0</v>
      </c>
      <c r="H81" s="5" t="n">
        <f aca="false">D81*F81</f>
        <v>-0</v>
      </c>
      <c r="I81" s="6" t="n">
        <f aca="false">I80*$B$8+$B$9*(H80*$B$8+H81)</f>
        <v>-0.977803435795414</v>
      </c>
      <c r="J81" s="6" t="n">
        <f aca="false">J80*$B$8+$B$9*(G80*$B$8+G81)</f>
        <v>-0.585183983605062</v>
      </c>
      <c r="K81" s="6" t="n">
        <f aca="false">I81*E81-J81*F81</f>
        <v>-0.0202390099833619</v>
      </c>
    </row>
    <row r="82" customFormat="false" ht="13.8" hidden="false" customHeight="false" outlineLevel="0" collapsed="false">
      <c r="C82" s="2" t="n">
        <f aca="false">C81+$B$7</f>
        <v>3.99999999999999</v>
      </c>
      <c r="D82" s="3" t="n">
        <f aca="false">IF(C82&lt;$B$12,$B$10*(C82-$B$11)/($B$12-$B$11),IF(C82&lt;$B$13,$B$10*($B$13-C82)/($B$13-$B$12),0))</f>
        <v>0</v>
      </c>
      <c r="E82" s="4" t="n">
        <f aca="false">SIN(C82*$B$6)</f>
        <v>-0.864976281317071</v>
      </c>
      <c r="F82" s="4" t="n">
        <f aca="false">COS(C82*$B$6)</f>
        <v>-0.501812746708263</v>
      </c>
      <c r="G82" s="5" t="n">
        <f aca="false">D82*E82</f>
        <v>-0</v>
      </c>
      <c r="H82" s="5" t="n">
        <f aca="false">D82*F82</f>
        <v>-0</v>
      </c>
      <c r="I82" s="6" t="n">
        <f aca="false">I81*$B$8+$B$9*(H81*$B$8+H82)</f>
        <v>-0.972697049133054</v>
      </c>
      <c r="J82" s="6" t="n">
        <f aca="false">J81*$B$8+$B$9*(G81*$B$8+G82)</f>
        <v>-0.582127975025509</v>
      </c>
      <c r="K82" s="6" t="n">
        <f aca="false">I82*E82-J82*F82</f>
        <v>0.549240638323928</v>
      </c>
    </row>
    <row r="83" customFormat="false" ht="13.8" hidden="false" customHeight="false" outlineLevel="0" collapsed="false">
      <c r="C83" s="2" t="n">
        <f aca="false">C82+$B$7</f>
        <v>4.04999999999999</v>
      </c>
      <c r="D83" s="3" t="n">
        <f aca="false">IF(C83&lt;$B$12,$B$10*(C83-$B$11)/($B$12-$B$11),IF(C83&lt;$B$13,$B$10*($B$13-C83)/($B$13-$B$12),0))</f>
        <v>0</v>
      </c>
      <c r="E83" s="4" t="n">
        <f aca="false">SIN(C83*$B$6)</f>
        <v>-0.999997751469162</v>
      </c>
      <c r="F83" s="4" t="n">
        <f aca="false">COS(C83*$B$6)</f>
        <v>-0.00212062646883529</v>
      </c>
      <c r="G83" s="5" t="n">
        <f aca="false">D83*E83</f>
        <v>-0</v>
      </c>
      <c r="H83" s="5" t="n">
        <f aca="false">D83*F83</f>
        <v>-0</v>
      </c>
      <c r="I83" s="6" t="n">
        <f aca="false">I82*$B$8+$B$9*(H82*$B$8+H83)</f>
        <v>-0.967617329573499</v>
      </c>
      <c r="J83" s="6" t="n">
        <f aca="false">J82*$B$8+$B$9*(G82*$B$8+G83)</f>
        <v>-0.579087925851373</v>
      </c>
      <c r="K83" s="6" t="n">
        <f aca="false">I83*E83-J83*F83</f>
        <v>0.96638712467275</v>
      </c>
    </row>
    <row r="84" customFormat="false" ht="13.8" hidden="false" customHeight="false" outlineLevel="0" collapsed="false">
      <c r="C84" s="2" t="n">
        <f aca="false">C83+$B$7</f>
        <v>4.09999999999999</v>
      </c>
      <c r="D84" s="3" t="n">
        <f aca="false">IF(C84&lt;$B$12,$B$10*(C84-$B$11)/($B$12-$B$11),IF(C84&lt;$B$13,$B$10*($B$13-C84)/($B$13-$B$12),0))</f>
        <v>0</v>
      </c>
      <c r="E84" s="4" t="n">
        <f aca="false">SIN(C84*$B$6)</f>
        <v>-0.867096811623002</v>
      </c>
      <c r="F84" s="4" t="n">
        <f aca="false">COS(C84*$B$6)</f>
        <v>0.498139658402364</v>
      </c>
      <c r="G84" s="5" t="n">
        <f aca="false">D84*E84</f>
        <v>-0</v>
      </c>
      <c r="H84" s="5" t="n">
        <f aca="false">D84*F84</f>
        <v>0</v>
      </c>
      <c r="I84" s="6" t="n">
        <f aca="false">I83*$B$8+$B$9*(H83*$B$8+H84)</f>
        <v>-0.962564137853035</v>
      </c>
      <c r="J84" s="6" t="n">
        <f aca="false">J83*$B$8+$B$9*(G83*$B$8+G84)</f>
        <v>-0.57606375273779</v>
      </c>
      <c r="K84" s="6" t="n">
        <f aca="false">I84*E84-J84*F84</f>
        <v>1.1215964959218</v>
      </c>
    </row>
    <row r="85" customFormat="false" ht="13.8" hidden="false" customHeight="false" outlineLevel="0" collapsed="false">
      <c r="C85" s="2" t="n">
        <f aca="false">C84+$B$7</f>
        <v>4.14999999999999</v>
      </c>
      <c r="D85" s="3" t="n">
        <f aca="false">IF(C85&lt;$B$12,$B$10*(C85-$B$11)/($B$12-$B$11),IF(C85&lt;$B$13,$B$10*($B$13-C85)/($B$13-$B$12),0))</f>
        <v>0</v>
      </c>
      <c r="E85" s="4" t="n">
        <f aca="false">SIN(C85*$B$6)</f>
        <v>-0.50188068193714</v>
      </c>
      <c r="F85" s="4" t="n">
        <f aca="false">COS(C85*$B$6)</f>
        <v>0.864936865382851</v>
      </c>
      <c r="G85" s="5" t="n">
        <f aca="false">D85*E85</f>
        <v>-0</v>
      </c>
      <c r="H85" s="5" t="n">
        <f aca="false">D85*F85</f>
        <v>0</v>
      </c>
      <c r="I85" s="6" t="n">
        <f aca="false">I84*$B$8+$B$9*(H84*$B$8+H85)</f>
        <v>-0.957537335435225</v>
      </c>
      <c r="J85" s="6" t="n">
        <f aca="false">J84*$B$8+$B$9*(G84*$B$8+G85)</f>
        <v>-0.573055372775148</v>
      </c>
      <c r="K85" s="6" t="n">
        <f aca="false">I85*E85-J85*F85</f>
        <v>0.97622620870744</v>
      </c>
    </row>
    <row r="86" customFormat="false" ht="13.8" hidden="false" customHeight="false" outlineLevel="0" collapsed="false">
      <c r="C86" s="2" t="n">
        <f aca="false">C85+$B$7</f>
        <v>4.19999999999999</v>
      </c>
      <c r="D86" s="3" t="n">
        <f aca="false">IF(C86&lt;$B$12,$B$10*(C86-$B$11)/($B$12-$B$11),IF(C86&lt;$B$13,$B$10*($B$13-C86)/($B$13-$B$12),0))</f>
        <v>0</v>
      </c>
      <c r="E86" s="4" t="n">
        <f aca="false">SIN(C86*$B$6)</f>
        <v>-0.00219916806555038</v>
      </c>
      <c r="F86" s="4" t="n">
        <f aca="false">COS(C86*$B$6)</f>
        <v>0.999997581826986</v>
      </c>
      <c r="G86" s="5" t="n">
        <f aca="false">D86*E86</f>
        <v>-0</v>
      </c>
      <c r="H86" s="5" t="n">
        <f aca="false">D86*F86</f>
        <v>0</v>
      </c>
      <c r="I86" s="6" t="n">
        <f aca="false">I85*$B$8+$B$9*(H85*$B$8+H86)</f>
        <v>-0.952536784507113</v>
      </c>
      <c r="J86" s="6" t="n">
        <f aca="false">J85*$B$8+$B$9*(G85*$B$8+G86)</f>
        <v>-0.570062703486814</v>
      </c>
      <c r="K86" s="6" t="n">
        <f aca="false">I86*E86-J86*F86</f>
        <v>0.572156113454318</v>
      </c>
    </row>
    <row r="87" customFormat="false" ht="13.8" hidden="false" customHeight="false" outlineLevel="0" collapsed="false">
      <c r="C87" s="2" t="n">
        <f aca="false">C86+$B$7</f>
        <v>4.24999999999999</v>
      </c>
      <c r="D87" s="3" t="n">
        <f aca="false">IF(C87&lt;$B$12,$B$10*(C87-$B$11)/($B$12-$B$11),IF(C87&lt;$B$13,$B$10*($B$13-C87)/($B$13-$B$12),0))</f>
        <v>0</v>
      </c>
      <c r="E87" s="4" t="n">
        <f aca="false">SIN(C87*$B$6)</f>
        <v>0.498071553539004</v>
      </c>
      <c r="F87" s="4" t="n">
        <f aca="false">COS(C87*$B$6)</f>
        <v>0.867135933723913</v>
      </c>
      <c r="G87" s="5" t="n">
        <f aca="false">D87*E87</f>
        <v>0</v>
      </c>
      <c r="H87" s="5" t="n">
        <f aca="false">D87*F87</f>
        <v>0</v>
      </c>
      <c r="I87" s="6" t="n">
        <f aca="false">I86*$B$8+$B$9*(H86*$B$8+H87)</f>
        <v>-0.947562347975442</v>
      </c>
      <c r="J87" s="6" t="n">
        <f aca="false">J86*$B$8+$B$9*(G86*$B$8+G87)</f>
        <v>-0.567085662826872</v>
      </c>
      <c r="K87" s="6" t="n">
        <f aca="false">I87*E87-J87*F87</f>
        <v>0.0197865050056292</v>
      </c>
    </row>
    <row r="88" customFormat="false" ht="13.8" hidden="false" customHeight="false" outlineLevel="0" collapsed="false">
      <c r="C88" s="2" t="n">
        <f aca="false">C87+$B$7</f>
        <v>4.29999999999999</v>
      </c>
      <c r="D88" s="3" t="n">
        <f aca="false">IF(C88&lt;$B$12,$B$10*(C88-$B$11)/($B$12-$B$11),IF(C88&lt;$B$13,$B$10*($B$13-C88)/($B$13-$B$12),0))</f>
        <v>0</v>
      </c>
      <c r="E88" s="4" t="n">
        <f aca="false">SIN(C88*$B$6)</f>
        <v>0.864897444112998</v>
      </c>
      <c r="F88" s="4" t="n">
        <f aca="false">COS(C88*$B$6)</f>
        <v>0.501948614070009</v>
      </c>
      <c r="G88" s="5" t="n">
        <f aca="false">D88*E88</f>
        <v>0</v>
      </c>
      <c r="H88" s="5" t="n">
        <f aca="false">D88*F88</f>
        <v>0</v>
      </c>
      <c r="I88" s="6" t="n">
        <f aca="false">I87*$B$8+$B$9*(H87*$B$8+H88)</f>
        <v>-0.942613889462898</v>
      </c>
      <c r="J88" s="6" t="n">
        <f aca="false">J87*$B$8+$B$9*(G87*$B$8+G88)</f>
        <v>-0.564124169177876</v>
      </c>
      <c r="K88" s="6" t="n">
        <f aca="false">I88*E88-J88*F88</f>
        <v>-0.532102998899642</v>
      </c>
    </row>
    <row r="89" customFormat="false" ht="13.8" hidden="false" customHeight="false" outlineLevel="0" collapsed="false">
      <c r="C89" s="2" t="n">
        <f aca="false">C88+$B$7</f>
        <v>4.34999999999999</v>
      </c>
      <c r="D89" s="3" t="n">
        <f aca="false">IF(C89&lt;$B$12,$B$10*(C89-$B$11)/($B$12-$B$11),IF(C89&lt;$B$13,$B$10*($B$13-C89)/($B$13-$B$12),0))</f>
        <v>0</v>
      </c>
      <c r="E89" s="4" t="n">
        <f aca="false">SIN(C89*$B$6)</f>
        <v>0.999997406016014</v>
      </c>
      <c r="F89" s="4" t="n">
        <f aca="false">COS(C89*$B$6)</f>
        <v>0.00227770964869922</v>
      </c>
      <c r="G89" s="5" t="n">
        <f aca="false">D89*E89</f>
        <v>0</v>
      </c>
      <c r="H89" s="5" t="n">
        <f aca="false">D89*F89</f>
        <v>0</v>
      </c>
      <c r="I89" s="6" t="n">
        <f aca="false">I88*$B$8+$B$9*(H88*$B$8+H89)</f>
        <v>-0.937691273304372</v>
      </c>
      <c r="J89" s="6" t="n">
        <f aca="false">J88*$B$8+$B$9*(G88*$B$8+G89)</f>
        <v>-0.56117814134861</v>
      </c>
      <c r="K89" s="6" t="n">
        <f aca="false">I89*E89-J89*F89</f>
        <v>-0.936410640081036</v>
      </c>
    </row>
    <row r="90" customFormat="false" ht="13.8" hidden="false" customHeight="false" outlineLevel="0" collapsed="false">
      <c r="C90" s="2" t="n">
        <f aca="false">C89+$B$7</f>
        <v>4.39999999999999</v>
      </c>
      <c r="D90" s="3" t="n">
        <f aca="false">IF(C90&lt;$B$12,$B$10*(C90-$B$11)/($B$12-$B$11),IF(C90&lt;$B$13,$B$10*($B$13-C90)/($B$13-$B$12),0))</f>
        <v>0</v>
      </c>
      <c r="E90" s="4" t="n">
        <f aca="false">SIN(C90*$B$6)</f>
        <v>0.867175050475627</v>
      </c>
      <c r="F90" s="4" t="n">
        <f aca="false">COS(C90*$B$6)</f>
        <v>-0.498003445603135</v>
      </c>
      <c r="G90" s="5" t="n">
        <f aca="false">D90*E90</f>
        <v>0</v>
      </c>
      <c r="H90" s="5" t="n">
        <f aca="false">D90*F90</f>
        <v>-0</v>
      </c>
      <c r="I90" s="6" t="n">
        <f aca="false">I89*$B$8+$B$9*(H89*$B$8+H90)</f>
        <v>-0.932794364543239</v>
      </c>
      <c r="J90" s="6" t="n">
        <f aca="false">J89*$B$8+$B$9*(G89*$B$8+G90)</f>
        <v>-0.558247498571865</v>
      </c>
      <c r="K90" s="6" t="n">
        <f aca="false">I90*E90-J90*F90</f>
        <v>-1.08690517794428</v>
      </c>
    </row>
    <row r="91" customFormat="false" ht="13.8" hidden="false" customHeight="false" outlineLevel="0" collapsed="false">
      <c r="C91" s="2" t="n">
        <f aca="false">C90+$B$7</f>
        <v>4.44999999999999</v>
      </c>
      <c r="D91" s="3" t="n">
        <f aca="false">IF(C91&lt;$B$12,$B$10*(C91-$B$11)/($B$12-$B$11),IF(C91&lt;$B$13,$B$10*($B$13-C91)/($B$13-$B$12),0))</f>
        <v>0</v>
      </c>
      <c r="E91" s="4" t="n">
        <f aca="false">SIN(C91*$B$6)</f>
        <v>0.502016543106453</v>
      </c>
      <c r="F91" s="4" t="n">
        <f aca="false">COS(C91*$B$6)</f>
        <v>-0.864858017507756</v>
      </c>
      <c r="G91" s="5" t="n">
        <f aca="false">D91*E91</f>
        <v>0</v>
      </c>
      <c r="H91" s="5" t="n">
        <f aca="false">D91*F91</f>
        <v>-0</v>
      </c>
      <c r="I91" s="6" t="n">
        <f aca="false">I90*$B$8+$B$9*(H90*$B$8+H91)</f>
        <v>-0.927923028927657</v>
      </c>
      <c r="J91" s="6" t="n">
        <f aca="false">J90*$B$8+$B$9*(G90*$B$8+G91)</f>
        <v>-0.555332160502221</v>
      </c>
      <c r="K91" s="6" t="n">
        <f aca="false">I91*E91-J91*F91</f>
        <v>-0.946116182641381</v>
      </c>
    </row>
    <row r="92" customFormat="false" ht="13.8" hidden="false" customHeight="false" outlineLevel="0" collapsed="false">
      <c r="C92" s="2" t="n">
        <f aca="false">C91+$B$7</f>
        <v>4.49999999999999</v>
      </c>
      <c r="D92" s="3" t="n">
        <f aca="false">IF(C92&lt;$B$12,$B$10*(C92-$B$11)/($B$12-$B$11),IF(C92&lt;$B$13,$B$10*($B$13-C92)/($B$13-$B$12),0))</f>
        <v>0</v>
      </c>
      <c r="E92" s="4" t="n">
        <f aca="false">SIN(C92*$B$6)</f>
        <v>0.0023562512177973</v>
      </c>
      <c r="F92" s="4" t="n">
        <f aca="false">COS(C92*$B$6)</f>
        <v>-0.999997224036246</v>
      </c>
      <c r="G92" s="5" t="n">
        <f aca="false">D92*E92</f>
        <v>0</v>
      </c>
      <c r="H92" s="5" t="n">
        <f aca="false">D92*F92</f>
        <v>-0</v>
      </c>
      <c r="I92" s="6" t="n">
        <f aca="false">I91*$B$8+$B$9*(H91*$B$8+H92)</f>
        <v>-0.92307713290689</v>
      </c>
      <c r="J92" s="6" t="n">
        <f aca="false">J91*$B$8+$B$9*(G91*$B$8+G92)</f>
        <v>-0.552432047213846</v>
      </c>
      <c r="K92" s="6" t="n">
        <f aca="false">I92*E92-J92*F92</f>
        <v>-0.55460551530104</v>
      </c>
    </row>
    <row r="93" customFormat="false" ht="13.8" hidden="false" customHeight="false" outlineLevel="0" collapsed="false">
      <c r="C93" s="2" t="n">
        <f aca="false">C92+$B$7</f>
        <v>4.54999999999999</v>
      </c>
      <c r="D93" s="3" t="n">
        <f aca="false">IF(C93&lt;$B$12,$B$10*(C93-$B$11)/($B$12-$B$11),IF(C93&lt;$B$13,$B$10*($B$13-C93)/($B$13-$B$12),0))</f>
        <v>0</v>
      </c>
      <c r="E93" s="4" t="n">
        <f aca="false">SIN(C93*$B$6)</f>
        <v>-0.497935334595182</v>
      </c>
      <c r="F93" s="4" t="n">
        <f aca="false">COS(C93*$B$6)</f>
        <v>-0.867214161877897</v>
      </c>
      <c r="G93" s="5" t="n">
        <f aca="false">D93*E93</f>
        <v>-0</v>
      </c>
      <c r="H93" s="5" t="n">
        <f aca="false">D93*F93</f>
        <v>-0</v>
      </c>
      <c r="I93" s="6" t="n">
        <f aca="false">I92*$B$8+$B$9*(H92*$B$8+H93)</f>
        <v>-0.918256543627644</v>
      </c>
      <c r="J93" s="6" t="n">
        <f aca="false">J92*$B$8+$B$9*(G92*$B$8+G93)</f>
        <v>-0.549547079198308</v>
      </c>
      <c r="K93" s="6" t="n">
        <f aca="false">I93*E93-J93*F93</f>
        <v>-0.0193426304039612</v>
      </c>
    </row>
    <row r="94" customFormat="false" ht="13.8" hidden="false" customHeight="false" outlineLevel="0" collapsed="false">
      <c r="C94" s="2" t="n">
        <f aca="false">C93+$B$7</f>
        <v>4.59999999999999</v>
      </c>
      <c r="D94" s="3" t="n">
        <f aca="false">IF(C94&lt;$B$12,$B$10*(C94-$B$11)/($B$12-$B$11),IF(C94&lt;$B$13,$B$10*($B$13-C94)/($B$13-$B$12),0))</f>
        <v>0</v>
      </c>
      <c r="E94" s="4" t="n">
        <f aca="false">SIN(C94*$B$6)</f>
        <v>-0.864818585567373</v>
      </c>
      <c r="F94" s="4" t="n">
        <f aca="false">COS(C94*$B$6)</f>
        <v>-0.502084469046045</v>
      </c>
      <c r="G94" s="5" t="n">
        <f aca="false">D94*E94</f>
        <v>-0</v>
      </c>
      <c r="H94" s="5" t="n">
        <f aca="false">D94*F94</f>
        <v>-0</v>
      </c>
      <c r="I94" s="6" t="n">
        <f aca="false">I93*$B$8+$B$9*(H93*$B$8+H94)</f>
        <v>-0.913461128930425</v>
      </c>
      <c r="J94" s="6" t="n">
        <f aca="false">J93*$B$8+$B$9*(G93*$B$8+G94)</f>
        <v>-0.54667717736239</v>
      </c>
      <c r="K94" s="6" t="n">
        <f aca="false">I94*E94-J94*F94</f>
        <v>0.5155000411568</v>
      </c>
    </row>
    <row r="95" customFormat="false" ht="13.8" hidden="false" customHeight="false" outlineLevel="0" collapsed="false">
      <c r="C95" s="2" t="n">
        <f aca="false">C94+$B$7</f>
        <v>4.64999999999999</v>
      </c>
      <c r="D95" s="3" t="n">
        <f aca="false">IF(C95&lt;$B$12,$B$10*(C95-$B$11)/($B$12-$B$11),IF(C95&lt;$B$13,$B$10*($B$13-C95)/($B$13-$B$12),0))</f>
        <v>0</v>
      </c>
      <c r="E95" s="4" t="n">
        <f aca="false">SIN(C95*$B$6)</f>
        <v>-0.999997035887685</v>
      </c>
      <c r="F95" s="4" t="n">
        <f aca="false">COS(C95*$B$6)</f>
        <v>-0.002434792772353</v>
      </c>
      <c r="G95" s="5" t="n">
        <f aca="false">D95*E95</f>
        <v>-0</v>
      </c>
      <c r="H95" s="5" t="n">
        <f aca="false">D95*F95</f>
        <v>-0</v>
      </c>
      <c r="I95" s="6" t="n">
        <f aca="false">I94*$B$8+$B$9*(H94*$B$8+H95)</f>
        <v>-0.908690757345915</v>
      </c>
      <c r="J95" s="6" t="n">
        <f aca="false">J94*$B$8+$B$9*(G94*$B$8+G95)</f>
        <v>-0.543822263025922</v>
      </c>
      <c r="K95" s="6" t="n">
        <f aca="false">I95*E95-J95*F95</f>
        <v>0.90736396936899</v>
      </c>
    </row>
    <row r="96" customFormat="false" ht="13.8" hidden="false" customHeight="false" outlineLevel="0" collapsed="false">
      <c r="C96" s="2" t="n">
        <f aca="false">C95+$B$7</f>
        <v>4.69999999999999</v>
      </c>
      <c r="D96" s="3" t="n">
        <f aca="false">IF(C96&lt;$B$12,$B$10*(C96-$B$11)/($B$12-$B$11),IF(C96&lt;$B$13,$B$10*($B$13-C96)/($B$13-$B$12),0))</f>
        <v>0</v>
      </c>
      <c r="E96" s="4" t="n">
        <f aca="false">SIN(C96*$B$6)</f>
        <v>-0.867253267930491</v>
      </c>
      <c r="F96" s="4" t="n">
        <f aca="false">COS(C96*$B$6)</f>
        <v>0.497867220515554</v>
      </c>
      <c r="G96" s="5" t="n">
        <f aca="false">D96*E96</f>
        <v>-0</v>
      </c>
      <c r="H96" s="5" t="n">
        <f aca="false">D96*F96</f>
        <v>0</v>
      </c>
      <c r="I96" s="6" t="n">
        <f aca="false">I95*$B$8+$B$9*(H95*$B$8+H96)</f>
        <v>-0.90394529809137</v>
      </c>
      <c r="J96" s="6" t="n">
        <f aca="false">J95*$B$8+$B$9*(G95*$B$8+G96)</f>
        <v>-0.540982257919628</v>
      </c>
      <c r="K96" s="6" t="n">
        <f aca="false">I96*E96-J96*F96</f>
        <v>1.05328684689882</v>
      </c>
    </row>
    <row r="97" customFormat="false" ht="13.8" hidden="false" customHeight="false" outlineLevel="0" collapsed="false">
      <c r="C97" s="2" t="n">
        <f aca="false">C96+$B$7</f>
        <v>4.74999999999999</v>
      </c>
      <c r="D97" s="3" t="n">
        <f aca="false">IF(C97&lt;$B$12,$B$10*(C97-$B$11)/($B$12-$B$11),IF(C97&lt;$B$13,$B$10*($B$13-C97)/($B$13-$B$12),0))</f>
        <v>0</v>
      </c>
      <c r="E97" s="4" t="n">
        <f aca="false">SIN(C97*$B$6)</f>
        <v>-0.502152391888379</v>
      </c>
      <c r="F97" s="4" t="n">
        <f aca="false">COS(C97*$B$6)</f>
        <v>0.864779148292083</v>
      </c>
      <c r="G97" s="5" t="n">
        <f aca="false">D97*E97</f>
        <v>-0</v>
      </c>
      <c r="H97" s="5" t="n">
        <f aca="false">D97*F97</f>
        <v>0</v>
      </c>
      <c r="I97" s="6" t="n">
        <f aca="false">I96*$B$8+$B$9*(H96*$B$8+H97)</f>
        <v>-0.899224621067034</v>
      </c>
      <c r="J97" s="6" t="n">
        <f aca="false">J96*$B$8+$B$9*(G96*$B$8+G97)</f>
        <v>-0.53815708418298</v>
      </c>
      <c r="K97" s="6" t="n">
        <f aca="false">I97*E97-J97*F97</f>
        <v>0.91693481922084</v>
      </c>
    </row>
    <row r="98" customFormat="false" ht="13.8" hidden="false" customHeight="false" outlineLevel="0" collapsed="false">
      <c r="C98" s="2" t="n">
        <f aca="false">C97+$B$7</f>
        <v>4.79999999999999</v>
      </c>
      <c r="D98" s="3" t="n">
        <f aca="false">IF(C98&lt;$B$12,$B$10*(C98-$B$11)/($B$12-$B$11),IF(C98&lt;$B$13,$B$10*($B$13-C98)/($B$13-$B$12),0))</f>
        <v>0</v>
      </c>
      <c r="E98" s="4" t="n">
        <f aca="false">SIN(C98*$B$6)</f>
        <v>-0.00251333431189603</v>
      </c>
      <c r="F98" s="4" t="n">
        <f aca="false">COS(C98*$B$6)</f>
        <v>0.999996841570331</v>
      </c>
      <c r="G98" s="5" t="n">
        <f aca="false">D98*E98</f>
        <v>-0</v>
      </c>
      <c r="H98" s="5" t="n">
        <f aca="false">D98*F98</f>
        <v>0</v>
      </c>
      <c r="I98" s="6" t="n">
        <f aca="false">I97*$B$8+$B$9*(H97*$B$8+H98)</f>
        <v>-0.894528596852569</v>
      </c>
      <c r="J98" s="6" t="n">
        <f aca="false">J97*$B$8+$B$9*(G97*$B$8+G98)</f>
        <v>-0.535346664362056</v>
      </c>
      <c r="K98" s="6" t="n">
        <f aca="false">I98*E98-J98*F98</f>
        <v>0.53759322292271</v>
      </c>
    </row>
    <row r="99" customFormat="false" ht="13.8" hidden="false" customHeight="false" outlineLevel="0" collapsed="false">
      <c r="C99" s="2" t="n">
        <f aca="false">C98+$B$7</f>
        <v>4.84999999999999</v>
      </c>
      <c r="D99" s="3" t="n">
        <f aca="false">IF(C99&lt;$B$12,$B$10*(C99-$B$11)/($B$12-$B$11),IF(C99&lt;$B$13,$B$10*($B$13-C99)/($B$13-$B$12),0))</f>
        <v>0</v>
      </c>
      <c r="E99" s="4" t="n">
        <f aca="false">SIN(C99*$B$6)</f>
        <v>0.497799103364677</v>
      </c>
      <c r="F99" s="4" t="n">
        <f aca="false">COS(C99*$B$6)</f>
        <v>0.867292368633164</v>
      </c>
      <c r="G99" s="5" t="n">
        <f aca="false">D99*E99</f>
        <v>0</v>
      </c>
      <c r="H99" s="5" t="n">
        <f aca="false">D99*F99</f>
        <v>0</v>
      </c>
      <c r="I99" s="6" t="n">
        <f aca="false">I98*$B$8+$B$9*(H98*$B$8+H99)</f>
        <v>-0.889857096703511</v>
      </c>
      <c r="J99" s="6" t="n">
        <f aca="false">J98*$B$8+$B$9*(G98*$B$8+G99)</f>
        <v>-0.532550921407427</v>
      </c>
      <c r="K99" s="6" t="n">
        <f aca="false">I99*E99-J99*F99</f>
        <v>0.0189072851835183</v>
      </c>
    </row>
    <row r="100" customFormat="false" ht="13.8" hidden="false" customHeight="false" outlineLevel="0" collapsed="false">
      <c r="C100" s="2" t="n">
        <f aca="false">C99+$B$7</f>
        <v>4.89999999999999</v>
      </c>
      <c r="D100" s="3" t="n">
        <f aca="false">IF(C100&lt;$B$12,$B$10*(C100-$B$11)/($B$12-$B$11),IF(C100&lt;$B$13,$B$10*($B$13-C100)/($B$13-$B$12),0))</f>
        <v>0</v>
      </c>
      <c r="E100" s="4" t="n">
        <f aca="false">SIN(C100*$B$6)</f>
        <v>0.864739705682133</v>
      </c>
      <c r="F100" s="4" t="n">
        <f aca="false">COS(C100*$B$6)</f>
        <v>0.50222031163303</v>
      </c>
      <c r="G100" s="5" t="n">
        <f aca="false">D100*E100</f>
        <v>0</v>
      </c>
      <c r="H100" s="5" t="n">
        <f aca="false">D100*F100</f>
        <v>0</v>
      </c>
      <c r="I100" s="6" t="n">
        <f aca="false">I99*$B$8+$B$9*(H99*$B$8+H100)</f>
        <v>-0.885209992547738</v>
      </c>
      <c r="J100" s="6" t="n">
        <f aca="false">J99*$B$8+$B$9*(G99*$B$8+G100)</f>
        <v>-0.529769778672036</v>
      </c>
      <c r="K100" s="6" t="n">
        <f aca="false">I100*E100-J100*F100</f>
        <v>-0.499415085084184</v>
      </c>
    </row>
    <row r="101" customFormat="false" ht="13.8" hidden="false" customHeight="false" outlineLevel="0" collapsed="false">
      <c r="C101" s="2" t="n">
        <f aca="false">C100+$B$7</f>
        <v>4.94999999999999</v>
      </c>
      <c r="D101" s="3" t="n">
        <f aca="false">IF(C101&lt;$B$12,$B$10*(C101-$B$11)/($B$12-$B$11),IF(C101&lt;$B$13,$B$10*($B$13-C101)/($B$13-$B$12),0))</f>
        <v>0</v>
      </c>
      <c r="E101" s="4" t="n">
        <f aca="false">SIN(C101*$B$6)</f>
        <v>0.999996641084184</v>
      </c>
      <c r="F101" s="4" t="n">
        <f aca="false">COS(C101*$B$6)</f>
        <v>0.00259187583593477</v>
      </c>
      <c r="G101" s="5" t="n">
        <f aca="false">D101*E101</f>
        <v>0</v>
      </c>
      <c r="H101" s="5" t="n">
        <f aca="false">D101*F101</f>
        <v>0</v>
      </c>
      <c r="I101" s="6" t="n">
        <f aca="false">I100*$B$8+$B$9*(H100*$B$8+H101)</f>
        <v>-0.880587156981962</v>
      </c>
      <c r="J101" s="6" t="n">
        <f aca="false">J100*$B$8+$B$9*(G100*$B$8+G101)</f>
        <v>-0.527003159909103</v>
      </c>
      <c r="K101" s="6" t="n">
        <f aca="false">I101*E101-J101*F101</f>
        <v>-0.879218272408204</v>
      </c>
    </row>
    <row r="102" customFormat="false" ht="13.8" hidden="false" customHeight="false" outlineLevel="0" collapsed="false">
      <c r="C102" s="2" t="n">
        <f aca="false">C101+$B$7</f>
        <v>4.99999999999999</v>
      </c>
      <c r="D102" s="3" t="n">
        <f aca="false">IF(C102&lt;$B$12,$B$10*(C102-$B$11)/($B$12-$B$11),IF(C102&lt;$B$13,$B$10*($B$13-C102)/($B$13-$B$12),0))</f>
        <v>0</v>
      </c>
      <c r="E102" s="4" t="n">
        <f aca="false">SIN(C102*$B$6)</f>
        <v>0.867331463985673</v>
      </c>
      <c r="F102" s="4" t="n">
        <f aca="false">COS(C102*$B$6)</f>
        <v>-0.497730983142972</v>
      </c>
      <c r="G102" s="5" t="n">
        <f aca="false">D102*E102</f>
        <v>0</v>
      </c>
      <c r="H102" s="5" t="n">
        <f aca="false">D102*F102</f>
        <v>-0</v>
      </c>
      <c r="I102" s="6" t="n">
        <f aca="false">I101*$B$8+$B$9*(H101*$B$8+H102)</f>
        <v>-0.87598846326823</v>
      </c>
      <c r="J102" s="6" t="n">
        <f aca="false">J101*$B$8+$B$9*(G101*$B$8+G102)</f>
        <v>-0.524250989270029</v>
      </c>
      <c r="K102" s="6" t="n">
        <f aca="false">I102*E102-J102*F102</f>
        <v>-1.02070831658404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2" activeCellId="0" sqref="A22"/>
    </sheetView>
  </sheetViews>
  <sheetFormatPr defaultRowHeight="12.8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2017-03-15T12:06:19Z</dcterms:created>
  <dc:creator/>
  <dc:description/>
  <dc:language>en-US</dc:language>
  <cp:lastModifiedBy/>
  <dcterms:modified xsi:type="dcterms:W3CDTF">2017-03-15T13:00:04Z</dcterms:modified>
  <cp:revision>1</cp:revision>
  <dc:subject/>
  <dc:title/>
</cp:coreProperties>
</file>