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Stacy\ITMO\Physic\"/>
    </mc:Choice>
  </mc:AlternateContent>
  <xr:revisionPtr revIDLastSave="0" documentId="13_ncr:1_{0F0FF1D9-7BCD-4488-898E-B3E1757C110C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U3" i="1"/>
  <c r="S7" i="1" s="1"/>
  <c r="C7" i="1" s="1"/>
  <c r="Y3" i="1"/>
  <c r="X3" i="1"/>
  <c r="T7" i="1" l="1"/>
  <c r="D3" i="1" s="1"/>
  <c r="D7" i="1"/>
  <c r="E7" i="1" s="1"/>
  <c r="C3" i="1"/>
</calcChain>
</file>

<file path=xl/sharedStrings.xml><?xml version="1.0" encoding="utf-8"?>
<sst xmlns="http://schemas.openxmlformats.org/spreadsheetml/2006/main" count="41" uniqueCount="36">
  <si>
    <t xml:space="preserve">𝑋𝑐, дел. </t>
  </si>
  <si>
    <t xml:space="preserve">𝑌𝑟, дел. </t>
  </si>
  <si>
    <t xml:space="preserve">𝐻𝑐, А/м </t>
  </si>
  <si>
    <t>𝐵𝑟, Тл</t>
  </si>
  <si>
    <t xml:space="preserve">𝑋𝑚, дел. </t>
  </si>
  <si>
    <t>𝑌𝑚, дел.</t>
  </si>
  <si>
    <t xml:space="preserve"> 𝐻𝑚, А/м</t>
  </si>
  <si>
    <t xml:space="preserve"> 𝐵𝑚, Тл </t>
  </si>
  <si>
    <t xml:space="preserve">𝜇 </t>
  </si>
  <si>
    <t xml:space="preserve">𝑈,В </t>
  </si>
  <si>
    <t>𝑋, дел.</t>
  </si>
  <si>
    <t xml:space="preserve"> 𝐾𝑥, В дел </t>
  </si>
  <si>
    <t xml:space="preserve">𝐻, А/м </t>
  </si>
  <si>
    <t xml:space="preserve">𝑌 , дел. </t>
  </si>
  <si>
    <t xml:space="preserve">𝐾𝑦, В дел </t>
  </si>
  <si>
    <t xml:space="preserve">𝐵, Тл  </t>
  </si>
  <si>
    <t>Данные со стенда</t>
  </si>
  <si>
    <t>S</t>
  </si>
  <si>
    <t>𝐶1</t>
  </si>
  <si>
    <t>𝑅2</t>
  </si>
  <si>
    <t>𝑅1</t>
  </si>
  <si>
    <t>ℓ</t>
  </si>
  <si>
    <t>𝑁1</t>
  </si>
  <si>
    <t>Таблица №1</t>
  </si>
  <si>
    <t>Таблица №2</t>
  </si>
  <si>
    <t>Таблица №3</t>
  </si>
  <si>
    <t>Коэффициенты</t>
  </si>
  <si>
    <t>β</t>
  </si>
  <si>
    <t>α</t>
  </si>
  <si>
    <t>𝑁2</t>
  </si>
  <si>
    <t>Доп. Данные</t>
  </si>
  <si>
    <t>Kx</t>
  </si>
  <si>
    <t>Ky</t>
  </si>
  <si>
    <t>𝜇0</t>
  </si>
  <si>
    <t>B(H)</t>
  </si>
  <si>
    <t>𝜇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</si>
</sst>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1" xfId="0" applyFont="1" applyBorder="1" applyAlignment="1">
      <alignment horizontal="right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𝐵, Тл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Лист1!$A$13:$A$28</c:f>
              <c:numCache>
                <c:formatCode>General</c:formatCode>
                <c:ptCount val="16"/>
                <c:pt idx="0">
                  <c:v>2385.75</c:v>
                </c:pt>
                <c:pt idx="1">
                  <c:v>2260.1799999999998</c:v>
                </c:pt>
                <c:pt idx="2">
                  <c:v>2134.62</c:v>
                </c:pt>
                <c:pt idx="3">
                  <c:v>1883.48</c:v>
                </c:pt>
                <c:pt idx="4">
                  <c:v>1883.48</c:v>
                </c:pt>
                <c:pt idx="5">
                  <c:v>1757.92</c:v>
                </c:pt>
                <c:pt idx="6">
                  <c:v>1757.92</c:v>
                </c:pt>
                <c:pt idx="7">
                  <c:v>1757.92</c:v>
                </c:pt>
                <c:pt idx="8">
                  <c:v>816.18</c:v>
                </c:pt>
                <c:pt idx="9">
                  <c:v>816.18</c:v>
                </c:pt>
                <c:pt idx="10">
                  <c:v>784.79</c:v>
                </c:pt>
                <c:pt idx="11">
                  <c:v>753.39</c:v>
                </c:pt>
                <c:pt idx="12">
                  <c:v>659.22</c:v>
                </c:pt>
                <c:pt idx="13">
                  <c:v>565.04999999999995</c:v>
                </c:pt>
                <c:pt idx="14">
                  <c:v>533.65</c:v>
                </c:pt>
                <c:pt idx="15">
                  <c:v>439.48</c:v>
                </c:pt>
              </c:numCache>
            </c:numRef>
          </c:xVal>
          <c:yVal>
            <c:numRef>
              <c:f>Лист1!$B$13:$B$28</c:f>
              <c:numCache>
                <c:formatCode>General</c:formatCode>
                <c:ptCount val="16"/>
                <c:pt idx="0">
                  <c:v>10.67</c:v>
                </c:pt>
                <c:pt idx="1">
                  <c:v>9.9600000000000009</c:v>
                </c:pt>
                <c:pt idx="2">
                  <c:v>9.61</c:v>
                </c:pt>
                <c:pt idx="3">
                  <c:v>8.9</c:v>
                </c:pt>
                <c:pt idx="4">
                  <c:v>8.5399999999999991</c:v>
                </c:pt>
                <c:pt idx="5">
                  <c:v>8.36</c:v>
                </c:pt>
                <c:pt idx="6">
                  <c:v>8.18</c:v>
                </c:pt>
                <c:pt idx="7">
                  <c:v>8.18</c:v>
                </c:pt>
                <c:pt idx="8">
                  <c:v>7.83</c:v>
                </c:pt>
                <c:pt idx="9">
                  <c:v>6.76</c:v>
                </c:pt>
                <c:pt idx="10">
                  <c:v>6.4</c:v>
                </c:pt>
                <c:pt idx="11">
                  <c:v>5.69</c:v>
                </c:pt>
                <c:pt idx="12">
                  <c:v>5.34</c:v>
                </c:pt>
                <c:pt idx="13">
                  <c:v>4.9800000000000004</c:v>
                </c:pt>
                <c:pt idx="14">
                  <c:v>1.35</c:v>
                </c:pt>
                <c:pt idx="15">
                  <c:v>1.1399999999999999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DD-4906-8CA4-DB6DD712F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326640"/>
        <c:axId val="1127327472"/>
      </c:scatterChart>
      <c:valAx>
        <c:axId val="11273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327472"/>
        <c:crosses val="autoZero"/>
        <c:crossBetween val="midCat"/>
      </c:valAx>
      <c:valAx>
        <c:axId val="112732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73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Лист1!$E$12</c:f>
              <c:strCache>
                <c:ptCount val="1"/>
                <c:pt idx="0">
                  <c:v>𝜇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Лист1!$D$13:$D$28</c:f>
              <c:numCache>
                <c:formatCode>General</c:formatCode>
                <c:ptCount val="16"/>
                <c:pt idx="0">
                  <c:v>2385.75</c:v>
                </c:pt>
                <c:pt idx="1">
                  <c:v>2260.1799999999998</c:v>
                </c:pt>
                <c:pt idx="2">
                  <c:v>2134.62</c:v>
                </c:pt>
                <c:pt idx="3">
                  <c:v>1883.48</c:v>
                </c:pt>
                <c:pt idx="4">
                  <c:v>1883.48</c:v>
                </c:pt>
                <c:pt idx="5">
                  <c:v>1757.92</c:v>
                </c:pt>
                <c:pt idx="6">
                  <c:v>1757.92</c:v>
                </c:pt>
                <c:pt idx="7">
                  <c:v>1757.92</c:v>
                </c:pt>
                <c:pt idx="8">
                  <c:v>816.18</c:v>
                </c:pt>
                <c:pt idx="9">
                  <c:v>816.18</c:v>
                </c:pt>
                <c:pt idx="10">
                  <c:v>784.79</c:v>
                </c:pt>
                <c:pt idx="11">
                  <c:v>753.39</c:v>
                </c:pt>
                <c:pt idx="12">
                  <c:v>659.22</c:v>
                </c:pt>
                <c:pt idx="13">
                  <c:v>565.04999999999995</c:v>
                </c:pt>
                <c:pt idx="14">
                  <c:v>533.65</c:v>
                </c:pt>
                <c:pt idx="15">
                  <c:v>439.48</c:v>
                </c:pt>
              </c:numCache>
            </c:numRef>
          </c:xVal>
          <c:yVal>
            <c:numRef>
              <c:f>Лист1!$E$13:$E$28</c:f>
              <c:numCache>
                <c:formatCode>General</c:formatCode>
                <c:ptCount val="16"/>
                <c:pt idx="0">
                  <c:v>3560.66</c:v>
                </c:pt>
                <c:pt idx="1">
                  <c:v>3507.91</c:v>
                </c:pt>
                <c:pt idx="2">
                  <c:v>3581.61</c:v>
                </c:pt>
                <c:pt idx="3">
                  <c:v>3758.48</c:v>
                </c:pt>
                <c:pt idx="4">
                  <c:v>3608.14</c:v>
                </c:pt>
                <c:pt idx="5">
                  <c:v>3785.33</c:v>
                </c:pt>
                <c:pt idx="6">
                  <c:v>3704.79</c:v>
                </c:pt>
                <c:pt idx="7">
                  <c:v>3704.79</c:v>
                </c:pt>
                <c:pt idx="8">
                  <c:v>7632.6</c:v>
                </c:pt>
                <c:pt idx="9">
                  <c:v>6591.79</c:v>
                </c:pt>
                <c:pt idx="10">
                  <c:v>6494.65</c:v>
                </c:pt>
                <c:pt idx="11">
                  <c:v>6013.57</c:v>
                </c:pt>
                <c:pt idx="12">
                  <c:v>6443.11</c:v>
                </c:pt>
                <c:pt idx="13">
                  <c:v>7015.83</c:v>
                </c:pt>
                <c:pt idx="14">
                  <c:v>2016.31</c:v>
                </c:pt>
                <c:pt idx="15">
                  <c:v>2061.79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2A-412F-97D9-D8DF0E9A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047712"/>
        <c:axId val="524048960"/>
      </c:scatterChart>
      <c:valAx>
        <c:axId val="52404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48960"/>
        <c:crosses val="autoZero"/>
        <c:crossBetween val="midCat"/>
      </c:valAx>
      <c:valAx>
        <c:axId val="52404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04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541618</xdr:colOff>
      <xdr:row>16</xdr:row>
      <xdr:rowOff>51360</xdr:rowOff>
    </xdr:from>
    <xdr:to>
      <xdr:col>29</xdr:col>
      <xdr:colOff>121396</xdr:colOff>
      <xdr:row>25</xdr:row>
      <xdr:rowOff>46691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32E9536A-9480-4CA4-8DE8-E45B3A7A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538818</xdr:colOff>
      <xdr:row>4</xdr:row>
      <xdr:rowOff>89834</xdr:rowOff>
    </xdr:from>
    <xdr:to>
      <xdr:col>28</xdr:col>
      <xdr:colOff>82178</xdr:colOff>
      <xdr:row>14</xdr:row>
      <xdr:rowOff>218328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870EF5A-356C-4E05-A22F-B6141EBA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tabSelected="1" topLeftCell="A16" zoomScale="59" workbookViewId="0">
      <selection activeCell="R16" sqref="R16"/>
    </sheetView>
  </sheetViews>
  <sheetFormatPr defaultRowHeight="20.5" customHeight="1" x14ac:dyDescent="0.75"/>
  <cols>
    <col min="8" max="8" width="11.6328125" bestFit="1" customWidth="1"/>
    <col min="13" max="13" width="15.81640625" customWidth="1"/>
    <col min="16" max="16" width="15.31640625" customWidth="1"/>
    <col min="19" max="19" width="11.7265625" bestFit="1" customWidth="1"/>
    <col min="24" max="24" width="10.6796875" bestFit="1" customWidth="1"/>
  </cols>
  <sheetData>
    <row r="1" spans="1:25" ht="20.5" customHeight="1" x14ac:dyDescent="0.75">
      <c r="A1" s="5" t="s">
        <v>23</v>
      </c>
      <c r="B1" s="5"/>
      <c r="C1" s="5"/>
      <c r="D1" s="5"/>
      <c r="F1" s="6" t="s">
        <v>30</v>
      </c>
      <c r="G1" s="7"/>
      <c r="H1" s="8"/>
      <c r="J1" s="5" t="s">
        <v>25</v>
      </c>
      <c r="K1" s="5"/>
      <c r="L1" s="5"/>
      <c r="M1" s="5"/>
      <c r="N1" s="5"/>
      <c r="O1" s="5"/>
      <c r="P1" s="5"/>
      <c r="Q1" s="5"/>
      <c r="S1" s="6" t="s">
        <v>16</v>
      </c>
      <c r="T1" s="7"/>
      <c r="U1" s="7"/>
      <c r="V1" s="7"/>
      <c r="W1" s="7"/>
      <c r="X1" s="7"/>
      <c r="Y1" s="8"/>
    </row>
    <row r="2" spans="1:25" ht="20.5" customHeight="1" x14ac:dyDescent="0.75">
      <c r="A2" s="1" t="s">
        <v>0</v>
      </c>
      <c r="B2" s="1" t="s">
        <v>1</v>
      </c>
      <c r="C2" s="1" t="s">
        <v>2</v>
      </c>
      <c r="D2" s="1" t="s">
        <v>3</v>
      </c>
      <c r="F2" s="3" t="s">
        <v>31</v>
      </c>
      <c r="G2" s="3" t="s">
        <v>32</v>
      </c>
      <c r="H2" s="1" t="s">
        <v>33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8</v>
      </c>
      <c r="S2" s="1" t="s">
        <v>22</v>
      </c>
      <c r="T2" s="1" t="s">
        <v>29</v>
      </c>
      <c r="U2" s="1" t="s">
        <v>21</v>
      </c>
      <c r="V2" s="1" t="s">
        <v>20</v>
      </c>
      <c r="W2" s="1" t="s">
        <v>19</v>
      </c>
      <c r="X2" s="1" t="s">
        <v>18</v>
      </c>
      <c r="Y2" s="1" t="s">
        <v>17</v>
      </c>
    </row>
    <row r="3" spans="1:25" ht="20.5" customHeight="1" x14ac:dyDescent="0.75">
      <c r="A3" s="1">
        <v>5</v>
      </c>
      <c r="B3" s="1">
        <v>8</v>
      </c>
      <c r="C3" s="1">
        <f>S7*F3*A3</f>
        <v>156.95701357466064</v>
      </c>
      <c r="D3" s="1">
        <f>T7*G3*B3</f>
        <v>1.4233247422680408</v>
      </c>
      <c r="F3" s="1">
        <v>0.1</v>
      </c>
      <c r="G3" s="1">
        <v>0.05</v>
      </c>
      <c r="H3" s="1">
        <f>4*PI()*10^-7</f>
        <v>1.2566370614359173E-6</v>
      </c>
      <c r="J3" s="4">
        <v>20</v>
      </c>
      <c r="K3" s="4">
        <v>76</v>
      </c>
      <c r="L3" s="4">
        <v>0.1</v>
      </c>
      <c r="M3" s="4">
        <v>2385.75</v>
      </c>
      <c r="N3" s="4">
        <v>60</v>
      </c>
      <c r="O3" s="4">
        <v>0.05</v>
      </c>
      <c r="P3" s="4">
        <v>10.67</v>
      </c>
      <c r="Q3" s="4">
        <v>3560.66</v>
      </c>
      <c r="S3" s="1">
        <v>1665</v>
      </c>
      <c r="T3" s="1">
        <v>970</v>
      </c>
      <c r="U3" s="1">
        <f>7.8*10^-2</f>
        <v>7.8E-2</v>
      </c>
      <c r="V3" s="1">
        <v>68</v>
      </c>
      <c r="W3" s="1">
        <v>470000</v>
      </c>
      <c r="X3" s="1">
        <f>0.47*10^-6</f>
        <v>4.6999999999999995E-7</v>
      </c>
      <c r="Y3" s="1">
        <f>0.64*10^-4</f>
        <v>6.4000000000000011E-5</v>
      </c>
    </row>
    <row r="4" spans="1:25" ht="20.5" customHeight="1" x14ac:dyDescent="0.75">
      <c r="J4" s="4">
        <v>19</v>
      </c>
      <c r="K4" s="4">
        <v>72</v>
      </c>
      <c r="L4" s="4">
        <v>0.1</v>
      </c>
      <c r="M4" s="4">
        <v>2260.1799999999998</v>
      </c>
      <c r="N4" s="4">
        <v>56</v>
      </c>
      <c r="O4" s="4">
        <v>0.05</v>
      </c>
      <c r="P4" s="4">
        <v>9.9600000000000009</v>
      </c>
      <c r="Q4" s="4">
        <v>3507.91</v>
      </c>
    </row>
    <row r="5" spans="1:25" ht="20.5" customHeight="1" x14ac:dyDescent="0.75">
      <c r="A5" s="5" t="s">
        <v>24</v>
      </c>
      <c r="B5" s="5"/>
      <c r="C5" s="5"/>
      <c r="D5" s="5"/>
      <c r="E5" s="5"/>
      <c r="J5" s="4">
        <v>18</v>
      </c>
      <c r="K5" s="4">
        <v>68</v>
      </c>
      <c r="L5" s="4">
        <v>0.1</v>
      </c>
      <c r="M5" s="4">
        <v>2134.62</v>
      </c>
      <c r="N5" s="4">
        <v>54</v>
      </c>
      <c r="O5" s="4">
        <v>0.05</v>
      </c>
      <c r="P5" s="4">
        <v>9.61</v>
      </c>
      <c r="Q5" s="4">
        <v>3581.61</v>
      </c>
      <c r="S5" s="5" t="s">
        <v>26</v>
      </c>
      <c r="T5" s="5"/>
    </row>
    <row r="6" spans="1:25" ht="20.5" customHeight="1" x14ac:dyDescent="0.75">
      <c r="A6" s="1" t="s">
        <v>4</v>
      </c>
      <c r="B6" s="1" t="s">
        <v>5</v>
      </c>
      <c r="C6" s="1" t="s">
        <v>6</v>
      </c>
      <c r="D6" s="1" t="s">
        <v>7</v>
      </c>
      <c r="E6" s="1" t="s">
        <v>8</v>
      </c>
      <c r="J6" s="4">
        <v>17</v>
      </c>
      <c r="K6" s="4">
        <v>60</v>
      </c>
      <c r="L6" s="4">
        <v>0.1</v>
      </c>
      <c r="M6" s="4">
        <v>1883.48</v>
      </c>
      <c r="N6" s="4">
        <v>50</v>
      </c>
      <c r="O6" s="4">
        <v>0.05</v>
      </c>
      <c r="P6" s="4">
        <v>8.9</v>
      </c>
      <c r="Q6" s="4">
        <v>3758.48</v>
      </c>
      <c r="S6" s="1" t="s">
        <v>28</v>
      </c>
      <c r="T6" s="2" t="s">
        <v>27</v>
      </c>
    </row>
    <row r="7" spans="1:25" ht="20.5" customHeight="1" x14ac:dyDescent="0.75">
      <c r="A7" s="1">
        <v>17</v>
      </c>
      <c r="B7" s="1">
        <v>14</v>
      </c>
      <c r="C7" s="1">
        <f>S7*F3*A7</f>
        <v>533.65384615384619</v>
      </c>
      <c r="D7" s="1">
        <f>T7*G3*B7</f>
        <v>2.4908182989690717</v>
      </c>
      <c r="E7" s="1">
        <f>D7/H3/C7</f>
        <v>3714.2620397266764</v>
      </c>
      <c r="J7" s="4">
        <v>16</v>
      </c>
      <c r="K7" s="4">
        <v>60</v>
      </c>
      <c r="L7" s="4">
        <v>0.1</v>
      </c>
      <c r="M7" s="4">
        <v>1883.48</v>
      </c>
      <c r="N7" s="4">
        <v>48</v>
      </c>
      <c r="O7" s="4">
        <v>0.05</v>
      </c>
      <c r="P7" s="4">
        <v>8.5399999999999991</v>
      </c>
      <c r="Q7" s="4">
        <v>3608.14</v>
      </c>
      <c r="S7" s="1">
        <f>S3/U3/V3</f>
        <v>313.91402714932127</v>
      </c>
      <c r="T7" s="1">
        <f>W3*X3/T3/Y3</f>
        <v>3.5583118556701021</v>
      </c>
    </row>
    <row r="8" spans="1:25" ht="20.5" customHeight="1" x14ac:dyDescent="0.75">
      <c r="J8" s="4">
        <v>15</v>
      </c>
      <c r="K8" s="4">
        <v>56</v>
      </c>
      <c r="L8" s="4">
        <v>0.1</v>
      </c>
      <c r="M8" s="4">
        <v>1757.92</v>
      </c>
      <c r="N8" s="4">
        <v>47</v>
      </c>
      <c r="O8" s="4">
        <v>0.05</v>
      </c>
      <c r="P8" s="4">
        <v>8.36</v>
      </c>
      <c r="Q8" s="4">
        <v>3785.33</v>
      </c>
    </row>
    <row r="9" spans="1:25" ht="20.5" customHeight="1" x14ac:dyDescent="0.75">
      <c r="J9" s="4">
        <v>14</v>
      </c>
      <c r="K9" s="4">
        <v>56</v>
      </c>
      <c r="L9" s="4">
        <v>0.1</v>
      </c>
      <c r="M9" s="4">
        <v>1757.92</v>
      </c>
      <c r="N9" s="4">
        <v>46</v>
      </c>
      <c r="O9" s="4">
        <v>0.05</v>
      </c>
      <c r="P9" s="4">
        <v>8.18</v>
      </c>
      <c r="Q9" s="4">
        <v>3704.79</v>
      </c>
    </row>
    <row r="10" spans="1:25" ht="20.5" customHeight="1" x14ac:dyDescent="0.75">
      <c r="J10" s="4">
        <v>13</v>
      </c>
      <c r="K10" s="4">
        <v>56</v>
      </c>
      <c r="L10" s="4">
        <v>0.1</v>
      </c>
      <c r="M10" s="4">
        <v>1757.92</v>
      </c>
      <c r="N10" s="4">
        <v>46</v>
      </c>
      <c r="O10" s="4">
        <v>0.05</v>
      </c>
      <c r="P10" s="4">
        <v>8.18</v>
      </c>
      <c r="Q10" s="4">
        <v>3704.79</v>
      </c>
    </row>
    <row r="11" spans="1:25" ht="20.5" customHeight="1" x14ac:dyDescent="0.75">
      <c r="A11" s="6" t="s">
        <v>34</v>
      </c>
      <c r="B11" s="8"/>
      <c r="D11" s="6" t="s">
        <v>35</v>
      </c>
      <c r="E11" s="8"/>
      <c r="J11" s="4">
        <v>12</v>
      </c>
      <c r="K11" s="4">
        <v>52</v>
      </c>
      <c r="L11" s="4">
        <v>0.05</v>
      </c>
      <c r="M11" s="4">
        <v>816.18</v>
      </c>
      <c r="N11" s="4">
        <v>44</v>
      </c>
      <c r="O11" s="4">
        <v>0.05</v>
      </c>
      <c r="P11" s="4">
        <v>7.83</v>
      </c>
      <c r="Q11" s="4">
        <v>7632.6</v>
      </c>
    </row>
    <row r="12" spans="1:25" ht="20.5" customHeight="1" x14ac:dyDescent="0.75">
      <c r="A12" s="1" t="s">
        <v>12</v>
      </c>
      <c r="B12" s="1" t="s">
        <v>15</v>
      </c>
      <c r="D12" s="1" t="s">
        <v>12</v>
      </c>
      <c r="E12" s="1" t="s">
        <v>8</v>
      </c>
      <c r="J12" s="4">
        <v>11</v>
      </c>
      <c r="K12" s="4">
        <v>52</v>
      </c>
      <c r="L12" s="4">
        <v>0.05</v>
      </c>
      <c r="M12" s="4">
        <v>816.18</v>
      </c>
      <c r="N12" s="4">
        <v>38</v>
      </c>
      <c r="O12" s="4">
        <v>0.05</v>
      </c>
      <c r="P12" s="4">
        <v>6.76</v>
      </c>
      <c r="Q12" s="4">
        <v>6591.79</v>
      </c>
    </row>
    <row r="13" spans="1:25" ht="20.5" customHeight="1" x14ac:dyDescent="0.75">
      <c r="A13" s="4">
        <v>2385.75</v>
      </c>
      <c r="B13" s="4">
        <v>10.67</v>
      </c>
      <c r="D13" s="4">
        <v>2385.75</v>
      </c>
      <c r="E13" s="4">
        <v>3560.66</v>
      </c>
      <c r="J13" s="4">
        <v>10</v>
      </c>
      <c r="K13" s="4">
        <v>50</v>
      </c>
      <c r="L13" s="4">
        <v>0.05</v>
      </c>
      <c r="M13" s="4">
        <v>784.79</v>
      </c>
      <c r="N13" s="4">
        <v>36</v>
      </c>
      <c r="O13" s="4">
        <v>0.05</v>
      </c>
      <c r="P13" s="4">
        <v>6.4</v>
      </c>
      <c r="Q13" s="4">
        <v>6494.65</v>
      </c>
    </row>
    <row r="14" spans="1:25" ht="20.5" customHeight="1" x14ac:dyDescent="0.75">
      <c r="A14" s="4">
        <v>2260.1799999999998</v>
      </c>
      <c r="B14" s="4">
        <v>9.9600000000000009</v>
      </c>
      <c r="D14" s="4">
        <v>2260.1799999999998</v>
      </c>
      <c r="E14" s="4">
        <v>3507.91</v>
      </c>
      <c r="J14" s="4">
        <v>9</v>
      </c>
      <c r="K14" s="4">
        <v>48</v>
      </c>
      <c r="L14" s="4">
        <v>0.05</v>
      </c>
      <c r="M14" s="4">
        <v>753.39</v>
      </c>
      <c r="N14" s="4">
        <v>32</v>
      </c>
      <c r="O14" s="4">
        <v>0.05</v>
      </c>
      <c r="P14" s="4">
        <v>5.69</v>
      </c>
      <c r="Q14" s="4">
        <v>6013.57</v>
      </c>
    </row>
    <row r="15" spans="1:25" ht="20.5" customHeight="1" x14ac:dyDescent="0.75">
      <c r="A15" s="4">
        <v>2134.62</v>
      </c>
      <c r="B15" s="4">
        <v>9.61</v>
      </c>
      <c r="D15" s="4">
        <v>2134.62</v>
      </c>
      <c r="E15" s="4">
        <v>3581.61</v>
      </c>
      <c r="J15" s="4">
        <v>8</v>
      </c>
      <c r="K15" s="4">
        <v>42</v>
      </c>
      <c r="L15" s="4">
        <v>0.05</v>
      </c>
      <c r="M15" s="4">
        <v>659.22</v>
      </c>
      <c r="N15" s="4">
        <v>30</v>
      </c>
      <c r="O15" s="4">
        <v>0.05</v>
      </c>
      <c r="P15" s="4">
        <v>5.34</v>
      </c>
      <c r="Q15" s="4">
        <v>6443.11</v>
      </c>
    </row>
    <row r="16" spans="1:25" ht="20.5" customHeight="1" x14ac:dyDescent="0.75">
      <c r="A16" s="4">
        <v>1883.48</v>
      </c>
      <c r="B16" s="4">
        <v>8.9</v>
      </c>
      <c r="D16" s="4">
        <v>1883.48</v>
      </c>
      <c r="E16" s="4">
        <v>3758.48</v>
      </c>
      <c r="J16" s="4">
        <v>7</v>
      </c>
      <c r="K16" s="4">
        <v>36</v>
      </c>
      <c r="L16" s="4">
        <v>0.05</v>
      </c>
      <c r="M16" s="4">
        <v>565.04999999999995</v>
      </c>
      <c r="N16" s="4">
        <v>28</v>
      </c>
      <c r="O16" s="4">
        <v>0.05</v>
      </c>
      <c r="P16" s="4">
        <v>4.9800000000000004</v>
      </c>
      <c r="Q16" s="4">
        <v>7015.83</v>
      </c>
    </row>
    <row r="17" spans="1:17" ht="20.5" customHeight="1" x14ac:dyDescent="0.75">
      <c r="A17" s="4">
        <v>1883.48</v>
      </c>
      <c r="B17" s="4">
        <v>8.5399999999999991</v>
      </c>
      <c r="D17" s="4">
        <v>1883.48</v>
      </c>
      <c r="E17" s="4">
        <v>3608.14</v>
      </c>
      <c r="J17" s="4">
        <v>6</v>
      </c>
      <c r="K17" s="4">
        <v>34</v>
      </c>
      <c r="L17" s="4">
        <v>0.05</v>
      </c>
      <c r="M17" s="4">
        <v>533.65</v>
      </c>
      <c r="N17" s="4">
        <v>19</v>
      </c>
      <c r="O17" s="4">
        <v>0.02</v>
      </c>
      <c r="P17" s="4">
        <v>1.35</v>
      </c>
      <c r="Q17" s="4">
        <v>2016.31</v>
      </c>
    </row>
    <row r="18" spans="1:17" ht="20.5" customHeight="1" x14ac:dyDescent="0.75">
      <c r="A18" s="4">
        <v>1757.92</v>
      </c>
      <c r="B18" s="4">
        <v>8.36</v>
      </c>
      <c r="D18" s="4">
        <v>1757.92</v>
      </c>
      <c r="E18" s="4">
        <v>3785.33</v>
      </c>
      <c r="J18" s="4">
        <v>5</v>
      </c>
      <c r="K18" s="4">
        <v>28</v>
      </c>
      <c r="L18" s="4">
        <v>0.05</v>
      </c>
      <c r="M18" s="4">
        <v>439.48</v>
      </c>
      <c r="N18" s="4">
        <v>16</v>
      </c>
      <c r="O18" s="4">
        <v>0.02</v>
      </c>
      <c r="P18" s="4">
        <v>1.1399999999999999</v>
      </c>
      <c r="Q18" s="4">
        <v>2061.79</v>
      </c>
    </row>
    <row r="19" spans="1:17" ht="20.5" customHeight="1" x14ac:dyDescent="0.75">
      <c r="A19" s="4">
        <v>1757.92</v>
      </c>
      <c r="B19" s="4">
        <v>8.18</v>
      </c>
      <c r="D19" s="4">
        <v>1757.92</v>
      </c>
      <c r="E19" s="4">
        <v>3704.79</v>
      </c>
    </row>
    <row r="20" spans="1:17" ht="20.5" customHeight="1" x14ac:dyDescent="0.75">
      <c r="A20" s="4">
        <v>1757.92</v>
      </c>
      <c r="B20" s="4">
        <v>8.18</v>
      </c>
      <c r="D20" s="4">
        <v>1757.92</v>
      </c>
      <c r="E20" s="4">
        <v>3704.79</v>
      </c>
    </row>
    <row r="21" spans="1:17" ht="20.5" customHeight="1" x14ac:dyDescent="0.75">
      <c r="A21" s="4">
        <v>816.18</v>
      </c>
      <c r="B21" s="4">
        <v>7.83</v>
      </c>
      <c r="D21" s="4">
        <v>816.18</v>
      </c>
      <c r="E21" s="4">
        <v>7632.6</v>
      </c>
    </row>
    <row r="22" spans="1:17" ht="20.5" customHeight="1" x14ac:dyDescent="0.75">
      <c r="A22" s="4">
        <v>816.18</v>
      </c>
      <c r="B22" s="4">
        <v>6.76</v>
      </c>
      <c r="D22" s="4">
        <v>816.18</v>
      </c>
      <c r="E22" s="4">
        <v>6591.79</v>
      </c>
    </row>
    <row r="23" spans="1:17" ht="20.5" customHeight="1" x14ac:dyDescent="0.75">
      <c r="A23" s="4">
        <v>784.79</v>
      </c>
      <c r="B23" s="4">
        <v>6.4</v>
      </c>
      <c r="D23" s="4">
        <v>784.79</v>
      </c>
      <c r="E23" s="4">
        <v>6494.65</v>
      </c>
    </row>
    <row r="24" spans="1:17" ht="20.5" customHeight="1" x14ac:dyDescent="0.75">
      <c r="A24" s="4">
        <v>753.39</v>
      </c>
      <c r="B24" s="4">
        <v>5.69</v>
      </c>
      <c r="D24" s="4">
        <v>753.39</v>
      </c>
      <c r="E24" s="4">
        <v>6013.57</v>
      </c>
    </row>
    <row r="25" spans="1:17" ht="20.5" customHeight="1" x14ac:dyDescent="0.75">
      <c r="A25" s="4">
        <v>659.22</v>
      </c>
      <c r="B25" s="4">
        <v>5.34</v>
      </c>
      <c r="D25" s="4">
        <v>659.22</v>
      </c>
      <c r="E25" s="4">
        <v>6443.11</v>
      </c>
    </row>
    <row r="26" spans="1:17" ht="20.5" customHeight="1" x14ac:dyDescent="0.75">
      <c r="A26" s="4">
        <v>565.04999999999995</v>
      </c>
      <c r="B26" s="4">
        <v>4.9800000000000004</v>
      </c>
      <c r="D26" s="4">
        <v>565.04999999999995</v>
      </c>
      <c r="E26" s="4">
        <v>7015.83</v>
      </c>
    </row>
    <row r="27" spans="1:17" ht="20.5" customHeight="1" x14ac:dyDescent="0.75">
      <c r="A27" s="4">
        <v>533.65</v>
      </c>
      <c r="B27" s="4">
        <v>1.35</v>
      </c>
      <c r="D27" s="4">
        <v>533.65</v>
      </c>
      <c r="E27" s="4">
        <v>2016.31</v>
      </c>
    </row>
    <row r="28" spans="1:17" ht="20.5" customHeight="1" x14ac:dyDescent="0.75">
      <c r="A28" s="4">
        <v>439.48</v>
      </c>
      <c r="B28" s="4">
        <v>1.1399999999999999</v>
      </c>
      <c r="D28" s="4">
        <v>439.48</v>
      </c>
      <c r="E28" s="4">
        <v>2061.79</v>
      </c>
    </row>
  </sheetData>
  <mergeCells count="8">
    <mergeCell ref="A11:B11"/>
    <mergeCell ref="D11:E11"/>
    <mergeCell ref="S1:Y1"/>
    <mergeCell ref="A1:D1"/>
    <mergeCell ref="A5:E5"/>
    <mergeCell ref="J1:Q1"/>
    <mergeCell ref="S5:T5"/>
    <mergeCell ref="F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Богаченко</dc:creator>
  <cp:lastModifiedBy>Анастасия Богаченко</cp:lastModifiedBy>
  <dcterms:created xsi:type="dcterms:W3CDTF">2015-06-05T18:19:34Z</dcterms:created>
  <dcterms:modified xsi:type="dcterms:W3CDTF">2022-10-23T16:18:07Z</dcterms:modified>
</cp:coreProperties>
</file>