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2" activeTab="1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r:id="rId12"/>
  </sheets>
  <externalReferences>
    <externalReference r:id="rId13"/>
  </externalReferences>
  <definedNames>
    <definedName name="_xlnm._FilterDatabase" localSheetId="9" hidden="1">'Interventions Param'!$A$1:$F$25</definedName>
  </definedNames>
  <calcPr calcId="144525"/>
</workbook>
</file>

<file path=xl/sharedStrings.xml><?xml version="1.0" encoding="utf-8"?>
<sst xmlns="http://schemas.openxmlformats.org/spreadsheetml/2006/main" count="784" uniqueCount="498">
  <si>
    <t>Template v18</t>
  </si>
  <si>
    <t>v18.e</t>
  </si>
  <si>
    <t>Instructions</t>
  </si>
  <si>
    <t>Enter values only in the white cells</t>
  </si>
  <si>
    <t>Do not alter the grey cells</t>
  </si>
  <si>
    <t>Note the units and ensure that the values are entered in the correct units</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</si>
  <si>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</si>
  <si>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</si>
  <si>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</si>
  <si>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</si>
  <si>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</si>
  <si>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</si>
  <si>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</si>
  <si>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</si>
  <si>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</si>
  <si>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</si>
  <si>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</si>
  <si>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</si>
  <si>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</si>
  <si>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</si>
  <si>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</si>
  <si>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</si>
  <si>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</si>
  <si>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</si>
  <si>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</si>
  <si>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</si>
  <si>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</si>
  <si>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</si>
  <si>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</si>
  <si>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</si>
  <si>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</si>
  <si>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</si>
  <si>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</si>
  <si>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</si>
  <si>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</si>
  <si>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</si>
  <si>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</si>
  <si>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</si>
  <si>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</si>
  <si>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</si>
  <si>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</si>
  <si>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</si>
  <si>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</si>
  <si>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</si>
  <si>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</si>
  <si>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</si>
  <si>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</si>
  <si>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</si>
  <si>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</si>
  <si>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</si>
  <si>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</si>
  <si>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</si>
  <si>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</si>
  <si>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</si>
  <si>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</si>
  <si>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</si>
  <si>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</si>
  <si>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</si>
  <si>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</si>
  <si>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</si>
  <si>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</si>
  <si>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</si>
  <si>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</si>
  <si>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</si>
  <si>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</si>
  <si>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</si>
  <si>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</si>
  <si>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</si>
  <si>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</si>
  <si>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</si>
  <si>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</si>
  <si>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</si>
  <si>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</si>
  <si>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</si>
  <si>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</si>
  <si>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</si>
  <si>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</si>
  <si>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</si>
  <si>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</si>
  <si>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</si>
  <si>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</si>
  <si>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</si>
  <si>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</si>
  <si>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</si>
  <si>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</si>
  <si>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</si>
  <si>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</si>
  <si>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</si>
  <si>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</si>
  <si>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</si>
  <si>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</si>
  <si>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</si>
  <si>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</si>
  <si>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</si>
  <si>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</si>
  <si>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</si>
  <si>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</si>
  <si>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</si>
  <si>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</si>
  <si>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</si>
  <si>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</si>
  <si>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</si>
  <si>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</si>
  <si>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</si>
  <si>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</si>
  <si>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</si>
  <si>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</si>
  <si>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</si>
  <si>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</si>
  <si>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</si>
  <si>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</si>
  <si>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</si>
  <si>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</si>
  <si>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</si>
  <si>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</si>
  <si>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</si>
  <si>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</si>
  <si>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</si>
  <si>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</si>
  <si>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</si>
  <si>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</si>
  <si>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</si>
  <si>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</si>
  <si>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</si>
  <si>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</si>
  <si>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</si>
  <si>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</si>
  <si>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</si>
  <si>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</si>
  <si>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</si>
  <si>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</si>
  <si>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</si>
  <si>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</si>
  <si>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</si>
  <si>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</si>
  <si>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</si>
  <si>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</si>
  <si>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</si>
  <si>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</si>
  <si>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</si>
  <si>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</si>
  <si>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</si>
  <si>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</si>
  <si>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</si>
  <si>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</si>
  <si>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</si>
  <si>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</si>
  <si>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</si>
  <si>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</si>
  <si>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</si>
  <si>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</si>
  <si>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</si>
  <si>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</si>
  <si>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</si>
  <si>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</si>
  <si>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</si>
  <si>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</si>
  <si>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</si>
  <si>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</si>
  <si>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</si>
  <si>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</si>
  <si>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</si>
  <si>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</si>
  <si>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</si>
  <si>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</si>
  <si>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</si>
  <si>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</si>
  <si>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</si>
  <si>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</si>
  <si>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</si>
  <si>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</si>
  <si>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</si>
  <si>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</si>
  <si>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</si>
  <si>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</si>
  <si>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</si>
  <si>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</si>
  <si>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</si>
  <si>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</si>
  <si>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</si>
  <si>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</si>
  <si>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</si>
  <si>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</si>
  <si>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</si>
  <si>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</si>
  <si>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</si>
  <si>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</si>
  <si>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</si>
  <si>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</si>
  <si>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</si>
  <si>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</si>
  <si>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</si>
  <si>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</si>
  <si>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</si>
  <si>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</si>
  <si>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</si>
  <si>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</si>
  <si>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</si>
  <si>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</si>
  <si>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</si>
  <si>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</si>
  <si>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</si>
  <si>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</si>
  <si>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</si>
  <si>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</si>
  <si>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</si>
  <si>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</si>
  <si>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</si>
  <si>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</si>
  <si>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</si>
  <si>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</si>
  <si>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</si>
  <si>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</si>
  <si>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</si>
  <si>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</si>
  <si>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</si>
  <si>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</si>
  <si>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</si>
  <si>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</si>
  <si>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</si>
  <si>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</si>
  <si>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</si>
  <si>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</si>
  <si>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</si>
  <si>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</si>
  <si>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</si>
  <si>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</si>
  <si>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</si>
  <si>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</si>
  <si>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</si>
  <si>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</si>
  <si>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</si>
  <si>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</si>
  <si>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</si>
  <si>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</si>
  <si>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</si>
  <si>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</si>
  <si>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</si>
  <si>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</si>
  <si>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</si>
  <si>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</si>
  <si>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</si>
  <si>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</si>
  <si>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</si>
  <si>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</si>
  <si>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</si>
  <si>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</si>
  <si>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</si>
  <si>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</si>
  <si>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</si>
  <si>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</si>
  <si>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</si>
  <si>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</si>
  <si>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</si>
  <si>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</si>
  <si>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</si>
  <si>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</si>
  <si>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</si>
  <si>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</si>
  <si>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</si>
  <si>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</si>
  <si>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</si>
  <si>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</si>
  <si>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</si>
  <si>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</si>
  <si>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</si>
  <si>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</si>
  <si>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</si>
  <si>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</si>
  <si>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</si>
  <si>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</si>
  <si>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</si>
  <si>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</si>
  <si>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</si>
  <si>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</si>
  <si>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</si>
  <si>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</si>
  <si>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</si>
  <si>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</si>
  <si>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</si>
  <si>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</si>
  <si>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</si>
  <si>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</si>
  <si>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</si>
  <si>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</si>
  <si>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</si>
  <si>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</si>
  <si>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</si>
  <si>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</si>
  <si>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</si>
  <si>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</si>
  <si>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</si>
  <si>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</si>
  <si>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</si>
  <si>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</si>
  <si>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</si>
  <si>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</si>
  <si>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</si>
  <si>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</si>
  <si>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</si>
  <si>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</si>
  <si>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</si>
  <si>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</si>
  <si>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</si>
  <si>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</si>
  <si>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</si>
  <si>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</si>
  <si>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</si>
  <si>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</si>
  <si>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</si>
  <si>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</si>
  <si>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</si>
  <si>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</si>
  <si>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</si>
  <si>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</si>
  <si>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</si>
  <si>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</si>
  <si>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</si>
  <si>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</si>
  <si>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</si>
  <si>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</si>
  <si>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</si>
  <si>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</si>
  <si>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</si>
  <si>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</si>
  <si>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</si>
  <si>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</si>
  <si>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</si>
  <si>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</si>
  <si>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</si>
  <si>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Transmissibility</t>
  </si>
  <si>
    <t>Baseline (Calibration)</t>
  </si>
  <si>
    <t>Breakthrough infection probability</t>
  </si>
  <si>
    <t>Lethality</t>
  </si>
  <si>
    <t>International Travel Ban</t>
  </si>
  <si>
    <t>1-21</t>
  </si>
  <si>
    <t>1-4</t>
  </si>
  <si>
    <t>Vaccination</t>
  </si>
  <si>
    <t>Partial School Closures</t>
  </si>
  <si>
    <t>3-4</t>
  </si>
  <si>
    <t>Switch</t>
  </si>
  <si>
    <t>Social Contacts</t>
  </si>
  <si>
    <t>Unit Intervention</t>
  </si>
  <si>
    <t>Albania</t>
  </si>
  <si>
    <t>Algeria</t>
  </si>
  <si>
    <t>Hypothetical Scenario</t>
  </si>
  <si>
    <t>Andorra</t>
  </si>
  <si>
    <t>Antigua and Barbuda</t>
  </si>
  <si>
    <t>Argentina</t>
  </si>
  <si>
    <t>thousand tests</t>
  </si>
  <si>
    <t>Armenia</t>
  </si>
  <si>
    <t>Australia</t>
  </si>
  <si>
    <t>Austria</t>
  </si>
  <si>
    <t>Azerbaijan</t>
  </si>
  <si>
    <t>contacts</t>
  </si>
  <si>
    <t>Bahamas</t>
  </si>
  <si>
    <t>Bahrain</t>
  </si>
  <si>
    <t>Bangladesh</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</si>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</sst>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176" formatCode="0.0"/>
    <numFmt numFmtId="41" formatCode="_-* #,##0_-;\-* #,##0_-;_-* &quot;-&quot;_-;_-@_-"/>
    <numFmt numFmtId="44" formatCode="_-&quot;£&quot;* #,##0.00_-;\-&quot;£&quot;* #,##0.00_-;_-&quot;£&quot;* &quot;-&quot;??_-;_-@_-"/>
    <numFmt numFmtId="42" formatCode="_-&quot;£&quot;* #,##0_-;\-&quot;£&quot;* #,##0_-;_-&quot;£&quot;* &quot;-&quot;_-;_-@_-"/>
    <numFmt numFmtId="177" formatCode="_(* #,##0.00_);_(* \(#,##0.00\);_(* &quot;-&quot;??_);_(@_)"/>
    <numFmt numFmtId="178" formatCode="_(* #,##0_);_(* \(#,##0\);_(* &quot;-&quot;??_);_(@_)"/>
  </numFmts>
  <fonts count="40">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98474074526"/>
      <name val="Abadi Extra Light"/>
      <charset val="134"/>
    </font>
    <font>
      <sz val="12"/>
      <color theme="2" tint="-0.0999786370433668"/>
      <name val="Calibri (Body)"/>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u/>
      <sz val="11"/>
      <color rgb="FF0000FF"/>
      <name val="Calibri"/>
      <charset val="0"/>
      <scheme val="minor"/>
    </font>
    <font>
      <b/>
      <sz val="11"/>
      <color rgb="FFFFFFFF"/>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3"/>
      <color theme="3"/>
      <name val="Calibri"/>
      <charset val="134"/>
      <scheme val="minor"/>
    </font>
    <font>
      <u/>
      <sz val="11"/>
      <color rgb="FF800080"/>
      <name val="Calibri"/>
      <charset val="0"/>
      <scheme val="minor"/>
    </font>
    <font>
      <i/>
      <sz val="11"/>
      <color rgb="FF7F7F7F"/>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sz val="11"/>
      <color rgb="FF9C6500"/>
      <name val="Calibri"/>
      <charset val="0"/>
      <scheme val="minor"/>
    </font>
    <font>
      <b/>
      <sz val="15"/>
      <color theme="3"/>
      <name val="Calibri"/>
      <charset val="134"/>
      <scheme val="minor"/>
    </font>
    <font>
      <sz val="11"/>
      <color rgb="FF3F3F76"/>
      <name val="Calibri"/>
      <charset val="0"/>
      <scheme val="minor"/>
    </font>
    <font>
      <b/>
      <sz val="11"/>
      <color rgb="FFFA7D00"/>
      <name val="Calibri"/>
      <charset val="0"/>
      <scheme val="minor"/>
    </font>
    <font>
      <sz val="11"/>
      <color rgb="FFFA7D00"/>
      <name val="Calibri"/>
      <charset val="0"/>
      <scheme val="minor"/>
    </font>
    <font>
      <b/>
      <sz val="18"/>
      <color theme="3"/>
      <name val="Calibri"/>
      <charset val="134"/>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0">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5" tint="0.799981688894314"/>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6" tint="0.399975585192419"/>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7" fillId="28" borderId="0" applyNumberFormat="0" applyBorder="0" applyAlignment="0" applyProtection="0">
      <alignment vertical="center"/>
    </xf>
    <xf numFmtId="0" fontId="18" fillId="26" borderId="0" applyNumberFormat="0" applyBorder="0" applyAlignment="0" applyProtection="0">
      <alignment vertical="center"/>
    </xf>
    <xf numFmtId="0" fontId="17" fillId="33" borderId="0" applyNumberFormat="0" applyBorder="0" applyAlignment="0" applyProtection="0">
      <alignment vertical="center"/>
    </xf>
    <xf numFmtId="0" fontId="17" fillId="35" borderId="0" applyNumberFormat="0" applyBorder="0" applyAlignment="0" applyProtection="0">
      <alignment vertical="center"/>
    </xf>
    <xf numFmtId="0" fontId="18" fillId="32" borderId="0" applyNumberFormat="0" applyBorder="0" applyAlignment="0" applyProtection="0">
      <alignment vertical="center"/>
    </xf>
    <xf numFmtId="0" fontId="18" fillId="16"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8" fillId="31" borderId="0" applyNumberFormat="0" applyBorder="0" applyAlignment="0" applyProtection="0">
      <alignment vertical="center"/>
    </xf>
    <xf numFmtId="0" fontId="17" fillId="29" borderId="0" applyNumberFormat="0" applyBorder="0" applyAlignment="0" applyProtection="0">
      <alignment vertical="center"/>
    </xf>
    <xf numFmtId="0" fontId="33" fillId="0" borderId="16" applyNumberFormat="0" applyFill="0" applyAlignment="0" applyProtection="0">
      <alignment vertical="center"/>
    </xf>
    <xf numFmtId="0" fontId="18" fillId="38" borderId="0" applyNumberFormat="0" applyBorder="0" applyAlignment="0" applyProtection="0">
      <alignment vertical="center"/>
    </xf>
    <xf numFmtId="0" fontId="17" fillId="13" borderId="0" applyNumberFormat="0" applyBorder="0" applyAlignment="0" applyProtection="0">
      <alignment vertical="center"/>
    </xf>
    <xf numFmtId="0" fontId="17" fillId="30" borderId="0" applyNumberFormat="0" applyBorder="0" applyAlignment="0" applyProtection="0">
      <alignment vertical="center"/>
    </xf>
    <xf numFmtId="0" fontId="18" fillId="24" borderId="0" applyNumberFormat="0" applyBorder="0" applyAlignment="0" applyProtection="0">
      <alignment vertical="center"/>
    </xf>
    <xf numFmtId="0" fontId="18" fillId="20" borderId="0" applyNumberFormat="0" applyBorder="0" applyAlignment="0" applyProtection="0">
      <alignment vertical="center"/>
    </xf>
    <xf numFmtId="0" fontId="17" fillId="27" borderId="0" applyNumberFormat="0" applyBorder="0" applyAlignment="0" applyProtection="0">
      <alignment vertical="center"/>
    </xf>
    <xf numFmtId="0" fontId="18" fillId="34" borderId="0" applyNumberFormat="0" applyBorder="0" applyAlignment="0" applyProtection="0">
      <alignment vertical="center"/>
    </xf>
    <xf numFmtId="0" fontId="18" fillId="9" borderId="0" applyNumberFormat="0" applyBorder="0" applyAlignment="0" applyProtection="0">
      <alignment vertical="center"/>
    </xf>
    <xf numFmtId="0" fontId="17" fillId="25" borderId="0" applyNumberFormat="0" applyBorder="0" applyAlignment="0" applyProtection="0">
      <alignment vertical="center"/>
    </xf>
    <xf numFmtId="0" fontId="29" fillId="22" borderId="0" applyNumberFormat="0" applyBorder="0" applyAlignment="0" applyProtection="0">
      <alignment vertical="center"/>
    </xf>
    <xf numFmtId="0" fontId="17" fillId="12" borderId="0" applyNumberFormat="0" applyBorder="0" applyAlignment="0" applyProtection="0">
      <alignment vertical="center"/>
    </xf>
    <xf numFmtId="0" fontId="25" fillId="18" borderId="0" applyNumberFormat="0" applyBorder="0" applyAlignment="0" applyProtection="0">
      <alignment vertical="center"/>
    </xf>
    <xf numFmtId="0" fontId="18" fillId="17" borderId="0" applyNumberFormat="0" applyBorder="0" applyAlignment="0" applyProtection="0">
      <alignment vertical="center"/>
    </xf>
    <xf numFmtId="0" fontId="24" fillId="0" borderId="12" applyNumberFormat="0" applyFill="0" applyAlignment="0" applyProtection="0">
      <alignment vertical="center"/>
    </xf>
    <xf numFmtId="0" fontId="26" fillId="19" borderId="13" applyNumberFormat="0" applyAlignment="0" applyProtection="0">
      <alignment vertical="center"/>
    </xf>
    <xf numFmtId="44" fontId="28" fillId="0" borderId="0" applyFont="0" applyFill="0" applyBorder="0" applyAlignment="0" applyProtection="0">
      <alignment vertical="center"/>
    </xf>
    <xf numFmtId="0" fontId="18" fillId="10" borderId="0" applyNumberFormat="0" applyBorder="0" applyAlignment="0" applyProtection="0">
      <alignment vertical="center"/>
    </xf>
    <xf numFmtId="0" fontId="28" fillId="21" borderId="14" applyNumberFormat="0" applyFont="0" applyAlignment="0" applyProtection="0">
      <alignment vertical="center"/>
    </xf>
    <xf numFmtId="0" fontId="31" fillId="23" borderId="15" applyNumberFormat="0" applyAlignment="0" applyProtection="0">
      <alignment vertical="center"/>
    </xf>
    <xf numFmtId="0" fontId="19" fillId="0" borderId="0" applyNumberFormat="0" applyFill="0" applyBorder="0" applyAlignment="0" applyProtection="0">
      <alignment vertical="center"/>
    </xf>
    <xf numFmtId="0" fontId="32" fillId="19" borderId="15" applyNumberFormat="0" applyAlignment="0" applyProtection="0">
      <alignment vertical="center"/>
    </xf>
    <xf numFmtId="0" fontId="23" fillId="15" borderId="0" applyNumberFormat="0" applyBorder="0" applyAlignment="0" applyProtection="0">
      <alignment vertical="center"/>
    </xf>
    <xf numFmtId="0" fontId="19" fillId="0" borderId="10" applyNumberFormat="0" applyFill="0" applyAlignment="0" applyProtection="0">
      <alignment vertical="center"/>
    </xf>
    <xf numFmtId="0" fontId="22" fillId="0" borderId="0" applyNumberFormat="0" applyFill="0" applyBorder="0" applyAlignment="0" applyProtection="0">
      <alignment vertical="center"/>
    </xf>
    <xf numFmtId="0" fontId="30" fillId="0" borderId="11" applyNumberFormat="0" applyFill="0" applyAlignment="0" applyProtection="0">
      <alignment vertical="center"/>
    </xf>
    <xf numFmtId="41" fontId="28" fillId="0" borderId="0" applyFont="0" applyFill="0" applyBorder="0" applyAlignment="0" applyProtection="0">
      <alignment vertical="center"/>
    </xf>
    <xf numFmtId="0" fontId="18" fillId="14" borderId="0" applyNumberFormat="0" applyBorder="0" applyAlignment="0" applyProtection="0">
      <alignment vertical="center"/>
    </xf>
    <xf numFmtId="0" fontId="34" fillId="0" borderId="0" applyNumberFormat="0" applyFill="0" applyBorder="0" applyAlignment="0" applyProtection="0">
      <alignment vertical="center"/>
    </xf>
    <xf numFmtId="42" fontId="28" fillId="0" borderId="0" applyFon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11" applyNumberFormat="0" applyFill="0" applyAlignment="0" applyProtection="0">
      <alignment vertical="center"/>
    </xf>
    <xf numFmtId="177" fontId="0" fillId="0" borderId="0" applyFont="0" applyFill="0" applyBorder="0" applyAlignment="0" applyProtection="0"/>
    <xf numFmtId="0" fontId="16" fillId="11" borderId="9" applyNumberFormat="0" applyAlignment="0" applyProtection="0">
      <alignment vertical="center"/>
    </xf>
    <xf numFmtId="0" fontId="17" fillId="39" borderId="0" applyNumberFormat="0" applyBorder="0" applyAlignment="0" applyProtection="0">
      <alignment vertical="center"/>
    </xf>
    <xf numFmtId="9" fontId="28"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113">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58"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5" borderId="0" xfId="0" applyFont="1" applyFill="1" applyAlignment="1">
      <alignment horizontal="left" vertical="center" wrapText="1"/>
    </xf>
    <xf numFmtId="0" fontId="5" fillId="3" borderId="0" xfId="0" applyFont="1" applyFill="1" applyAlignment="1">
      <alignment vertical="center"/>
    </xf>
    <xf numFmtId="0" fontId="0" fillId="6"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6"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8"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0" borderId="0" xfId="0" applyNumberFormat="1" applyFill="1" applyAlignment="1">
      <alignment vertical="center"/>
    </xf>
    <xf numFmtId="58"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78" fontId="0" fillId="0" borderId="0" xfId="44" applyNumberFormat="1" applyFont="1" applyFill="1" applyAlignment="1">
      <alignment vertical="center"/>
    </xf>
    <xf numFmtId="176" fontId="0" fillId="0" borderId="0" xfId="0" applyNumberForma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8"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bogao/Projects/como/comoOdeCpp/comoOdeCpp/tests/testthat/data/templates_v16.8/Template_CoMoCOVID-19App_v17_all_intervention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
      <sheetName val="Instructions"/>
      <sheetName val="Epidemiology"/>
      <sheetName val="Severity-Mortality"/>
      <sheetName val="Population"/>
      <sheetName val="Parameters"/>
      <sheetName val="Country Area Param"/>
      <sheetName val="Virus Param"/>
      <sheetName val="Hospitalisation Param"/>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sheetData>
    </sheetDataSet>
  </externalBook>
</externalLink>
</file>

<file path=xl/tables/table1.xml><?xml version="1.0" encoding="utf-8"?>
<table xmlns="http://schemas.openxmlformats.org/spreadsheetml/2006/main" id="2" name="Table2" displayName="Table2" ref="E1:F18" totalsRowShown="0">
  <autoFilter ref="E1:F18"/>
  <sortState ref="E1:F18">
    <sortCondition ref="E1:E8"/>
  </sortState>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
  <sheetViews>
    <sheetView zoomScale="140" zoomScaleNormal="140" workbookViewId="0">
      <selection activeCell="C2" sqref="C2"/>
    </sheetView>
  </sheetViews>
  <sheetFormatPr defaultColWidth="11" defaultRowHeight="15.75" outlineLevelCol="5"/>
  <cols>
    <col min="1" max="1" width="76.6266666666667" customWidth="1"/>
  </cols>
  <sheetData>
    <row r="1" spans="1:2">
      <c r="A1" s="100" t="s">
        <v>0</v>
      </c>
      <c r="B1" s="101" t="s">
        <v>1</v>
      </c>
    </row>
    <row r="2" ht="21" spans="1:1">
      <c r="A2" s="102" t="s">
        <v>2</v>
      </c>
    </row>
    <row r="3" spans="1:1">
      <c r="A3" t="s">
        <v>3</v>
      </c>
    </row>
    <row r="4" spans="1:1">
      <c r="A4" s="1" t="s">
        <v>4</v>
      </c>
    </row>
    <row r="5" spans="1:1">
      <c r="A5" t="s">
        <v>5</v>
      </c>
    </row>
    <row r="7" spans="1:1">
      <c r="A7" s="103" t="s">
        <v>6</v>
      </c>
    </row>
    <row r="8" spans="1:1">
      <c r="A8" s="104" t="s">
        <v>7</v>
      </c>
    </row>
    <row r="9" ht="31.5" spans="1:1">
      <c r="A9" s="104" t="s">
        <v>8</v>
      </c>
    </row>
    <row r="11" spans="1:1">
      <c r="A11" s="103" t="s">
        <v>9</v>
      </c>
    </row>
    <row r="12" ht="89.1" customHeight="1" spans="1:1">
      <c r="A12" s="104" t="s">
        <v>10</v>
      </c>
    </row>
    <row r="13" spans="1:1">
      <c r="A13" s="104"/>
    </row>
    <row r="14" spans="1:1">
      <c r="A14" t="s">
        <v>11</v>
      </c>
    </row>
    <row r="15" spans="1:1">
      <c r="A15" t="s">
        <v>12</v>
      </c>
    </row>
    <row r="16" spans="1:1">
      <c r="A16" t="s">
        <v>13</v>
      </c>
    </row>
    <row r="17" spans="1:1">
      <c r="A17" t="s">
        <v>14</v>
      </c>
    </row>
    <row r="19" spans="1:6">
      <c r="A19" s="105" t="s">
        <v>15</v>
      </c>
      <c r="F19" s="111"/>
    </row>
    <row r="20" spans="1:6">
      <c r="A20" s="105" t="s">
        <v>16</v>
      </c>
      <c r="F20" s="111"/>
    </row>
    <row r="21" spans="1:6">
      <c r="A21" s="105" t="s">
        <v>17</v>
      </c>
      <c r="F21" s="111"/>
    </row>
    <row r="22" spans="1:6">
      <c r="A22" s="105" t="s">
        <v>18</v>
      </c>
      <c r="F22" s="111"/>
    </row>
    <row r="23" spans="1:6">
      <c r="A23" s="105" t="s">
        <v>19</v>
      </c>
      <c r="F23" s="111"/>
    </row>
    <row r="24" spans="1:6">
      <c r="A24" s="105" t="s">
        <v>20</v>
      </c>
      <c r="F24" s="111"/>
    </row>
    <row r="25" spans="1:6">
      <c r="A25" s="105" t="s">
        <v>21</v>
      </c>
      <c r="F25" s="111"/>
    </row>
    <row r="26" spans="1:6">
      <c r="A26" s="105" t="s">
        <v>22</v>
      </c>
      <c r="F26" s="111"/>
    </row>
    <row r="27" spans="1:6">
      <c r="A27" s="105" t="s">
        <v>23</v>
      </c>
      <c r="F27" s="111"/>
    </row>
    <row r="28" spans="1:6">
      <c r="A28" s="105" t="s">
        <v>24</v>
      </c>
      <c r="F28" s="111"/>
    </row>
    <row r="29" spans="1:6">
      <c r="A29" s="105" t="s">
        <v>25</v>
      </c>
      <c r="F29" s="111"/>
    </row>
    <row r="30" s="99" customFormat="1" spans="1:6">
      <c r="A30" s="105" t="s">
        <v>26</v>
      </c>
      <c r="B30"/>
      <c r="D30"/>
      <c r="F30" s="111"/>
    </row>
    <row r="31" spans="1:6">
      <c r="A31" s="105" t="s">
        <v>27</v>
      </c>
      <c r="F31" s="111"/>
    </row>
    <row r="32" spans="1:6">
      <c r="A32" s="105" t="s">
        <v>28</v>
      </c>
      <c r="F32" s="111"/>
    </row>
    <row r="33" spans="1:6">
      <c r="A33" s="105" t="s">
        <v>29</v>
      </c>
      <c r="F33" s="111"/>
    </row>
    <row r="34" spans="1:6">
      <c r="A34" s="105" t="s">
        <v>30</v>
      </c>
      <c r="F34" s="111"/>
    </row>
    <row r="35" spans="1:6">
      <c r="A35" s="105" t="s">
        <v>31</v>
      </c>
      <c r="F35" s="111"/>
    </row>
    <row r="36" spans="1:6">
      <c r="A36" s="105" t="s">
        <v>32</v>
      </c>
      <c r="F36" s="111"/>
    </row>
    <row r="37" spans="1:6">
      <c r="A37" s="105" t="s">
        <v>33</v>
      </c>
      <c r="F37" s="111"/>
    </row>
    <row r="38" spans="1:6">
      <c r="A38" s="105" t="s">
        <v>34</v>
      </c>
      <c r="F38" s="111"/>
    </row>
    <row r="39" spans="1:6">
      <c r="A39" s="105" t="s">
        <v>35</v>
      </c>
      <c r="F39" s="111"/>
    </row>
    <row r="41" spans="1:1">
      <c r="A41" s="106" t="s">
        <v>36</v>
      </c>
    </row>
    <row r="42" ht="31.5" spans="1:1">
      <c r="A42" s="107" t="s">
        <v>37</v>
      </c>
    </row>
    <row r="43" ht="31.5" spans="1:1">
      <c r="A43" s="108" t="s">
        <v>38</v>
      </c>
    </row>
    <row r="44" ht="31.5" spans="1:1">
      <c r="A44" s="108" t="s">
        <v>39</v>
      </c>
    </row>
    <row r="45" spans="1:1">
      <c r="A45" s="108" t="s">
        <v>40</v>
      </c>
    </row>
    <row r="46" spans="1:1">
      <c r="A46" s="108" t="s">
        <v>41</v>
      </c>
    </row>
    <row r="47" spans="1:1">
      <c r="A47" s="106"/>
    </row>
    <row r="49" spans="1:1">
      <c r="A49" s="109" t="s">
        <v>42</v>
      </c>
    </row>
    <row r="50" ht="31.5" spans="1:1">
      <c r="A50" s="104" t="s">
        <v>43</v>
      </c>
    </row>
    <row r="51" spans="1:1">
      <c r="A51" s="104" t="s">
        <v>44</v>
      </c>
    </row>
    <row r="52" spans="1:1">
      <c r="A52" s="104" t="s">
        <v>45</v>
      </c>
    </row>
    <row r="53" spans="1:1">
      <c r="A53" s="104" t="s">
        <v>46</v>
      </c>
    </row>
    <row r="54" ht="31.5" spans="1:1">
      <c r="A54" s="104" t="s">
        <v>47</v>
      </c>
    </row>
    <row r="56" spans="1:1">
      <c r="A56" s="110" t="s">
        <v>48</v>
      </c>
    </row>
    <row r="57" spans="1:1">
      <c r="A57" s="111" t="s">
        <v>49</v>
      </c>
    </row>
    <row r="59" spans="1:1">
      <c r="A59" s="112" t="s">
        <v>50</v>
      </c>
    </row>
    <row r="60" spans="1:1">
      <c r="A60" t="s">
        <v>51</v>
      </c>
    </row>
    <row r="61" ht="31.5" spans="1:1">
      <c r="A61" s="104" t="s">
        <v>52</v>
      </c>
    </row>
    <row r="62" ht="31.5" spans="1:1">
      <c r="A62" s="104" t="s">
        <v>53</v>
      </c>
    </row>
    <row r="63" ht="63" spans="1:1">
      <c r="A63" s="104" t="s">
        <v>54</v>
      </c>
    </row>
    <row r="64" spans="1:1">
      <c r="A64" s="104"/>
    </row>
    <row r="65" spans="1:1">
      <c r="A65" s="112" t="s">
        <v>55</v>
      </c>
    </row>
    <row r="66" spans="1:1">
      <c r="A66" t="s">
        <v>56</v>
      </c>
    </row>
    <row r="67" spans="1:1">
      <c r="A67" t="s">
        <v>57</v>
      </c>
    </row>
    <row r="68" spans="1:1">
      <c r="A68" t="s">
        <v>58</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16" workbookViewId="0">
      <selection activeCell="J30" sqref="J30"/>
    </sheetView>
  </sheetViews>
  <sheetFormatPr defaultColWidth="11" defaultRowHeight="15.75" outlineLevelCol="5"/>
  <cols>
    <col min="1" max="1" width="35" style="8" customWidth="1"/>
    <col min="2" max="2" width="42.6266666666667" style="8" customWidth="1"/>
    <col min="3" max="3" width="8.37333333333333" style="8" customWidth="1"/>
    <col min="4" max="4" width="8" style="8" customWidth="1"/>
    <col min="5" max="5" width="11" style="8"/>
    <col min="6" max="6" width="20.6266666666667" style="8" customWidth="1"/>
    <col min="7" max="16384" width="11" style="8"/>
  </cols>
  <sheetData>
    <row r="1" ht="16.5" spans="1:6">
      <c r="A1" s="9" t="s">
        <v>269</v>
      </c>
      <c r="B1" s="9" t="s">
        <v>270</v>
      </c>
      <c r="C1" s="9" t="s">
        <v>92</v>
      </c>
      <c r="D1" s="9" t="s">
        <v>93</v>
      </c>
      <c r="E1" s="9" t="s">
        <v>94</v>
      </c>
      <c r="F1" s="9" t="s">
        <v>95</v>
      </c>
    </row>
    <row r="2" spans="1:6">
      <c r="A2" s="10" t="s">
        <v>271</v>
      </c>
      <c r="B2" s="11"/>
      <c r="C2" s="12"/>
      <c r="D2" s="12"/>
      <c r="E2" s="45"/>
      <c r="F2" s="46"/>
    </row>
    <row r="3" ht="16.5" spans="1:6">
      <c r="A3" s="13"/>
      <c r="B3" s="14" t="s">
        <v>272</v>
      </c>
      <c r="C3" s="15">
        <v>50</v>
      </c>
      <c r="D3" s="16" t="s">
        <v>106</v>
      </c>
      <c r="E3" s="47" t="s">
        <v>107</v>
      </c>
      <c r="F3" s="48" t="s">
        <v>273</v>
      </c>
    </row>
    <row r="4" spans="1:6">
      <c r="A4" s="10" t="s">
        <v>274</v>
      </c>
      <c r="B4" s="17"/>
      <c r="C4" s="18"/>
      <c r="D4" s="19"/>
      <c r="E4" s="45"/>
      <c r="F4" s="46"/>
    </row>
    <row r="5" spans="1:6">
      <c r="A5" s="20"/>
      <c r="B5" s="21" t="s">
        <v>275</v>
      </c>
      <c r="C5" s="22">
        <v>4</v>
      </c>
      <c r="D5" s="16"/>
      <c r="E5" s="47" t="s">
        <v>107</v>
      </c>
      <c r="F5" s="48" t="s">
        <v>276</v>
      </c>
    </row>
    <row r="6" ht="16.5" spans="1:6">
      <c r="A6" s="20"/>
      <c r="B6" s="21" t="s">
        <v>277</v>
      </c>
      <c r="C6" s="22">
        <v>80</v>
      </c>
      <c r="D6" s="16" t="s">
        <v>106</v>
      </c>
      <c r="E6" s="47" t="s">
        <v>107</v>
      </c>
      <c r="F6" s="48" t="s">
        <v>278</v>
      </c>
    </row>
    <row r="7" spans="1:6">
      <c r="A7" s="10" t="s">
        <v>279</v>
      </c>
      <c r="B7" s="17"/>
      <c r="C7" s="18"/>
      <c r="D7" s="19"/>
      <c r="E7" s="45"/>
      <c r="F7" s="46"/>
    </row>
    <row r="8" spans="1:6">
      <c r="A8" s="13"/>
      <c r="B8" s="14" t="s">
        <v>280</v>
      </c>
      <c r="C8" s="15">
        <v>14</v>
      </c>
      <c r="D8" s="16" t="s">
        <v>160</v>
      </c>
      <c r="E8" s="47" t="s">
        <v>107</v>
      </c>
      <c r="F8" s="48" t="s">
        <v>281</v>
      </c>
    </row>
    <row r="9" ht="31.5" spans="1:6">
      <c r="A9" s="13"/>
      <c r="B9" s="21" t="s">
        <v>282</v>
      </c>
      <c r="C9" s="22">
        <v>2</v>
      </c>
      <c r="D9" s="16" t="s">
        <v>160</v>
      </c>
      <c r="E9" s="47" t="s">
        <v>107</v>
      </c>
      <c r="F9" s="48" t="s">
        <v>283</v>
      </c>
    </row>
    <row r="10" ht="31.5" spans="1:6">
      <c r="A10" s="13"/>
      <c r="B10" s="14" t="s">
        <v>284</v>
      </c>
      <c r="C10" s="15">
        <v>20</v>
      </c>
      <c r="D10" s="16" t="s">
        <v>106</v>
      </c>
      <c r="E10" s="47" t="s">
        <v>107</v>
      </c>
      <c r="F10" s="48" t="s">
        <v>285</v>
      </c>
    </row>
    <row r="11" ht="32.25" spans="1:6">
      <c r="A11" s="23"/>
      <c r="B11" s="24" t="s">
        <v>286</v>
      </c>
      <c r="C11" s="25">
        <v>100</v>
      </c>
      <c r="D11" s="26" t="s">
        <v>106</v>
      </c>
      <c r="E11" s="49" t="s">
        <v>107</v>
      </c>
      <c r="F11" s="50" t="s">
        <v>287</v>
      </c>
    </row>
    <row r="12" spans="1:6">
      <c r="A12" s="27" t="s">
        <v>288</v>
      </c>
      <c r="B12" s="28"/>
      <c r="C12" s="29"/>
      <c r="D12" s="30"/>
      <c r="E12" s="45"/>
      <c r="F12" s="46"/>
    </row>
    <row r="13" ht="16.5" spans="1:6">
      <c r="A13" s="31"/>
      <c r="B13" s="32" t="s">
        <v>272</v>
      </c>
      <c r="C13" s="33">
        <v>100</v>
      </c>
      <c r="D13" s="34" t="s">
        <v>106</v>
      </c>
      <c r="E13" s="49" t="s">
        <v>107</v>
      </c>
      <c r="F13" s="50" t="s">
        <v>289</v>
      </c>
    </row>
    <row r="14" spans="1:6">
      <c r="A14" s="27" t="s">
        <v>290</v>
      </c>
      <c r="B14" s="28"/>
      <c r="C14" s="29"/>
      <c r="D14" s="30"/>
      <c r="E14" s="45"/>
      <c r="F14" s="46"/>
    </row>
    <row r="15" ht="16.5" spans="1:6">
      <c r="A15" s="31"/>
      <c r="B15" s="35" t="s">
        <v>291</v>
      </c>
      <c r="C15" s="33">
        <v>20</v>
      </c>
      <c r="D15" s="34" t="s">
        <v>106</v>
      </c>
      <c r="E15" s="49" t="s">
        <v>107</v>
      </c>
      <c r="F15" s="50" t="s">
        <v>292</v>
      </c>
    </row>
    <row r="16" spans="1:6">
      <c r="A16" s="27" t="s">
        <v>293</v>
      </c>
      <c r="B16" s="28"/>
      <c r="C16" s="29"/>
      <c r="D16" s="30"/>
      <c r="E16" s="45"/>
      <c r="F16" s="46"/>
    </row>
    <row r="17" ht="16.5" spans="1:6">
      <c r="A17" s="31"/>
      <c r="B17" s="36" t="s">
        <v>294</v>
      </c>
      <c r="C17" s="37">
        <v>15</v>
      </c>
      <c r="D17" s="34" t="s">
        <v>106</v>
      </c>
      <c r="E17" s="49" t="s">
        <v>107</v>
      </c>
      <c r="F17" s="50" t="s">
        <v>295</v>
      </c>
    </row>
    <row r="18" spans="1:6">
      <c r="A18" s="27" t="s">
        <v>296</v>
      </c>
      <c r="B18" s="28"/>
      <c r="C18" s="29"/>
      <c r="D18" s="30"/>
      <c r="E18" s="45"/>
      <c r="F18" s="46"/>
    </row>
    <row r="19" spans="1:6">
      <c r="A19" s="38"/>
      <c r="B19" s="35" t="s">
        <v>297</v>
      </c>
      <c r="C19" s="39">
        <v>85</v>
      </c>
      <c r="D19" s="40" t="s">
        <v>106</v>
      </c>
      <c r="E19" s="47" t="s">
        <v>107</v>
      </c>
      <c r="F19" s="48" t="s">
        <v>298</v>
      </c>
    </row>
    <row r="20" ht="16.5" spans="1:6">
      <c r="A20" s="31"/>
      <c r="B20" s="32" t="s">
        <v>299</v>
      </c>
      <c r="C20" s="33">
        <v>10</v>
      </c>
      <c r="D20" s="34" t="s">
        <v>106</v>
      </c>
      <c r="E20" s="49" t="s">
        <v>107</v>
      </c>
      <c r="F20" s="50" t="s">
        <v>300</v>
      </c>
    </row>
    <row r="21" spans="1:6">
      <c r="A21" s="27" t="s">
        <v>301</v>
      </c>
      <c r="B21" s="28"/>
      <c r="C21" s="29"/>
      <c r="D21" s="30"/>
      <c r="E21" s="45"/>
      <c r="F21" s="46"/>
    </row>
    <row r="22" ht="16.5" spans="1:6">
      <c r="A22" s="31"/>
      <c r="B22" s="32" t="s">
        <v>302</v>
      </c>
      <c r="C22" s="33">
        <v>20</v>
      </c>
      <c r="D22" s="34" t="s">
        <v>106</v>
      </c>
      <c r="E22" s="49" t="s">
        <v>107</v>
      </c>
      <c r="F22" s="50" t="s">
        <v>303</v>
      </c>
    </row>
    <row r="23" spans="1:6">
      <c r="A23" s="27" t="s">
        <v>304</v>
      </c>
      <c r="B23" s="28"/>
      <c r="C23" s="29"/>
      <c r="D23" s="30"/>
      <c r="E23" s="45"/>
      <c r="F23" s="46"/>
    </row>
    <row r="24" spans="1:6">
      <c r="A24" s="38"/>
      <c r="B24" s="35" t="s">
        <v>297</v>
      </c>
      <c r="C24" s="39">
        <v>95</v>
      </c>
      <c r="D24" s="40" t="s">
        <v>106</v>
      </c>
      <c r="E24" s="47" t="s">
        <v>107</v>
      </c>
      <c r="F24" s="48" t="s">
        <v>305</v>
      </c>
    </row>
    <row r="25" ht="16.5" spans="1:6">
      <c r="A25" s="31"/>
      <c r="B25" s="32" t="s">
        <v>306</v>
      </c>
      <c r="C25" s="33">
        <v>70</v>
      </c>
      <c r="D25" s="34" t="s">
        <v>307</v>
      </c>
      <c r="E25" s="49" t="s">
        <v>107</v>
      </c>
      <c r="F25" s="50" t="s">
        <v>308</v>
      </c>
    </row>
    <row r="26" spans="1:6">
      <c r="A26" s="27" t="s">
        <v>309</v>
      </c>
      <c r="B26" s="28"/>
      <c r="C26" s="29"/>
      <c r="D26" s="30"/>
      <c r="E26" s="45"/>
      <c r="F26" s="46"/>
    </row>
    <row r="27" spans="1:6">
      <c r="A27" s="38"/>
      <c r="B27" s="35" t="s">
        <v>310</v>
      </c>
      <c r="C27" s="39">
        <v>80</v>
      </c>
      <c r="D27" s="40" t="s">
        <v>106</v>
      </c>
      <c r="E27" s="47" t="s">
        <v>107</v>
      </c>
      <c r="F27" s="48" t="s">
        <v>311</v>
      </c>
    </row>
    <row r="28" ht="16.5" spans="1:6">
      <c r="A28" s="38"/>
      <c r="B28" s="35" t="s">
        <v>312</v>
      </c>
      <c r="C28" s="39">
        <v>14</v>
      </c>
      <c r="D28" s="40" t="s">
        <v>160</v>
      </c>
      <c r="E28" s="47" t="s">
        <v>107</v>
      </c>
      <c r="F28" s="48" t="s">
        <v>313</v>
      </c>
    </row>
    <row r="29" spans="1:6">
      <c r="A29" s="27" t="s">
        <v>314</v>
      </c>
      <c r="B29" s="28"/>
      <c r="C29" s="29"/>
      <c r="D29" s="30"/>
      <c r="E29" s="45"/>
      <c r="F29" s="46"/>
    </row>
    <row r="30" spans="1:6">
      <c r="A30" s="38"/>
      <c r="B30" s="36" t="s">
        <v>315</v>
      </c>
      <c r="C30" s="41">
        <v>82</v>
      </c>
      <c r="D30" s="42" t="s">
        <v>106</v>
      </c>
      <c r="E30" s="9" t="s">
        <v>107</v>
      </c>
      <c r="F30" s="48" t="s">
        <v>316</v>
      </c>
    </row>
    <row r="31" ht="31.5" spans="1:6">
      <c r="A31" s="43"/>
      <c r="B31" s="36" t="s">
        <v>317</v>
      </c>
      <c r="C31" s="41">
        <v>64</v>
      </c>
      <c r="D31" s="42" t="s">
        <v>106</v>
      </c>
      <c r="E31" s="9" t="s">
        <v>107</v>
      </c>
      <c r="F31" s="48" t="s">
        <v>318</v>
      </c>
    </row>
    <row r="32" ht="31.5" spans="1:6">
      <c r="A32" s="38"/>
      <c r="B32" s="36" t="s">
        <v>319</v>
      </c>
      <c r="C32" s="41">
        <v>82</v>
      </c>
      <c r="D32" s="42" t="s">
        <v>106</v>
      </c>
      <c r="E32" s="9" t="s">
        <v>107</v>
      </c>
      <c r="F32" s="48" t="s">
        <v>320</v>
      </c>
    </row>
    <row r="33" ht="31.5" spans="1:6">
      <c r="A33" s="38"/>
      <c r="B33" s="35" t="s">
        <v>321</v>
      </c>
      <c r="C33" s="44">
        <v>64</v>
      </c>
      <c r="D33" s="40" t="s">
        <v>106</v>
      </c>
      <c r="E33" s="47" t="s">
        <v>107</v>
      </c>
      <c r="F33" s="48" t="s">
        <v>322</v>
      </c>
    </row>
    <row r="34" ht="16.5" spans="1:6">
      <c r="A34" s="31"/>
      <c r="B34" s="32" t="s">
        <v>323</v>
      </c>
      <c r="C34" s="37">
        <v>87</v>
      </c>
      <c r="D34" s="34" t="s">
        <v>106</v>
      </c>
      <c r="E34" s="49" t="s">
        <v>107</v>
      </c>
      <c r="F34" s="50" t="s">
        <v>324</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78"/>
  <sheetViews>
    <sheetView tabSelected="1" zoomScale="150" zoomScaleNormal="150" workbookViewId="0">
      <selection activeCell="F33" sqref="F33"/>
    </sheetView>
  </sheetViews>
  <sheetFormatPr defaultColWidth="10.8733333333333" defaultRowHeight="15.75" outlineLevelCol="6"/>
  <cols>
    <col min="1" max="1" width="31.3733333333333" style="1" customWidth="1"/>
    <col min="2" max="2" width="11" style="1" customWidth="1"/>
    <col min="3" max="3" width="10.8733333333333" style="1" customWidth="1"/>
    <col min="4" max="4" width="8.62666666666667" style="1" customWidth="1"/>
    <col min="5" max="5" width="13.1266666666667" style="1" customWidth="1"/>
    <col min="6" max="6" width="21" style="1" customWidth="1"/>
    <col min="7" max="7" width="24.1266666666667" style="1" customWidth="1"/>
    <col min="8" max="16384" width="10.8733333333333" style="1"/>
  </cols>
  <sheetData>
    <row r="1" spans="1:7">
      <c r="A1" s="1" t="s">
        <v>325</v>
      </c>
      <c r="B1" s="1" t="s">
        <v>326</v>
      </c>
      <c r="C1" s="1" t="s">
        <v>327</v>
      </c>
      <c r="D1" s="3" t="s">
        <v>92</v>
      </c>
      <c r="E1" s="3" t="s">
        <v>93</v>
      </c>
      <c r="F1" s="3" t="s">
        <v>328</v>
      </c>
      <c r="G1" s="1" t="s">
        <v>329</v>
      </c>
    </row>
    <row r="2" spans="1:7">
      <c r="A2" s="4" t="s">
        <v>330</v>
      </c>
      <c r="B2" s="5">
        <v>43876</v>
      </c>
      <c r="C2" s="5">
        <v>43921</v>
      </c>
      <c r="D2" s="4">
        <v>2</v>
      </c>
      <c r="E2" s="1" t="str">
        <f>IF(A2="","",VLOOKUP(A2,HIDDEN!$E$2:$F$18,2,FALSE))</f>
        <v>RR</v>
      </c>
      <c r="F2" s="6"/>
      <c r="G2" s="4" t="s">
        <v>331</v>
      </c>
    </row>
    <row r="3" spans="1:7">
      <c r="A3" s="4" t="s">
        <v>332</v>
      </c>
      <c r="B3" s="5">
        <v>43876</v>
      </c>
      <c r="C3" s="5">
        <v>43921</v>
      </c>
      <c r="D3" s="4">
        <v>0</v>
      </c>
      <c r="E3" s="1" t="str">
        <f>IF(A3="","",VLOOKUP(A3,HIDDEN!$E$2:$F$18,2,FALSE))</f>
        <v>%</v>
      </c>
      <c r="F3" s="6"/>
      <c r="G3" s="4" t="s">
        <v>331</v>
      </c>
    </row>
    <row r="4" spans="1:7">
      <c r="A4" s="4" t="s">
        <v>333</v>
      </c>
      <c r="B4" s="5">
        <v>43876</v>
      </c>
      <c r="C4" s="5">
        <v>43921</v>
      </c>
      <c r="D4" s="4">
        <v>2</v>
      </c>
      <c r="E4" s="1" t="str">
        <f>IF(A4="","",VLOOKUP(A4,HIDDEN!$E$2:$F$18,2,FALSE))</f>
        <v>RR</v>
      </c>
      <c r="F4" s="6"/>
      <c r="G4" s="4" t="s">
        <v>331</v>
      </c>
    </row>
    <row r="5" spans="1:7">
      <c r="A5" s="4" t="s">
        <v>314</v>
      </c>
      <c r="B5" s="5">
        <v>43876</v>
      </c>
      <c r="C5" s="5">
        <v>43936</v>
      </c>
      <c r="D5" s="4">
        <v>30</v>
      </c>
      <c r="E5" s="1" t="str">
        <f>IF(A5="","",VLOOKUP(A5,[1]HIDDEN!$E$2:$F$15,2,FALSE))</f>
        <v>%</v>
      </c>
      <c r="F5" s="6"/>
      <c r="G5" s="4" t="s">
        <v>331</v>
      </c>
    </row>
    <row r="6" spans="1:7">
      <c r="A6" s="4" t="s">
        <v>290</v>
      </c>
      <c r="B6" s="5">
        <v>43876</v>
      </c>
      <c r="C6" s="5">
        <v>43937</v>
      </c>
      <c r="D6" s="4">
        <v>60</v>
      </c>
      <c r="E6" s="1" t="str">
        <f>IF(A6="","",VLOOKUP(A6,[1]HIDDEN!$E$2:$F$15,2,FALSE))</f>
        <v>%</v>
      </c>
      <c r="F6" s="7"/>
      <c r="G6" s="4" t="s">
        <v>331</v>
      </c>
    </row>
    <row r="7" spans="1:7">
      <c r="A7" s="4" t="s">
        <v>334</v>
      </c>
      <c r="B7" s="5">
        <v>43876</v>
      </c>
      <c r="C7" s="5">
        <v>43938</v>
      </c>
      <c r="D7" s="4">
        <v>60</v>
      </c>
      <c r="E7" s="1" t="str">
        <f>IF(A7="","",VLOOKUP(A7,[1]HIDDEN!$E$2:$F$15,2,FALSE))</f>
        <v>%</v>
      </c>
      <c r="F7" s="7"/>
      <c r="G7" s="4" t="s">
        <v>331</v>
      </c>
    </row>
    <row r="8" spans="1:7">
      <c r="A8" s="4" t="s">
        <v>293</v>
      </c>
      <c r="B8" s="5">
        <v>43876</v>
      </c>
      <c r="C8" s="5">
        <v>43939</v>
      </c>
      <c r="D8" s="4">
        <v>50</v>
      </c>
      <c r="E8" s="1" t="str">
        <f>IF(A8="","",VLOOKUP(A8,[1]HIDDEN!$E$2:$F$15,2,FALSE))</f>
        <v>%</v>
      </c>
      <c r="F8" s="7"/>
      <c r="G8" s="4" t="s">
        <v>331</v>
      </c>
    </row>
    <row r="9" spans="1:7">
      <c r="A9" s="4" t="s">
        <v>309</v>
      </c>
      <c r="B9" s="5">
        <v>43876</v>
      </c>
      <c r="C9" s="5">
        <v>43940</v>
      </c>
      <c r="D9" s="4">
        <v>30</v>
      </c>
      <c r="E9" s="1" t="str">
        <f>IF(A9="","",VLOOKUP(A9,[1]HIDDEN!$E$2:$F$15,2,FALSE))</f>
        <v>thousand tests</v>
      </c>
      <c r="F9" s="7" t="s">
        <v>335</v>
      </c>
      <c r="G9" s="4" t="s">
        <v>331</v>
      </c>
    </row>
    <row r="10" spans="1:7">
      <c r="A10" s="4" t="s">
        <v>301</v>
      </c>
      <c r="B10" s="5">
        <v>43876</v>
      </c>
      <c r="C10" s="5">
        <v>43941</v>
      </c>
      <c r="D10" s="4">
        <v>40</v>
      </c>
      <c r="E10" s="1" t="str">
        <f>IF(A10="","",VLOOKUP(A10,[1]HIDDEN!$E$2:$F$15,2,FALSE))</f>
        <v>%</v>
      </c>
      <c r="F10" s="7" t="s">
        <v>336</v>
      </c>
      <c r="G10" s="4" t="s">
        <v>331</v>
      </c>
    </row>
    <row r="11" spans="1:7">
      <c r="A11" s="4" t="s">
        <v>271</v>
      </c>
      <c r="B11" s="5">
        <v>43876</v>
      </c>
      <c r="C11" s="5">
        <v>43942</v>
      </c>
      <c r="D11" s="4">
        <v>60</v>
      </c>
      <c r="E11" s="1" t="str">
        <f>IF(A11="","",VLOOKUP(A11,[1]HIDDEN!$E$2:$F$15,2,FALSE))</f>
        <v>%</v>
      </c>
      <c r="F11" s="7"/>
      <c r="G11" s="4" t="s">
        <v>331</v>
      </c>
    </row>
    <row r="12" spans="1:7">
      <c r="A12" s="4" t="s">
        <v>279</v>
      </c>
      <c r="B12" s="5">
        <v>43876</v>
      </c>
      <c r="C12" s="5">
        <v>43943</v>
      </c>
      <c r="D12" s="4">
        <v>60</v>
      </c>
      <c r="E12" s="1" t="str">
        <f>IF(A12="","",VLOOKUP(A12,[1]HIDDEN!$E$2:$F$15,2,FALSE))</f>
        <v>%</v>
      </c>
      <c r="F12" s="7"/>
      <c r="G12" s="4" t="s">
        <v>331</v>
      </c>
    </row>
    <row r="13" spans="1:7">
      <c r="A13" s="4" t="s">
        <v>274</v>
      </c>
      <c r="B13" s="5">
        <v>43876</v>
      </c>
      <c r="C13" s="5">
        <v>43944</v>
      </c>
      <c r="D13" s="4">
        <v>50</v>
      </c>
      <c r="E13" s="1" t="str">
        <f>IF(A13="","",VLOOKUP(A13,[1]HIDDEN!$E$2:$F$15,2,FALSE))</f>
        <v>contacts</v>
      </c>
      <c r="F13" s="7"/>
      <c r="G13" s="4" t="s">
        <v>331</v>
      </c>
    </row>
    <row r="14" spans="1:7">
      <c r="A14" s="4" t="s">
        <v>304</v>
      </c>
      <c r="B14" s="5">
        <v>43876</v>
      </c>
      <c r="C14" s="5">
        <v>43945</v>
      </c>
      <c r="D14" s="4">
        <v>100</v>
      </c>
      <c r="E14" s="1" t="str">
        <f>IF(A14="","",VLOOKUP(A14,[1]HIDDEN!$E$2:$F$15,2,FALSE))</f>
        <v>%</v>
      </c>
      <c r="F14" s="7"/>
      <c r="G14" s="4" t="s">
        <v>331</v>
      </c>
    </row>
    <row r="15" spans="1:7">
      <c r="A15" s="4" t="s">
        <v>288</v>
      </c>
      <c r="B15" s="5">
        <v>43876</v>
      </c>
      <c r="C15" s="5">
        <v>43946</v>
      </c>
      <c r="D15" s="4">
        <v>15</v>
      </c>
      <c r="E15" s="1" t="str">
        <f>IF(A15="","",VLOOKUP(A15,[1]HIDDEN!$E$2:$F$15,2,FALSE))</f>
        <v>%</v>
      </c>
      <c r="F15" s="7"/>
      <c r="G15" s="4" t="s">
        <v>331</v>
      </c>
    </row>
    <row r="16" spans="1:7">
      <c r="A16" s="4" t="s">
        <v>337</v>
      </c>
      <c r="B16" s="5">
        <v>43876</v>
      </c>
      <c r="C16" s="5">
        <v>43947</v>
      </c>
      <c r="D16" s="4">
        <v>30</v>
      </c>
      <c r="E16" s="1" t="str">
        <f>IF(A16="","",VLOOKUP(A16,[1]HIDDEN!$E$2:$F$15,2,FALSE))</f>
        <v>%</v>
      </c>
      <c r="F16" s="7" t="s">
        <v>335</v>
      </c>
      <c r="G16" s="4" t="s">
        <v>331</v>
      </c>
    </row>
    <row r="17" spans="1:7">
      <c r="A17" s="4" t="s">
        <v>296</v>
      </c>
      <c r="B17" s="5">
        <v>43876</v>
      </c>
      <c r="C17" s="5">
        <v>43948</v>
      </c>
      <c r="D17" s="4">
        <v>15</v>
      </c>
      <c r="E17" s="1" t="str">
        <f>IF(A17="","",VLOOKUP(A17,[1]HIDDEN!$E$2:$F$15,2,FALSE))</f>
        <v>%</v>
      </c>
      <c r="F17" s="7"/>
      <c r="G17" s="4" t="s">
        <v>331</v>
      </c>
    </row>
    <row r="18" spans="1:7">
      <c r="A18" s="4" t="s">
        <v>338</v>
      </c>
      <c r="B18" s="5">
        <v>43876</v>
      </c>
      <c r="C18" s="5">
        <v>43941</v>
      </c>
      <c r="D18" s="4">
        <v>60</v>
      </c>
      <c r="E18" s="1" t="str">
        <f>IF(A18="","",VLOOKUP(A18,[1]HIDDEN!$E$2:$F$15,2,FALSE))</f>
        <v>%</v>
      </c>
      <c r="F18" s="7" t="s">
        <v>339</v>
      </c>
      <c r="G18" s="4" t="s">
        <v>331</v>
      </c>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sheetData>
  <conditionalFormatting sqref="F2">
    <cfRule type="expression" dxfId="0" priority="6">
      <formula>NOT(OR($A2="Vaccination",$A2="School Closures",$A2="Partial School Closures",$A2="Mass Testing"))</formula>
    </cfRule>
  </conditionalFormatting>
  <conditionalFormatting sqref="F3">
    <cfRule type="expression" dxfId="0" priority="4">
      <formula>NOT(OR($A3="Vaccination",$A3="School Closures",$A3="Partial School Closures",$A3="Mass Testing"))</formula>
    </cfRule>
  </conditionalFormatting>
  <conditionalFormatting sqref="F4">
    <cfRule type="expression" dxfId="0" priority="3">
      <formula>NOT(OR($A4="Vaccination",$A4="School Closures",$A4="Partial School Closures",$A4="Mass Testing"))</formula>
    </cfRule>
  </conditionalFormatting>
  <conditionalFormatting sqref="F18">
    <cfRule type="expression" dxfId="0" priority="1">
      <formula>NOT(OR($A18="Vaccination",$A18="School Closures",$A18="Mass Testing"))</formula>
    </cfRule>
  </conditionalFormatting>
  <conditionalFormatting sqref="F5:F17">
    <cfRule type="expression" dxfId="0" priority="2">
      <formula>NOT(OR($A5="Vaccination",$A5="School Closures",$A5="Mass Testing"))</formula>
    </cfRule>
  </conditionalFormatting>
  <conditionalFormatting sqref="F19:F78">
    <cfRule type="expression" dxfId="0" priority="9">
      <formula>NOT(OR($A19="Vaccination",$A19="School Closures",$A19="Partial School Closures",$A19="Mass Testing"))</formula>
    </cfRule>
  </conditionalFormatting>
  <dataValidations count="5">
    <dataValidation type="list" allowBlank="1" showInputMessage="1" showErrorMessage="1" sqref="G2 G3 G4 G19:G78">
      <formula1>HIDDEN!$I$2:$I$3</formula1>
    </dataValidation>
    <dataValidation type="list" allowBlank="1" showInputMessage="1" showErrorMessage="1" sqref="A5:A18 G5:G18">
      <formula1>[1]HIDDEN!#REF!</formula1>
    </dataValidation>
    <dataValidation type="decimal" operator="between" allowBlank="1" showInputMessage="1" showErrorMessage="1" sqref="D2 D3 D4 D5:D18 D19:D78">
      <formula1>0</formula1>
      <formula2>100</formula2>
    </dataValidation>
    <dataValidation type="list" allowBlank="1" showInputMessage="1" showErrorMessage="1" sqref="A19:A78">
      <formula1>HIDDEN!$E$2:$E$16</formula1>
    </dataValidation>
    <dataValidation type="list" allowBlank="1" showInputMessage="1" showErrorMessage="1" sqref="A2 A3 A4">
      <formula1>HIDDEN!$E$2:$E$19</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E19" sqref="E19"/>
    </sheetView>
  </sheetViews>
  <sheetFormatPr defaultColWidth="10.8733333333333" defaultRowHeight="15.75"/>
  <cols>
    <col min="1" max="4" width="10.8733333333333" style="1"/>
    <col min="5" max="5" width="39.8733333333333" style="1" customWidth="1"/>
    <col min="6" max="6" width="18" style="1" customWidth="1"/>
    <col min="7" max="16384" width="10.8733333333333" style="1"/>
  </cols>
  <sheetData>
    <row r="1" spans="1:9">
      <c r="A1" s="1" t="s">
        <v>340</v>
      </c>
      <c r="C1" s="1" t="s">
        <v>341</v>
      </c>
      <c r="E1" s="2" t="s">
        <v>325</v>
      </c>
      <c r="F1" s="2" t="s">
        <v>342</v>
      </c>
      <c r="I1" s="1" t="s">
        <v>329</v>
      </c>
    </row>
    <row r="2" spans="1:9">
      <c r="A2" s="1" t="b">
        <v>0</v>
      </c>
      <c r="C2" s="1" t="s">
        <v>343</v>
      </c>
      <c r="E2" s="1" t="s">
        <v>314</v>
      </c>
      <c r="F2" s="1" t="s">
        <v>106</v>
      </c>
      <c r="I2" s="1" t="s">
        <v>331</v>
      </c>
    </row>
    <row r="3" spans="1:9">
      <c r="A3" s="1" t="b">
        <v>1</v>
      </c>
      <c r="C3" s="1" t="s">
        <v>344</v>
      </c>
      <c r="E3" s="1" t="s">
        <v>290</v>
      </c>
      <c r="F3" s="1" t="s">
        <v>106</v>
      </c>
      <c r="I3" s="1" t="s">
        <v>345</v>
      </c>
    </row>
    <row r="4" spans="3:6">
      <c r="C4" s="1" t="s">
        <v>346</v>
      </c>
      <c r="E4" s="1" t="s">
        <v>334</v>
      </c>
      <c r="F4" s="1" t="s">
        <v>106</v>
      </c>
    </row>
    <row r="5" spans="3:6">
      <c r="C5" s="1" t="s">
        <v>347</v>
      </c>
      <c r="E5" s="1" t="s">
        <v>293</v>
      </c>
      <c r="F5" s="1" t="s">
        <v>106</v>
      </c>
    </row>
    <row r="6" spans="3:6">
      <c r="C6" s="1" t="s">
        <v>348</v>
      </c>
      <c r="E6" s="1" t="s">
        <v>309</v>
      </c>
      <c r="F6" s="1" t="s">
        <v>349</v>
      </c>
    </row>
    <row r="7" spans="3:6">
      <c r="C7" s="1" t="s">
        <v>350</v>
      </c>
      <c r="E7" s="1" t="s">
        <v>301</v>
      </c>
      <c r="F7" s="1" t="s">
        <v>106</v>
      </c>
    </row>
    <row r="8" spans="3:6">
      <c r="C8" s="1" t="s">
        <v>351</v>
      </c>
      <c r="E8" s="1" t="s">
        <v>271</v>
      </c>
      <c r="F8" s="1" t="s">
        <v>106</v>
      </c>
    </row>
    <row r="9" spans="3:6">
      <c r="C9" s="1" t="s">
        <v>352</v>
      </c>
      <c r="E9" s="1" t="s">
        <v>279</v>
      </c>
      <c r="F9" s="1" t="s">
        <v>106</v>
      </c>
    </row>
    <row r="10" spans="3:6">
      <c r="C10" s="1" t="s">
        <v>353</v>
      </c>
      <c r="E10" s="1" t="s">
        <v>274</v>
      </c>
      <c r="F10" s="1" t="s">
        <v>354</v>
      </c>
    </row>
    <row r="11" spans="3:6">
      <c r="C11" s="1" t="s">
        <v>355</v>
      </c>
      <c r="E11" s="1" t="s">
        <v>304</v>
      </c>
      <c r="F11" s="1" t="s">
        <v>106</v>
      </c>
    </row>
    <row r="12" spans="3:6">
      <c r="C12" s="1" t="s">
        <v>356</v>
      </c>
      <c r="E12" s="1" t="s">
        <v>288</v>
      </c>
      <c r="F12" s="1" t="s">
        <v>106</v>
      </c>
    </row>
    <row r="13" spans="3:6">
      <c r="C13" s="1" t="s">
        <v>357</v>
      </c>
      <c r="E13" s="1" t="s">
        <v>337</v>
      </c>
      <c r="F13" s="1" t="s">
        <v>106</v>
      </c>
    </row>
    <row r="14" spans="3:6">
      <c r="C14" s="1" t="s">
        <v>358</v>
      </c>
      <c r="E14" s="1" t="s">
        <v>296</v>
      </c>
      <c r="F14" s="1" t="s">
        <v>106</v>
      </c>
    </row>
    <row r="15" spans="3:6">
      <c r="C15" s="1" t="s">
        <v>359</v>
      </c>
      <c r="E15" s="1" t="s">
        <v>338</v>
      </c>
      <c r="F15" s="1" t="s">
        <v>106</v>
      </c>
    </row>
    <row r="16" spans="3:6">
      <c r="C16" s="1" t="s">
        <v>360</v>
      </c>
      <c r="E16" s="1" t="s">
        <v>330</v>
      </c>
      <c r="F16" s="1" t="s">
        <v>361</v>
      </c>
    </row>
    <row r="17" spans="3:6">
      <c r="C17" s="1" t="s">
        <v>362</v>
      </c>
      <c r="E17" s="1" t="s">
        <v>333</v>
      </c>
      <c r="F17" s="1" t="s">
        <v>361</v>
      </c>
    </row>
    <row r="18" spans="3:6">
      <c r="C18" s="1" t="s">
        <v>363</v>
      </c>
      <c r="E18" s="1" t="s">
        <v>332</v>
      </c>
      <c r="F18" s="1" t="s">
        <v>106</v>
      </c>
    </row>
    <row r="19" spans="3:3">
      <c r="C19" s="1" t="s">
        <v>364</v>
      </c>
    </row>
    <row r="20" spans="3:3">
      <c r="C20" s="1" t="s">
        <v>365</v>
      </c>
    </row>
    <row r="21" spans="3:3">
      <c r="C21" s="1" t="s">
        <v>366</v>
      </c>
    </row>
    <row r="22" spans="3:3">
      <c r="C22" s="1" t="s">
        <v>367</v>
      </c>
    </row>
    <row r="23" spans="3:3">
      <c r="C23" s="1" t="s">
        <v>368</v>
      </c>
    </row>
    <row r="24" spans="3:3">
      <c r="C24" s="1" t="s">
        <v>369</v>
      </c>
    </row>
    <row r="25" spans="3:3">
      <c r="C25" s="1" t="s">
        <v>370</v>
      </c>
    </row>
    <row r="26" spans="3:3">
      <c r="C26" s="1" t="s">
        <v>371</v>
      </c>
    </row>
    <row r="27" spans="3:3">
      <c r="C27" s="1" t="s">
        <v>372</v>
      </c>
    </row>
    <row r="28" spans="3:3">
      <c r="C28" s="1" t="s">
        <v>373</v>
      </c>
    </row>
    <row r="29" spans="3:3">
      <c r="C29" s="1" t="s">
        <v>374</v>
      </c>
    </row>
    <row r="30" spans="3:3">
      <c r="C30" s="1" t="s">
        <v>375</v>
      </c>
    </row>
    <row r="31" spans="3:3">
      <c r="C31" s="1" t="s">
        <v>376</v>
      </c>
    </row>
    <row r="32" spans="3:3">
      <c r="C32" s="1" t="s">
        <v>377</v>
      </c>
    </row>
    <row r="33" spans="3:3">
      <c r="C33" s="1" t="s">
        <v>378</v>
      </c>
    </row>
    <row r="34" spans="3:3">
      <c r="C34" s="1" t="s">
        <v>379</v>
      </c>
    </row>
    <row r="35" spans="3:3">
      <c r="C35" s="1" t="s">
        <v>380</v>
      </c>
    </row>
    <row r="36" spans="3:3">
      <c r="C36" s="1" t="s">
        <v>381</v>
      </c>
    </row>
    <row r="37" spans="3:3">
      <c r="C37" s="1" t="s">
        <v>382</v>
      </c>
    </row>
    <row r="38" spans="3:3">
      <c r="C38" s="1" t="s">
        <v>383</v>
      </c>
    </row>
    <row r="39" spans="3:3">
      <c r="C39" s="1" t="s">
        <v>384</v>
      </c>
    </row>
    <row r="40" spans="3:3">
      <c r="C40" s="1" t="s">
        <v>385</v>
      </c>
    </row>
    <row r="41" spans="3:3">
      <c r="C41" s="1" t="s">
        <v>386</v>
      </c>
    </row>
    <row r="42" spans="3:3">
      <c r="C42" s="1" t="s">
        <v>387</v>
      </c>
    </row>
    <row r="43" spans="3:3">
      <c r="C43" s="1" t="s">
        <v>388</v>
      </c>
    </row>
    <row r="44" spans="3:3">
      <c r="C44" s="1" t="s">
        <v>389</v>
      </c>
    </row>
    <row r="45" spans="3:3">
      <c r="C45" s="1" t="s">
        <v>390</v>
      </c>
    </row>
    <row r="46" spans="3:3">
      <c r="C46" s="1" t="s">
        <v>391</v>
      </c>
    </row>
    <row r="47" spans="3:3">
      <c r="C47" s="1" t="s">
        <v>392</v>
      </c>
    </row>
    <row r="48" spans="3:3">
      <c r="C48" s="1" t="s">
        <v>393</v>
      </c>
    </row>
    <row r="49" spans="3:3">
      <c r="C49" s="1" t="s">
        <v>394</v>
      </c>
    </row>
    <row r="50" spans="3:3">
      <c r="C50" s="1" t="s">
        <v>395</v>
      </c>
    </row>
    <row r="51" spans="3:3">
      <c r="C51" s="1" t="s">
        <v>396</v>
      </c>
    </row>
    <row r="52" spans="3:3">
      <c r="C52" s="1" t="s">
        <v>397</v>
      </c>
    </row>
    <row r="53" spans="3:3">
      <c r="C53" s="1" t="s">
        <v>398</v>
      </c>
    </row>
    <row r="54" spans="3:3">
      <c r="C54" s="1" t="s">
        <v>399</v>
      </c>
    </row>
    <row r="55" spans="3:3">
      <c r="C55" s="1" t="s">
        <v>400</v>
      </c>
    </row>
    <row r="56" spans="3:3">
      <c r="C56" s="1" t="s">
        <v>401</v>
      </c>
    </row>
    <row r="57" spans="3:3">
      <c r="C57" s="1" t="s">
        <v>402</v>
      </c>
    </row>
    <row r="58" spans="3:3">
      <c r="C58" s="1" t="s">
        <v>403</v>
      </c>
    </row>
    <row r="59" spans="3:3">
      <c r="C59" s="1" t="s">
        <v>404</v>
      </c>
    </row>
    <row r="60" spans="3:3">
      <c r="C60" s="1" t="s">
        <v>405</v>
      </c>
    </row>
    <row r="61" spans="3:3">
      <c r="C61" s="1" t="s">
        <v>406</v>
      </c>
    </row>
    <row r="62" spans="3:3">
      <c r="C62" s="1" t="s">
        <v>407</v>
      </c>
    </row>
    <row r="63" spans="3:3">
      <c r="C63" s="1" t="s">
        <v>408</v>
      </c>
    </row>
    <row r="64" spans="3:3">
      <c r="C64" s="1" t="s">
        <v>409</v>
      </c>
    </row>
    <row r="65" spans="3:3">
      <c r="C65" s="1" t="s">
        <v>410</v>
      </c>
    </row>
    <row r="66" spans="3:3">
      <c r="C66" s="1" t="s">
        <v>411</v>
      </c>
    </row>
    <row r="67" spans="3:3">
      <c r="C67" s="1" t="s">
        <v>412</v>
      </c>
    </row>
    <row r="68" spans="3:3">
      <c r="C68" s="1" t="s">
        <v>413</v>
      </c>
    </row>
    <row r="69" spans="3:3">
      <c r="C69" s="1" t="s">
        <v>414</v>
      </c>
    </row>
    <row r="70" spans="3:3">
      <c r="C70" s="1" t="s">
        <v>415</v>
      </c>
    </row>
    <row r="71" spans="3:3">
      <c r="C71" s="1" t="s">
        <v>416</v>
      </c>
    </row>
    <row r="72" spans="3:3">
      <c r="C72" s="1" t="s">
        <v>417</v>
      </c>
    </row>
    <row r="73" spans="3:3">
      <c r="C73" s="1" t="s">
        <v>418</v>
      </c>
    </row>
    <row r="74" spans="3:3">
      <c r="C74" s="1" t="s">
        <v>419</v>
      </c>
    </row>
    <row r="75" spans="3:3">
      <c r="C75" s="1" t="s">
        <v>420</v>
      </c>
    </row>
    <row r="76" spans="3:3">
      <c r="C76" s="1" t="s">
        <v>421</v>
      </c>
    </row>
    <row r="77" spans="3:3">
      <c r="C77" s="1" t="s">
        <v>422</v>
      </c>
    </row>
    <row r="78" spans="3:3">
      <c r="C78" s="1" t="s">
        <v>423</v>
      </c>
    </row>
    <row r="79" spans="3:3">
      <c r="C79" s="1" t="s">
        <v>424</v>
      </c>
    </row>
    <row r="80" spans="3:3">
      <c r="C80" s="1" t="s">
        <v>425</v>
      </c>
    </row>
    <row r="81" spans="3:3">
      <c r="C81" s="1" t="s">
        <v>426</v>
      </c>
    </row>
    <row r="82" spans="3:3">
      <c r="C82" s="1" t="s">
        <v>427</v>
      </c>
    </row>
    <row r="83" spans="3:3">
      <c r="C83" s="1" t="s">
        <v>428</v>
      </c>
    </row>
    <row r="84" spans="3:3">
      <c r="C84" s="1" t="s">
        <v>429</v>
      </c>
    </row>
    <row r="85" spans="3:3">
      <c r="C85" s="1" t="s">
        <v>430</v>
      </c>
    </row>
    <row r="86" spans="3:3">
      <c r="C86" s="1" t="s">
        <v>431</v>
      </c>
    </row>
    <row r="87" spans="3:3">
      <c r="C87" s="1" t="s">
        <v>432</v>
      </c>
    </row>
    <row r="88" spans="3:3">
      <c r="C88" s="1" t="s">
        <v>433</v>
      </c>
    </row>
    <row r="89" spans="3:3">
      <c r="C89" s="1" t="s">
        <v>434</v>
      </c>
    </row>
    <row r="90" spans="3:3">
      <c r="C90" s="1" t="s">
        <v>435</v>
      </c>
    </row>
    <row r="91" spans="3:3">
      <c r="C91" s="1" t="s">
        <v>436</v>
      </c>
    </row>
    <row r="92" spans="3:3">
      <c r="C92" s="1" t="s">
        <v>437</v>
      </c>
    </row>
    <row r="93" spans="3:3">
      <c r="C93" s="1" t="s">
        <v>438</v>
      </c>
    </row>
    <row r="94" spans="3:3">
      <c r="C94" s="1" t="s">
        <v>439</v>
      </c>
    </row>
    <row r="95" spans="3:3">
      <c r="C95" s="1" t="s">
        <v>440</v>
      </c>
    </row>
    <row r="96" spans="3:3">
      <c r="C96" s="1" t="s">
        <v>441</v>
      </c>
    </row>
    <row r="97" spans="3:3">
      <c r="C97" s="1" t="s">
        <v>442</v>
      </c>
    </row>
    <row r="98" spans="3:3">
      <c r="C98" s="1" t="s">
        <v>443</v>
      </c>
    </row>
    <row r="99" spans="3:3">
      <c r="C99" s="1" t="s">
        <v>444</v>
      </c>
    </row>
    <row r="100" spans="3:3">
      <c r="C100" s="1" t="s">
        <v>445</v>
      </c>
    </row>
    <row r="101" spans="3:3">
      <c r="C101" s="1" t="s">
        <v>446</v>
      </c>
    </row>
    <row r="102" spans="3:3">
      <c r="C102" s="1" t="s">
        <v>447</v>
      </c>
    </row>
    <row r="103" spans="3:3">
      <c r="C103" s="1" t="s">
        <v>448</v>
      </c>
    </row>
    <row r="104" spans="3:3">
      <c r="C104" s="1" t="s">
        <v>449</v>
      </c>
    </row>
    <row r="105" spans="3:3">
      <c r="C105" s="1" t="s">
        <v>450</v>
      </c>
    </row>
    <row r="106" spans="3:3">
      <c r="C106" s="1" t="s">
        <v>451</v>
      </c>
    </row>
    <row r="107" spans="3:3">
      <c r="C107" s="1" t="s">
        <v>452</v>
      </c>
    </row>
    <row r="108" spans="3:3">
      <c r="C108" s="1" t="s">
        <v>453</v>
      </c>
    </row>
    <row r="109" spans="3:3">
      <c r="C109" s="1" t="s">
        <v>454</v>
      </c>
    </row>
    <row r="110" spans="3:3">
      <c r="C110" s="1" t="s">
        <v>455</v>
      </c>
    </row>
    <row r="111" spans="3:3">
      <c r="C111" s="1" t="s">
        <v>456</v>
      </c>
    </row>
    <row r="112" spans="3:3">
      <c r="C112" s="1" t="s">
        <v>457</v>
      </c>
    </row>
    <row r="113" spans="3:3">
      <c r="C113" s="1" t="s">
        <v>458</v>
      </c>
    </row>
    <row r="114" spans="3:3">
      <c r="C114" s="1" t="s">
        <v>459</v>
      </c>
    </row>
    <row r="115" spans="3:3">
      <c r="C115" s="1" t="s">
        <v>460</v>
      </c>
    </row>
    <row r="116" spans="3:3">
      <c r="C116" s="1" t="s">
        <v>461</v>
      </c>
    </row>
    <row r="117" spans="3:3">
      <c r="C117" s="1" t="s">
        <v>462</v>
      </c>
    </row>
    <row r="118" spans="3:3">
      <c r="C118" s="1" t="s">
        <v>463</v>
      </c>
    </row>
    <row r="119" spans="3:3">
      <c r="C119" s="1" t="s">
        <v>464</v>
      </c>
    </row>
    <row r="120" spans="3:3">
      <c r="C120" s="1" t="s">
        <v>465</v>
      </c>
    </row>
    <row r="121" spans="3:3">
      <c r="C121" s="1" t="s">
        <v>466</v>
      </c>
    </row>
    <row r="122" spans="3:3">
      <c r="C122" s="1" t="s">
        <v>467</v>
      </c>
    </row>
    <row r="123" spans="3:3">
      <c r="C123" s="1" t="s">
        <v>468</v>
      </c>
    </row>
    <row r="124" spans="3:3">
      <c r="C124" s="1" t="s">
        <v>469</v>
      </c>
    </row>
    <row r="125" spans="3:3">
      <c r="C125" s="1" t="s">
        <v>470</v>
      </c>
    </row>
    <row r="126" spans="3:3">
      <c r="C126" s="1" t="s">
        <v>471</v>
      </c>
    </row>
    <row r="127" spans="3:3">
      <c r="C127" s="1" t="s">
        <v>472</v>
      </c>
    </row>
    <row r="128" spans="3:3">
      <c r="C128" s="1" t="s">
        <v>473</v>
      </c>
    </row>
    <row r="129" spans="3:3">
      <c r="C129" s="1" t="s">
        <v>474</v>
      </c>
    </row>
    <row r="130" spans="3:3">
      <c r="C130" s="1" t="s">
        <v>475</v>
      </c>
    </row>
    <row r="131" spans="3:3">
      <c r="C131" s="1" t="s">
        <v>476</v>
      </c>
    </row>
    <row r="132" spans="3:3">
      <c r="C132" s="1" t="s">
        <v>477</v>
      </c>
    </row>
    <row r="133" spans="3:3">
      <c r="C133" s="1" t="s">
        <v>478</v>
      </c>
    </row>
    <row r="134" spans="3:3">
      <c r="C134" s="1" t="s">
        <v>479</v>
      </c>
    </row>
    <row r="135" spans="3:3">
      <c r="C135" s="1" t="s">
        <v>480</v>
      </c>
    </row>
    <row r="136" spans="3:3">
      <c r="C136" s="1" t="s">
        <v>481</v>
      </c>
    </row>
    <row r="137" spans="3:3">
      <c r="C137" s="1" t="s">
        <v>482</v>
      </c>
    </row>
    <row r="138" spans="3:3">
      <c r="C138" s="1" t="s">
        <v>483</v>
      </c>
    </row>
    <row r="139" spans="3:3">
      <c r="C139" s="1" t="s">
        <v>484</v>
      </c>
    </row>
    <row r="140" spans="3:3">
      <c r="C140" s="1" t="s">
        <v>485</v>
      </c>
    </row>
    <row r="141" spans="3:3">
      <c r="C141" s="1" t="s">
        <v>486</v>
      </c>
    </row>
    <row r="142" spans="3:3">
      <c r="C142" s="1" t="s">
        <v>487</v>
      </c>
    </row>
    <row r="143" spans="3:3">
      <c r="C143" s="1" t="s">
        <v>149</v>
      </c>
    </row>
    <row r="144" spans="3:3">
      <c r="C144" s="1" t="s">
        <v>488</v>
      </c>
    </row>
    <row r="145" spans="3:3">
      <c r="C145" s="1" t="s">
        <v>489</v>
      </c>
    </row>
    <row r="146" spans="3:3">
      <c r="C146" s="1" t="s">
        <v>490</v>
      </c>
    </row>
    <row r="147" spans="3:3">
      <c r="C147" s="1" t="s">
        <v>491</v>
      </c>
    </row>
    <row r="148" spans="3:3">
      <c r="C148" s="1" t="s">
        <v>492</v>
      </c>
    </row>
    <row r="149" spans="3:3">
      <c r="C149" s="1" t="s">
        <v>493</v>
      </c>
    </row>
    <row r="150" spans="3:3">
      <c r="C150" s="1" t="s">
        <v>494</v>
      </c>
    </row>
    <row r="151" spans="3:3">
      <c r="C151" s="1" t="s">
        <v>495</v>
      </c>
    </row>
    <row r="152" spans="3:3">
      <c r="C152" s="1" t="s">
        <v>496</v>
      </c>
    </row>
    <row r="153" spans="3:3">
      <c r="C153" s="1" t="s">
        <v>497</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65" activePane="bottomLeft" state="frozen"/>
      <selection/>
      <selection pane="bottomLeft" activeCell="E70" sqref="E70"/>
    </sheetView>
  </sheetViews>
  <sheetFormatPr defaultColWidth="11" defaultRowHeight="15.75" outlineLevelCol="3"/>
  <cols>
    <col min="1" max="3" width="11" style="4"/>
    <col min="4" max="4" width="13.6266666666667" style="4" customWidth="1"/>
    <col min="5" max="16384" width="11" style="8"/>
  </cols>
  <sheetData>
    <row r="1" ht="63" spans="1:4">
      <c r="A1" s="92" t="s">
        <v>59</v>
      </c>
      <c r="B1" s="93" t="s">
        <v>60</v>
      </c>
      <c r="C1" s="93" t="s">
        <v>61</v>
      </c>
      <c r="D1" s="93" t="s">
        <v>62</v>
      </c>
    </row>
    <row r="2" spans="1:3">
      <c r="A2" s="5">
        <v>43830</v>
      </c>
      <c r="B2" s="4">
        <v>0</v>
      </c>
      <c r="C2" s="4">
        <v>0</v>
      </c>
    </row>
    <row r="3" spans="1:3">
      <c r="A3" s="5">
        <v>43831</v>
      </c>
      <c r="B3" s="4">
        <v>0</v>
      </c>
      <c r="C3" s="4">
        <v>0</v>
      </c>
    </row>
    <row r="4" spans="1:3">
      <c r="A4" s="5">
        <v>43832</v>
      </c>
      <c r="B4" s="4">
        <v>0</v>
      </c>
      <c r="C4" s="4">
        <v>0</v>
      </c>
    </row>
    <row r="5" spans="1:3">
      <c r="A5" s="5">
        <v>43833</v>
      </c>
      <c r="B5" s="4">
        <v>0</v>
      </c>
      <c r="C5" s="4">
        <v>0</v>
      </c>
    </row>
    <row r="6" spans="1:3">
      <c r="A6" s="5">
        <v>43834</v>
      </c>
      <c r="B6" s="4">
        <v>0</v>
      </c>
      <c r="C6" s="4">
        <v>0</v>
      </c>
    </row>
    <row r="7" spans="1:3">
      <c r="A7" s="5">
        <v>43835</v>
      </c>
      <c r="B7" s="4">
        <v>0</v>
      </c>
      <c r="C7" s="4">
        <v>0</v>
      </c>
    </row>
    <row r="8" spans="1:3">
      <c r="A8" s="5">
        <v>43836</v>
      </c>
      <c r="B8" s="4">
        <v>0</v>
      </c>
      <c r="C8" s="4">
        <v>0</v>
      </c>
    </row>
    <row r="9" spans="1:3">
      <c r="A9" s="5">
        <v>43837</v>
      </c>
      <c r="B9" s="4">
        <v>0</v>
      </c>
      <c r="C9" s="4">
        <v>0</v>
      </c>
    </row>
    <row r="10" spans="1:3">
      <c r="A10" s="5">
        <v>43838</v>
      </c>
      <c r="B10" s="4">
        <v>0</v>
      </c>
      <c r="C10" s="4">
        <v>0</v>
      </c>
    </row>
    <row r="11" spans="1:3">
      <c r="A11" s="5">
        <v>43839</v>
      </c>
      <c r="B11" s="4">
        <v>0</v>
      </c>
      <c r="C11" s="4">
        <v>0</v>
      </c>
    </row>
    <row r="12" spans="1:3">
      <c r="A12" s="5">
        <v>43840</v>
      </c>
      <c r="B12" s="4">
        <v>0</v>
      </c>
      <c r="C12" s="4">
        <v>0</v>
      </c>
    </row>
    <row r="13" spans="1:3">
      <c r="A13" s="5">
        <v>43841</v>
      </c>
      <c r="B13" s="4">
        <v>0</v>
      </c>
      <c r="C13" s="4">
        <v>0</v>
      </c>
    </row>
    <row r="14" spans="1:3">
      <c r="A14" s="5">
        <v>43842</v>
      </c>
      <c r="B14" s="4">
        <v>0</v>
      </c>
      <c r="C14" s="4">
        <v>0</v>
      </c>
    </row>
    <row r="15" spans="1:3">
      <c r="A15" s="5">
        <v>43843</v>
      </c>
      <c r="B15" s="4">
        <v>0</v>
      </c>
      <c r="C15" s="4">
        <v>0</v>
      </c>
    </row>
    <row r="16" spans="1:3">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3">
      <c r="A65" s="5">
        <v>43893</v>
      </c>
      <c r="B65" s="4">
        <v>4</v>
      </c>
      <c r="C65" s="4">
        <v>0</v>
      </c>
    </row>
    <row r="66" spans="1:3">
      <c r="A66" s="5">
        <v>43894</v>
      </c>
      <c r="B66" s="4">
        <v>11</v>
      </c>
      <c r="C66" s="4">
        <v>0</v>
      </c>
    </row>
    <row r="67" spans="1:3">
      <c r="A67" s="5">
        <v>43895</v>
      </c>
      <c r="B67" s="4">
        <v>34</v>
      </c>
      <c r="C67" s="4">
        <v>0</v>
      </c>
    </row>
    <row r="68" spans="1:3">
      <c r="A68" s="5">
        <v>43896</v>
      </c>
      <c r="B68" s="4">
        <v>30</v>
      </c>
      <c r="C68" s="4">
        <v>1</v>
      </c>
    </row>
    <row r="69" spans="1:3">
      <c r="A69" s="5">
        <v>43897</v>
      </c>
      <c r="B69" s="4">
        <v>48</v>
      </c>
      <c r="C69" s="4">
        <v>0</v>
      </c>
    </row>
    <row r="70" spans="1:3">
      <c r="A70" s="5">
        <v>43898</v>
      </c>
      <c r="B70" s="4">
        <v>43</v>
      </c>
      <c r="C70" s="4">
        <v>1</v>
      </c>
    </row>
    <row r="71" spans="1:3">
      <c r="A71" s="5">
        <v>43899</v>
      </c>
      <c r="B71" s="4">
        <v>67</v>
      </c>
      <c r="C71" s="4">
        <v>1</v>
      </c>
    </row>
    <row r="72" spans="1:3">
      <c r="A72" s="5">
        <v>43900</v>
      </c>
      <c r="B72" s="4">
        <v>48</v>
      </c>
      <c r="C72" s="4">
        <v>2</v>
      </c>
    </row>
    <row r="73" spans="1:3">
      <c r="A73" s="5">
        <v>43901</v>
      </c>
      <c r="B73" s="4">
        <v>52</v>
      </c>
      <c r="C73" s="4">
        <v>1</v>
      </c>
    </row>
    <row r="74" spans="1:3">
      <c r="A74" s="5">
        <v>43902</v>
      </c>
      <c r="B74" s="4">
        <v>83</v>
      </c>
      <c r="C74" s="4">
        <v>0</v>
      </c>
    </row>
    <row r="75" spans="1:3">
      <c r="A75" s="5">
        <v>43903</v>
      </c>
      <c r="B75" s="4">
        <v>134</v>
      </c>
      <c r="C75" s="4">
        <v>4</v>
      </c>
    </row>
    <row r="76" spans="1:3">
      <c r="A76" s="5">
        <v>43904</v>
      </c>
      <c r="B76" s="4">
        <v>117</v>
      </c>
      <c r="C76" s="4">
        <v>0</v>
      </c>
    </row>
    <row r="77" spans="1:4">
      <c r="A77" s="5">
        <v>43905</v>
      </c>
      <c r="B77" s="4">
        <v>433</v>
      </c>
      <c r="C77" s="4">
        <v>11</v>
      </c>
      <c r="D77" s="4">
        <v>12</v>
      </c>
    </row>
    <row r="78" spans="1:3">
      <c r="A78" s="5">
        <v>43906</v>
      </c>
      <c r="B78" s="4">
        <v>251</v>
      </c>
      <c r="C78" s="4">
        <v>14</v>
      </c>
    </row>
    <row r="79" spans="1:3">
      <c r="A79" s="5">
        <v>43907</v>
      </c>
      <c r="B79" s="4">
        <v>152</v>
      </c>
      <c r="C79" s="4">
        <v>20</v>
      </c>
    </row>
    <row r="80" spans="1:3">
      <c r="A80" s="5">
        <v>43908</v>
      </c>
      <c r="B80" s="4">
        <v>407</v>
      </c>
      <c r="C80" s="4">
        <v>5</v>
      </c>
    </row>
    <row r="81" spans="1:3">
      <c r="A81" s="5">
        <v>43909</v>
      </c>
      <c r="B81" s="4">
        <v>680</v>
      </c>
      <c r="C81" s="4">
        <v>43</v>
      </c>
    </row>
    <row r="82" spans="1:4">
      <c r="A82" s="5">
        <v>43910</v>
      </c>
      <c r="B82" s="4">
        <v>647</v>
      </c>
      <c r="C82" s="4">
        <v>41</v>
      </c>
      <c r="D82" s="4">
        <v>12.5</v>
      </c>
    </row>
    <row r="83" spans="1:3">
      <c r="A83" s="5">
        <v>43911</v>
      </c>
      <c r="B83" s="4">
        <v>706</v>
      </c>
      <c r="C83" s="4">
        <v>33</v>
      </c>
    </row>
    <row r="84" spans="1:3">
      <c r="A84" s="5">
        <v>43912</v>
      </c>
      <c r="B84" s="4">
        <v>1035</v>
      </c>
      <c r="C84" s="4">
        <v>56</v>
      </c>
    </row>
    <row r="85" spans="1:3">
      <c r="A85" s="5">
        <v>43913</v>
      </c>
      <c r="B85" s="4">
        <v>665</v>
      </c>
      <c r="C85" s="4">
        <v>48</v>
      </c>
    </row>
    <row r="86" spans="1:3">
      <c r="A86" s="5">
        <v>43914</v>
      </c>
      <c r="B86" s="4">
        <v>967</v>
      </c>
      <c r="C86" s="4">
        <v>54</v>
      </c>
    </row>
    <row r="87" spans="1:4">
      <c r="A87" s="5">
        <v>43915</v>
      </c>
      <c r="B87" s="4">
        <v>1427</v>
      </c>
      <c r="C87" s="4">
        <v>87</v>
      </c>
      <c r="D87" s="4">
        <v>13</v>
      </c>
    </row>
    <row r="88" spans="1:3">
      <c r="A88" s="5">
        <v>43916</v>
      </c>
      <c r="B88" s="4">
        <v>1452</v>
      </c>
      <c r="C88" s="4">
        <v>41</v>
      </c>
    </row>
    <row r="89" spans="1:3">
      <c r="A89" s="5">
        <v>43917</v>
      </c>
      <c r="B89" s="4">
        <v>2129</v>
      </c>
      <c r="C89" s="4">
        <v>115</v>
      </c>
    </row>
    <row r="90" spans="1:3">
      <c r="A90" s="5">
        <v>43918</v>
      </c>
      <c r="B90" s="4">
        <v>2885</v>
      </c>
      <c r="C90" s="4">
        <v>181</v>
      </c>
    </row>
    <row r="91" spans="1:3">
      <c r="A91" s="5">
        <v>43919</v>
      </c>
      <c r="B91" s="4">
        <v>2546</v>
      </c>
      <c r="C91" s="4">
        <v>260</v>
      </c>
    </row>
    <row r="92" spans="1:4">
      <c r="A92" s="5">
        <v>43920</v>
      </c>
      <c r="B92" s="4">
        <v>2433</v>
      </c>
      <c r="C92" s="4">
        <v>209</v>
      </c>
      <c r="D92" s="4">
        <v>13.2</v>
      </c>
    </row>
    <row r="93" spans="1:3">
      <c r="A93" s="5">
        <v>43921</v>
      </c>
      <c r="B93" s="4">
        <v>2619</v>
      </c>
      <c r="C93" s="4">
        <v>180</v>
      </c>
    </row>
    <row r="94" spans="1:3">
      <c r="A94" s="5">
        <v>43922</v>
      </c>
      <c r="B94" s="4">
        <v>3009</v>
      </c>
      <c r="C94" s="4">
        <v>381</v>
      </c>
    </row>
    <row r="95" spans="1:3">
      <c r="A95" s="5">
        <v>43923</v>
      </c>
      <c r="B95" s="4">
        <v>4324</v>
      </c>
      <c r="C95" s="4">
        <v>743</v>
      </c>
    </row>
    <row r="96" spans="1:3">
      <c r="A96" s="5">
        <v>43924</v>
      </c>
      <c r="B96" s="4">
        <v>4244</v>
      </c>
      <c r="C96" s="4">
        <v>389</v>
      </c>
    </row>
    <row r="97" spans="1:3">
      <c r="A97" s="5">
        <v>43925</v>
      </c>
      <c r="B97" s="4">
        <v>4450</v>
      </c>
      <c r="C97" s="4">
        <v>684</v>
      </c>
    </row>
    <row r="98" spans="1:3">
      <c r="A98" s="5">
        <v>43926</v>
      </c>
      <c r="B98" s="4">
        <v>3735</v>
      </c>
      <c r="C98" s="4">
        <v>708</v>
      </c>
    </row>
    <row r="99" spans="1:1">
      <c r="A99" s="5">
        <v>43927</v>
      </c>
    </row>
    <row r="100" spans="1:1">
      <c r="A100" s="5">
        <v>43928</v>
      </c>
    </row>
    <row r="101" spans="1:1">
      <c r="A101" s="5">
        <v>43929</v>
      </c>
    </row>
    <row r="102" spans="1:1">
      <c r="A102" s="5">
        <v>43930</v>
      </c>
    </row>
    <row r="103" spans="1:1">
      <c r="A103" s="5">
        <v>43931</v>
      </c>
    </row>
    <row r="104" spans="1:1">
      <c r="A104" s="5">
        <v>43932</v>
      </c>
    </row>
    <row r="105" spans="1:1">
      <c r="A105" s="5">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D8" sqref="D8"/>
    </sheetView>
  </sheetViews>
  <sheetFormatPr defaultColWidth="11" defaultRowHeight="15.75" outlineLevelCol="2"/>
  <cols>
    <col min="1" max="1" width="12.1266666666667" style="8" customWidth="1"/>
    <col min="2" max="2" width="18.6266666666667" style="8" customWidth="1"/>
    <col min="3" max="3" width="19.6266666666667" style="8" customWidth="1"/>
    <col min="4" max="16384" width="11" style="8"/>
  </cols>
  <sheetData>
    <row r="1" ht="126" customHeight="1" spans="1:3">
      <c r="A1" s="96" t="s">
        <v>63</v>
      </c>
      <c r="B1" s="97" t="s">
        <v>64</v>
      </c>
      <c r="C1" s="97" t="s">
        <v>65</v>
      </c>
    </row>
    <row r="2" spans="1:3">
      <c r="A2" s="8" t="s">
        <v>66</v>
      </c>
      <c r="B2" s="98">
        <v>0.6</v>
      </c>
      <c r="C2" s="98">
        <v>0.1</v>
      </c>
    </row>
    <row r="3" spans="1:3">
      <c r="A3" s="8" t="s">
        <v>67</v>
      </c>
      <c r="B3" s="98">
        <v>0.6</v>
      </c>
      <c r="C3" s="98">
        <v>0.1</v>
      </c>
    </row>
    <row r="4" spans="1:3">
      <c r="A4" s="8" t="s">
        <v>68</v>
      </c>
      <c r="B4" s="98">
        <v>0.6</v>
      </c>
      <c r="C4" s="98">
        <v>0.1</v>
      </c>
    </row>
    <row r="5" spans="1:3">
      <c r="A5" s="8" t="s">
        <v>69</v>
      </c>
      <c r="B5" s="98">
        <v>0.6</v>
      </c>
      <c r="C5" s="98">
        <v>0.1</v>
      </c>
    </row>
    <row r="6" spans="1:3">
      <c r="A6" s="8" t="s">
        <v>70</v>
      </c>
      <c r="B6" s="98">
        <v>1.1</v>
      </c>
      <c r="C6" s="98">
        <v>0.5</v>
      </c>
    </row>
    <row r="7" spans="1:3">
      <c r="A7" s="8" t="s">
        <v>71</v>
      </c>
      <c r="B7" s="98">
        <v>1.1</v>
      </c>
      <c r="C7" s="98">
        <v>0.5</v>
      </c>
    </row>
    <row r="8" spans="1:3">
      <c r="A8" s="8" t="s">
        <v>72</v>
      </c>
      <c r="B8" s="98">
        <v>1.9</v>
      </c>
      <c r="C8" s="98">
        <v>1.1</v>
      </c>
    </row>
    <row r="9" spans="1:3">
      <c r="A9" s="8" t="s">
        <v>73</v>
      </c>
      <c r="B9" s="98">
        <v>1.9</v>
      </c>
      <c r="C9" s="98">
        <v>1.1</v>
      </c>
    </row>
    <row r="10" spans="1:3">
      <c r="A10" s="8" t="s">
        <v>74</v>
      </c>
      <c r="B10" s="98">
        <v>3.3</v>
      </c>
      <c r="C10" s="98">
        <v>1.4</v>
      </c>
    </row>
    <row r="11" spans="1:3">
      <c r="A11" s="8" t="s">
        <v>75</v>
      </c>
      <c r="B11" s="98">
        <v>3.3</v>
      </c>
      <c r="C11" s="98">
        <v>1.4</v>
      </c>
    </row>
    <row r="12" spans="1:3">
      <c r="A12" s="8" t="s">
        <v>76</v>
      </c>
      <c r="B12" s="98">
        <v>6.5</v>
      </c>
      <c r="C12" s="98">
        <v>2.9</v>
      </c>
    </row>
    <row r="13" spans="1:3">
      <c r="A13" s="8" t="s">
        <v>77</v>
      </c>
      <c r="B13" s="98">
        <v>6.5</v>
      </c>
      <c r="C13" s="98">
        <v>2.9</v>
      </c>
    </row>
    <row r="14" spans="1:3">
      <c r="A14" s="8" t="s">
        <v>78</v>
      </c>
      <c r="B14" s="98">
        <v>12.6</v>
      </c>
      <c r="C14" s="98">
        <v>5.8</v>
      </c>
    </row>
    <row r="15" spans="1:3">
      <c r="A15" s="8" t="s">
        <v>79</v>
      </c>
      <c r="B15" s="98">
        <v>12.6</v>
      </c>
      <c r="C15" s="98">
        <v>5.8</v>
      </c>
    </row>
    <row r="16" spans="1:3">
      <c r="A16" s="8" t="s">
        <v>80</v>
      </c>
      <c r="B16" s="98">
        <v>21</v>
      </c>
      <c r="C16" s="98">
        <v>9.3</v>
      </c>
    </row>
    <row r="17" spans="1:3">
      <c r="A17" s="8" t="s">
        <v>81</v>
      </c>
      <c r="B17" s="98">
        <v>21</v>
      </c>
      <c r="C17" s="98">
        <v>9.3</v>
      </c>
    </row>
    <row r="18" spans="1:3">
      <c r="A18" s="8" t="s">
        <v>82</v>
      </c>
      <c r="B18" s="98">
        <v>31.6</v>
      </c>
      <c r="C18" s="98">
        <v>26.2</v>
      </c>
    </row>
    <row r="19" spans="1:3">
      <c r="A19" s="8" t="s">
        <v>83</v>
      </c>
      <c r="B19" s="98">
        <v>31.6</v>
      </c>
      <c r="C19" s="98">
        <v>26.2</v>
      </c>
    </row>
    <row r="20" spans="1:3">
      <c r="A20" s="8" t="s">
        <v>84</v>
      </c>
      <c r="B20" s="98">
        <v>31.6</v>
      </c>
      <c r="C20" s="98">
        <v>26.2</v>
      </c>
    </row>
    <row r="21" spans="1:3">
      <c r="A21" s="8" t="s">
        <v>85</v>
      </c>
      <c r="B21" s="98">
        <v>31.6</v>
      </c>
      <c r="C21" s="98">
        <v>26.2</v>
      </c>
    </row>
    <row r="22" spans="1:3">
      <c r="A22" s="8" t="s">
        <v>86</v>
      </c>
      <c r="B22" s="98">
        <v>31.6</v>
      </c>
      <c r="C22" s="98">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1266666666667" style="92" customWidth="1"/>
    <col min="2" max="2" width="14" style="92" customWidth="1"/>
    <col min="3" max="3" width="16.5" style="92" customWidth="1"/>
    <col min="4" max="5" width="11" style="92"/>
    <col min="6" max="6" width="11.1266666666667" style="92" customWidth="1"/>
    <col min="7" max="16384" width="11" style="92"/>
  </cols>
  <sheetData>
    <row r="1" ht="63" spans="1:4">
      <c r="A1" s="92" t="s">
        <v>63</v>
      </c>
      <c r="B1" s="92" t="s">
        <v>87</v>
      </c>
      <c r="C1" s="93" t="s">
        <v>88</v>
      </c>
      <c r="D1" s="93" t="s">
        <v>89</v>
      </c>
    </row>
    <row r="2" spans="1:4">
      <c r="A2" s="8" t="s">
        <v>66</v>
      </c>
      <c r="B2" s="94">
        <v>3924000</v>
      </c>
      <c r="C2" s="95">
        <v>0</v>
      </c>
      <c r="D2" s="95">
        <v>2.37224584002272e-6</v>
      </c>
    </row>
    <row r="3" spans="1:4">
      <c r="A3" s="8" t="s">
        <v>67</v>
      </c>
      <c r="B3" s="94">
        <v>4120000</v>
      </c>
      <c r="C3" s="95">
        <v>0</v>
      </c>
      <c r="D3" s="95">
        <v>1.32905378016121e-7</v>
      </c>
    </row>
    <row r="4" spans="1:4">
      <c r="A4" s="8" t="s">
        <v>68</v>
      </c>
      <c r="B4" s="94">
        <v>3956000</v>
      </c>
      <c r="C4" s="95">
        <v>0</v>
      </c>
      <c r="D4" s="95">
        <v>2.76830211034591e-7</v>
      </c>
    </row>
    <row r="5" spans="1:4">
      <c r="A5" s="8" t="s">
        <v>69</v>
      </c>
      <c r="B5" s="94">
        <v>3686000</v>
      </c>
      <c r="C5" s="95">
        <v>1.82721457849836e-5</v>
      </c>
      <c r="D5" s="95">
        <v>5.94216123088899e-7</v>
      </c>
    </row>
    <row r="6" spans="1:4">
      <c r="A6" s="8" t="s">
        <v>70</v>
      </c>
      <c r="B6" s="94">
        <v>4075000</v>
      </c>
      <c r="C6" s="95">
        <v>7.3367682442902e-5</v>
      </c>
      <c r="D6" s="95">
        <v>9.40611313370538e-7</v>
      </c>
    </row>
    <row r="7" spans="1:4">
      <c r="A7" s="8" t="s">
        <v>71</v>
      </c>
      <c r="B7" s="94">
        <v>4484000</v>
      </c>
      <c r="C7" s="95">
        <v>0.000129687668864152</v>
      </c>
      <c r="D7" s="95">
        <v>1.22116449024625e-6</v>
      </c>
    </row>
    <row r="8" spans="1:4">
      <c r="A8" s="8" t="s">
        <v>72</v>
      </c>
      <c r="B8" s="94">
        <v>4707000</v>
      </c>
      <c r="C8" s="95">
        <v>0.000145181125232244</v>
      </c>
      <c r="D8" s="95">
        <v>1.74496544750293e-6</v>
      </c>
    </row>
    <row r="9" spans="1:4">
      <c r="A9" s="8" t="s">
        <v>73</v>
      </c>
      <c r="B9" s="94">
        <v>4588000</v>
      </c>
      <c r="C9" s="95">
        <v>8.56921039738818e-5</v>
      </c>
      <c r="D9" s="95">
        <v>2.38696668450924e-6</v>
      </c>
    </row>
    <row r="10" spans="1:4">
      <c r="A10" s="8" t="s">
        <v>74</v>
      </c>
      <c r="B10" s="94">
        <v>4308000</v>
      </c>
      <c r="C10" s="95">
        <v>1.93200241246091e-5</v>
      </c>
      <c r="D10" s="95">
        <v>3.94026807804527e-6</v>
      </c>
    </row>
    <row r="11" spans="1:4">
      <c r="A11" s="8" t="s">
        <v>75</v>
      </c>
      <c r="B11" s="94">
        <v>4296000</v>
      </c>
      <c r="C11" s="95">
        <v>1.27460464950284e-6</v>
      </c>
      <c r="D11" s="95">
        <v>5.99064185266335e-6</v>
      </c>
    </row>
    <row r="12" spans="1:4">
      <c r="A12" s="8" t="s">
        <v>76</v>
      </c>
      <c r="B12" s="94">
        <v>4635000</v>
      </c>
      <c r="C12" s="95">
        <v>0</v>
      </c>
      <c r="D12" s="95">
        <v>8.50594419303177e-6</v>
      </c>
    </row>
    <row r="13" spans="1:4">
      <c r="A13" s="8" t="s">
        <v>77</v>
      </c>
      <c r="B13" s="94">
        <v>4539000</v>
      </c>
      <c r="C13" s="95">
        <v>0</v>
      </c>
      <c r="D13" s="95">
        <v>1.26668575743058e-5</v>
      </c>
    </row>
    <row r="14" spans="1:4">
      <c r="A14" s="8" t="s">
        <v>78</v>
      </c>
      <c r="B14" s="94">
        <v>3905000</v>
      </c>
      <c r="C14" s="95">
        <v>0</v>
      </c>
      <c r="D14" s="95">
        <v>2.04725334146626e-5</v>
      </c>
    </row>
    <row r="15" spans="1:4">
      <c r="A15" s="8" t="s">
        <v>79</v>
      </c>
      <c r="B15" s="94">
        <v>3382000</v>
      </c>
      <c r="C15" s="95">
        <v>0</v>
      </c>
      <c r="D15" s="95">
        <v>3.40005124362946e-5</v>
      </c>
    </row>
    <row r="16" spans="1:4">
      <c r="A16" s="8" t="s">
        <v>80</v>
      </c>
      <c r="B16" s="94">
        <v>3388000</v>
      </c>
      <c r="C16" s="95">
        <v>0</v>
      </c>
      <c r="D16" s="95">
        <v>4.96174847490883e-5</v>
      </c>
    </row>
    <row r="17" spans="1:4">
      <c r="A17" s="8" t="s">
        <v>81</v>
      </c>
      <c r="B17" s="94">
        <v>2442000</v>
      </c>
      <c r="C17" s="95">
        <v>0</v>
      </c>
      <c r="D17" s="95">
        <v>8.74497794415659e-5</v>
      </c>
    </row>
    <row r="18" spans="1:4">
      <c r="A18" s="8" t="s">
        <v>82</v>
      </c>
      <c r="B18" s="94">
        <v>1737000</v>
      </c>
      <c r="C18" s="95">
        <v>0</v>
      </c>
      <c r="D18" s="95">
        <v>0.000161717611260653</v>
      </c>
    </row>
    <row r="19" spans="1:4">
      <c r="A19" s="8" t="s">
        <v>83</v>
      </c>
      <c r="B19" s="94">
        <v>1078000</v>
      </c>
      <c r="C19" s="95">
        <v>0</v>
      </c>
      <c r="D19" s="95">
        <v>0.000294611030897332</v>
      </c>
    </row>
    <row r="20" spans="1:4">
      <c r="A20" s="8" t="s">
        <v>84</v>
      </c>
      <c r="B20" s="94">
        <v>491000</v>
      </c>
      <c r="C20" s="95">
        <v>0</v>
      </c>
      <c r="D20" s="95">
        <v>0.000497385519780414</v>
      </c>
    </row>
    <row r="21" spans="1:4">
      <c r="A21" s="8" t="s">
        <v>85</v>
      </c>
      <c r="B21" s="94">
        <v>130000</v>
      </c>
      <c r="C21" s="95">
        <v>0</v>
      </c>
      <c r="D21" s="95">
        <v>0.000897172642552519</v>
      </c>
    </row>
    <row r="22" spans="1:4">
      <c r="A22" s="8" t="s">
        <v>86</v>
      </c>
      <c r="B22" s="94">
        <v>16000</v>
      </c>
      <c r="C22" s="95">
        <v>0</v>
      </c>
      <c r="D22" s="95">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zoomScale="120" zoomScaleNormal="120" topLeftCell="A2" workbookViewId="0">
      <selection activeCell="B4" sqref="B4"/>
    </sheetView>
  </sheetViews>
  <sheetFormatPr defaultColWidth="10.8733333333333" defaultRowHeight="15.75" outlineLevelCol="5"/>
  <cols>
    <col min="1" max="1" width="70.6266666666667" style="8" customWidth="1"/>
    <col min="2" max="2" width="10.8733333333333" style="8" customWidth="1"/>
    <col min="3" max="3" width="7" style="8" customWidth="1"/>
    <col min="4" max="4" width="9.87333333333333" style="8" customWidth="1"/>
    <col min="5" max="5" width="16" style="8" customWidth="1"/>
    <col min="6" max="6" width="21" style="8" customWidth="1"/>
    <col min="7" max="16384" width="10.8733333333333" style="8"/>
  </cols>
  <sheetData>
    <row r="1" spans="1:6">
      <c r="A1" s="54" t="s">
        <v>90</v>
      </c>
      <c r="B1" s="54" t="s">
        <v>91</v>
      </c>
      <c r="C1" s="54" t="s">
        <v>92</v>
      </c>
      <c r="D1" s="54" t="s">
        <v>93</v>
      </c>
      <c r="E1" s="54" t="s">
        <v>94</v>
      </c>
      <c r="F1" s="54" t="s">
        <v>95</v>
      </c>
    </row>
    <row r="2" spans="1:6">
      <c r="A2" s="63" t="s">
        <v>96</v>
      </c>
      <c r="B2" s="81">
        <v>43862</v>
      </c>
      <c r="C2" s="52"/>
      <c r="D2" s="52"/>
      <c r="E2" s="54" t="s">
        <v>97</v>
      </c>
      <c r="F2" s="54" t="s">
        <v>98</v>
      </c>
    </row>
    <row r="3" spans="1:6">
      <c r="A3" s="63" t="s">
        <v>99</v>
      </c>
      <c r="B3" s="81">
        <v>43949</v>
      </c>
      <c r="C3" s="52"/>
      <c r="D3" s="52"/>
      <c r="E3" s="54" t="s">
        <v>97</v>
      </c>
      <c r="F3" s="54" t="s">
        <v>100</v>
      </c>
    </row>
    <row r="4" spans="1:6">
      <c r="A4" s="63" t="s">
        <v>101</v>
      </c>
      <c r="B4" s="82"/>
      <c r="C4" s="83">
        <v>10</v>
      </c>
      <c r="D4" s="52" t="s">
        <v>102</v>
      </c>
      <c r="E4" s="54" t="s">
        <v>103</v>
      </c>
      <c r="F4" s="91" t="s">
        <v>104</v>
      </c>
    </row>
    <row r="5" s="51" customFormat="1" spans="1:6">
      <c r="A5" s="63" t="s">
        <v>105</v>
      </c>
      <c r="B5" s="82"/>
      <c r="C5" s="84">
        <v>0</v>
      </c>
      <c r="D5" s="52" t="s">
        <v>106</v>
      </c>
      <c r="E5" s="54" t="s">
        <v>107</v>
      </c>
      <c r="F5" s="91" t="s">
        <v>108</v>
      </c>
    </row>
    <row r="6" spans="1:6">
      <c r="A6" s="63" t="s">
        <v>109</v>
      </c>
      <c r="B6" s="52"/>
      <c r="C6" s="85">
        <v>0.049</v>
      </c>
      <c r="D6" s="52"/>
      <c r="E6" s="54" t="s">
        <v>107</v>
      </c>
      <c r="F6" s="54" t="s">
        <v>110</v>
      </c>
    </row>
    <row r="7" spans="1:6">
      <c r="A7" s="63" t="s">
        <v>111</v>
      </c>
      <c r="B7" s="52"/>
      <c r="C7" s="85">
        <v>2.5</v>
      </c>
      <c r="D7" s="52" t="s">
        <v>106</v>
      </c>
      <c r="E7" s="54" t="s">
        <v>107</v>
      </c>
      <c r="F7" s="54" t="s">
        <v>112</v>
      </c>
    </row>
    <row r="8" spans="1:6">
      <c r="A8" s="63" t="s">
        <v>113</v>
      </c>
      <c r="B8" s="52"/>
      <c r="C8" s="85">
        <v>10</v>
      </c>
      <c r="D8" s="52" t="s">
        <v>106</v>
      </c>
      <c r="E8" s="54" t="s">
        <v>107</v>
      </c>
      <c r="F8" s="54" t="s">
        <v>114</v>
      </c>
    </row>
    <row r="9" spans="1:6">
      <c r="A9" s="63" t="s">
        <v>115</v>
      </c>
      <c r="B9" s="52"/>
      <c r="C9" s="85">
        <v>90</v>
      </c>
      <c r="D9" s="52" t="s">
        <v>106</v>
      </c>
      <c r="E9" s="54" t="s">
        <v>107</v>
      </c>
      <c r="F9" s="91" t="s">
        <v>116</v>
      </c>
    </row>
    <row r="10" spans="1:6">
      <c r="A10" s="63" t="s">
        <v>117</v>
      </c>
      <c r="B10" s="52"/>
      <c r="C10" s="85">
        <v>90</v>
      </c>
      <c r="D10" s="52" t="s">
        <v>106</v>
      </c>
      <c r="E10" s="54" t="s">
        <v>107</v>
      </c>
      <c r="F10" s="91" t="s">
        <v>118</v>
      </c>
    </row>
    <row r="11" spans="1:6">
      <c r="A11" s="63" t="s">
        <v>119</v>
      </c>
      <c r="B11" s="52"/>
      <c r="C11" s="85">
        <v>90</v>
      </c>
      <c r="D11" s="52" t="s">
        <v>106</v>
      </c>
      <c r="E11" s="54" t="s">
        <v>107</v>
      </c>
      <c r="F11" s="91" t="s">
        <v>120</v>
      </c>
    </row>
    <row r="12" ht="31.5" spans="1:6">
      <c r="A12" s="63" t="s">
        <v>121</v>
      </c>
      <c r="B12" s="52"/>
      <c r="C12" s="85">
        <v>0</v>
      </c>
      <c r="D12" s="52" t="s">
        <v>106</v>
      </c>
      <c r="E12" s="54" t="s">
        <v>107</v>
      </c>
      <c r="F12" s="91" t="s">
        <v>122</v>
      </c>
    </row>
    <row r="13" ht="31.5" spans="1:6">
      <c r="A13" s="63" t="s">
        <v>123</v>
      </c>
      <c r="B13" s="52"/>
      <c r="C13" s="85">
        <v>0</v>
      </c>
      <c r="D13" s="52" t="s">
        <v>106</v>
      </c>
      <c r="E13" s="54" t="s">
        <v>107</v>
      </c>
      <c r="F13" s="91" t="s">
        <v>124</v>
      </c>
    </row>
    <row r="14" ht="31.5" spans="1:6">
      <c r="A14" s="63" t="s">
        <v>125</v>
      </c>
      <c r="B14" s="52"/>
      <c r="C14" s="85">
        <v>0</v>
      </c>
      <c r="D14" s="52" t="s">
        <v>106</v>
      </c>
      <c r="E14" s="54" t="s">
        <v>107</v>
      </c>
      <c r="F14" s="91" t="s">
        <v>126</v>
      </c>
    </row>
    <row r="15" ht="31.5" spans="1:6">
      <c r="A15" s="63" t="s">
        <v>127</v>
      </c>
      <c r="B15" s="52"/>
      <c r="C15" s="85">
        <v>0</v>
      </c>
      <c r="D15" s="52" t="s">
        <v>106</v>
      </c>
      <c r="E15" s="54" t="s">
        <v>107</v>
      </c>
      <c r="F15" s="91" t="s">
        <v>128</v>
      </c>
    </row>
    <row r="16" ht="31.5" spans="1:6">
      <c r="A16" s="63" t="s">
        <v>129</v>
      </c>
      <c r="B16" s="52"/>
      <c r="C16" s="85">
        <v>0</v>
      </c>
      <c r="D16" s="52" t="s">
        <v>106</v>
      </c>
      <c r="E16" s="54" t="s">
        <v>107</v>
      </c>
      <c r="F16" s="91" t="s">
        <v>130</v>
      </c>
    </row>
    <row r="17" ht="31.5" spans="1:6">
      <c r="A17" s="63" t="s">
        <v>131</v>
      </c>
      <c r="B17" s="52"/>
      <c r="C17" s="85">
        <v>0</v>
      </c>
      <c r="D17" s="52" t="s">
        <v>106</v>
      </c>
      <c r="E17" s="54" t="s">
        <v>107</v>
      </c>
      <c r="F17" s="91" t="s">
        <v>132</v>
      </c>
    </row>
    <row r="18" ht="31.5" spans="1:6">
      <c r="A18" s="63" t="s">
        <v>133</v>
      </c>
      <c r="B18" s="52"/>
      <c r="C18" s="85">
        <v>0</v>
      </c>
      <c r="D18" s="52" t="s">
        <v>106</v>
      </c>
      <c r="E18" s="54" t="s">
        <v>107</v>
      </c>
      <c r="F18" s="91" t="s">
        <v>134</v>
      </c>
    </row>
    <row r="19" ht="31.5" spans="1:6">
      <c r="A19" s="63" t="s">
        <v>135</v>
      </c>
      <c r="B19" s="52"/>
      <c r="C19" s="85">
        <v>10</v>
      </c>
      <c r="D19" s="52" t="s">
        <v>106</v>
      </c>
      <c r="E19" s="54" t="s">
        <v>107</v>
      </c>
      <c r="F19" s="91" t="s">
        <v>136</v>
      </c>
    </row>
    <row r="20" ht="31.5" spans="1:6">
      <c r="A20" s="63" t="s">
        <v>137</v>
      </c>
      <c r="B20" s="52"/>
      <c r="C20" s="85">
        <v>10</v>
      </c>
      <c r="D20" s="52" t="s">
        <v>106</v>
      </c>
      <c r="E20" s="54" t="s">
        <v>107</v>
      </c>
      <c r="F20" s="91" t="s">
        <v>138</v>
      </c>
    </row>
    <row r="21" spans="1:6">
      <c r="A21" s="86" t="s">
        <v>139</v>
      </c>
      <c r="B21" s="87"/>
      <c r="C21" s="88">
        <v>1</v>
      </c>
      <c r="D21" s="87"/>
      <c r="E21" s="91" t="s">
        <v>103</v>
      </c>
      <c r="F21" s="91" t="s">
        <v>140</v>
      </c>
    </row>
    <row r="22" spans="1:6">
      <c r="A22" s="86" t="s">
        <v>141</v>
      </c>
      <c r="B22" s="87"/>
      <c r="C22" s="85">
        <v>0.1</v>
      </c>
      <c r="D22" s="87"/>
      <c r="E22" s="91" t="s">
        <v>107</v>
      </c>
      <c r="F22" s="91" t="s">
        <v>142</v>
      </c>
    </row>
    <row r="23" spans="1:6">
      <c r="A23" s="86" t="s">
        <v>143</v>
      </c>
      <c r="B23" s="87"/>
      <c r="C23" s="89">
        <v>5</v>
      </c>
      <c r="D23" s="87" t="s">
        <v>106</v>
      </c>
      <c r="E23" s="91" t="s">
        <v>107</v>
      </c>
      <c r="F23" s="91" t="s">
        <v>144</v>
      </c>
    </row>
    <row r="24" spans="1:6">
      <c r="A24" s="90" t="s">
        <v>145</v>
      </c>
      <c r="C24" s="88">
        <v>100</v>
      </c>
      <c r="E24" s="91" t="s">
        <v>103</v>
      </c>
      <c r="F24" s="91" t="s">
        <v>146</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8" customWidth="1"/>
    <col min="2" max="2" width="28.1266666666667" style="8" customWidth="1"/>
    <col min="3" max="3" width="13" style="8" customWidth="1"/>
    <col min="4" max="4" width="9.87333333333333" style="8" customWidth="1"/>
    <col min="5" max="5" width="7.87333333333333" style="8" customWidth="1"/>
    <col min="6" max="6" width="13.6266666666667" style="8" customWidth="1"/>
    <col min="7" max="16384" width="11" style="8"/>
  </cols>
  <sheetData>
    <row r="1" spans="1:6">
      <c r="A1" s="9" t="s">
        <v>90</v>
      </c>
      <c r="B1" s="9" t="s">
        <v>147</v>
      </c>
      <c r="C1" s="9" t="s">
        <v>92</v>
      </c>
      <c r="D1" s="9" t="s">
        <v>93</v>
      </c>
      <c r="E1" s="9" t="s">
        <v>94</v>
      </c>
      <c r="F1" s="9" t="s">
        <v>95</v>
      </c>
    </row>
    <row r="2" spans="1:6">
      <c r="A2" s="43" t="s">
        <v>148</v>
      </c>
      <c r="B2" s="75"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733333333333" style="8" customWidth="1"/>
    <col min="2" max="2" width="5.87333333333333" style="8" customWidth="1"/>
    <col min="3" max="3" width="5.5" style="8" customWidth="1"/>
    <col min="4" max="5" width="11" style="8"/>
    <col min="6" max="6" width="7.37333333333333" style="8" customWidth="1"/>
    <col min="7" max="7" width="10.8733333333333" style="8"/>
    <col min="8" max="16384" width="11" style="8"/>
  </cols>
  <sheetData>
    <row r="1" spans="1:5">
      <c r="A1" s="9" t="s">
        <v>90</v>
      </c>
      <c r="B1" s="9" t="s">
        <v>92</v>
      </c>
      <c r="C1" s="9" t="s">
        <v>93</v>
      </c>
      <c r="D1" s="9" t="s">
        <v>94</v>
      </c>
      <c r="E1" s="9" t="s">
        <v>95</v>
      </c>
    </row>
    <row r="2" spans="1:5">
      <c r="A2" s="77" t="s">
        <v>157</v>
      </c>
      <c r="B2" s="78">
        <v>50</v>
      </c>
      <c r="C2" s="79" t="s">
        <v>106</v>
      </c>
      <c r="D2" s="9" t="s">
        <v>107</v>
      </c>
      <c r="E2" s="9" t="s">
        <v>158</v>
      </c>
    </row>
    <row r="3" spans="1:5">
      <c r="A3" s="77" t="s">
        <v>159</v>
      </c>
      <c r="B3" s="78">
        <v>3.5</v>
      </c>
      <c r="C3" s="79" t="s">
        <v>160</v>
      </c>
      <c r="D3" s="9" t="s">
        <v>107</v>
      </c>
      <c r="E3" s="9" t="s">
        <v>161</v>
      </c>
    </row>
    <row r="4" spans="1:5">
      <c r="A4" s="77" t="s">
        <v>162</v>
      </c>
      <c r="B4" s="78">
        <v>4.5</v>
      </c>
      <c r="C4" s="79" t="s">
        <v>160</v>
      </c>
      <c r="D4" s="9" t="s">
        <v>107</v>
      </c>
      <c r="E4" s="9" t="s">
        <v>163</v>
      </c>
    </row>
    <row r="5" spans="1:5">
      <c r="A5" s="77" t="s">
        <v>164</v>
      </c>
      <c r="B5" s="78">
        <v>1</v>
      </c>
      <c r="C5" s="79"/>
      <c r="D5" s="9" t="s">
        <v>165</v>
      </c>
      <c r="E5" s="9" t="s">
        <v>166</v>
      </c>
    </row>
    <row r="6" spans="1:5">
      <c r="A6" s="77" t="s">
        <v>167</v>
      </c>
      <c r="B6" s="78">
        <v>0</v>
      </c>
      <c r="C6" s="79" t="s">
        <v>106</v>
      </c>
      <c r="D6" s="9" t="s">
        <v>107</v>
      </c>
      <c r="E6" s="9" t="s">
        <v>168</v>
      </c>
    </row>
    <row r="7" spans="1:5">
      <c r="A7" s="77" t="s">
        <v>169</v>
      </c>
      <c r="B7" s="78">
        <v>150</v>
      </c>
      <c r="C7" s="79" t="s">
        <v>170</v>
      </c>
      <c r="D7" s="9" t="s">
        <v>107</v>
      </c>
      <c r="E7" s="9" t="s">
        <v>171</v>
      </c>
    </row>
    <row r="8" spans="1:5">
      <c r="A8" s="77" t="s">
        <v>172</v>
      </c>
      <c r="B8" s="78">
        <v>15</v>
      </c>
      <c r="C8" s="79" t="s">
        <v>106</v>
      </c>
      <c r="D8" s="9" t="s">
        <v>107</v>
      </c>
      <c r="E8" s="9" t="s">
        <v>173</v>
      </c>
    </row>
    <row r="9" spans="1:5">
      <c r="A9" s="77" t="s">
        <v>174</v>
      </c>
      <c r="B9" s="78">
        <v>25</v>
      </c>
      <c r="C9" s="79" t="s">
        <v>106</v>
      </c>
      <c r="D9" s="9" t="s">
        <v>107</v>
      </c>
      <c r="E9" s="9" t="s">
        <v>175</v>
      </c>
    </row>
    <row r="10" spans="1:5">
      <c r="A10" s="77" t="s">
        <v>176</v>
      </c>
      <c r="B10" s="78">
        <v>40</v>
      </c>
      <c r="C10" s="79" t="s">
        <v>106</v>
      </c>
      <c r="D10" s="9" t="s">
        <v>107</v>
      </c>
      <c r="E10" s="9" t="s">
        <v>177</v>
      </c>
    </row>
    <row r="11" spans="1:5">
      <c r="A11" s="77" t="s">
        <v>178</v>
      </c>
      <c r="B11" s="80">
        <v>50</v>
      </c>
      <c r="C11" s="43" t="s">
        <v>106</v>
      </c>
      <c r="D11" s="9" t="s">
        <v>107</v>
      </c>
      <c r="E11" s="9" t="s">
        <v>179</v>
      </c>
    </row>
    <row r="20" s="76" customFormat="1"/>
    <row r="21" s="76" customFormat="1" ht="30" customHeight="1"/>
    <row r="22" s="76" customFormat="1" ht="32.25" customHeight="1"/>
    <row r="23" s="76" customFormat="1" ht="17.1" customHeight="1"/>
    <row r="24" s="76" customFormat="1"/>
    <row r="25" s="76"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8" customWidth="1"/>
    <col min="2" max="2" width="12.5" style="8" customWidth="1"/>
    <col min="3" max="3" width="9.87333333333333" style="8" customWidth="1"/>
    <col min="4" max="4" width="7.87333333333333" style="8" customWidth="1"/>
    <col min="5" max="5" width="18.3733333333333" style="8" customWidth="1"/>
    <col min="6" max="16384" width="11" style="8"/>
  </cols>
  <sheetData>
    <row r="1" spans="1:5">
      <c r="A1" s="9" t="s">
        <v>90</v>
      </c>
      <c r="B1" s="9" t="s">
        <v>92</v>
      </c>
      <c r="C1" s="9" t="s">
        <v>93</v>
      </c>
      <c r="D1" s="9" t="s">
        <v>94</v>
      </c>
      <c r="E1" s="9" t="s">
        <v>95</v>
      </c>
    </row>
    <row r="2" spans="1:5">
      <c r="A2" s="8" t="s">
        <v>180</v>
      </c>
      <c r="B2" s="74">
        <v>160000</v>
      </c>
      <c r="C2" s="8" t="s">
        <v>181</v>
      </c>
      <c r="D2" s="9" t="s">
        <v>103</v>
      </c>
      <c r="E2" s="9" t="s">
        <v>182</v>
      </c>
    </row>
    <row r="3" spans="1:5">
      <c r="A3" s="8" t="s">
        <v>183</v>
      </c>
      <c r="B3" s="74">
        <v>8000</v>
      </c>
      <c r="C3" s="8" t="s">
        <v>181</v>
      </c>
      <c r="D3" s="9" t="s">
        <v>103</v>
      </c>
      <c r="E3" s="9" t="s">
        <v>184</v>
      </c>
    </row>
    <row r="4" spans="1:5">
      <c r="A4" s="8" t="s">
        <v>185</v>
      </c>
      <c r="B4" s="74">
        <v>8000</v>
      </c>
      <c r="C4" s="8" t="s">
        <v>181</v>
      </c>
      <c r="D4" s="9" t="s">
        <v>103</v>
      </c>
      <c r="E4" s="9" t="s">
        <v>186</v>
      </c>
    </row>
    <row r="5" spans="1:5">
      <c r="A5" s="8" t="s">
        <v>187</v>
      </c>
      <c r="B5" s="4">
        <v>5</v>
      </c>
      <c r="C5" s="8" t="s">
        <v>106</v>
      </c>
      <c r="D5" s="9" t="s">
        <v>107</v>
      </c>
      <c r="E5" s="9" t="s">
        <v>188</v>
      </c>
    </row>
    <row r="6" spans="1:5">
      <c r="A6" s="8" t="s">
        <v>189</v>
      </c>
      <c r="B6" s="4">
        <v>1</v>
      </c>
      <c r="D6" s="9" t="s">
        <v>107</v>
      </c>
      <c r="E6" s="9" t="s">
        <v>190</v>
      </c>
    </row>
    <row r="7" spans="1:5">
      <c r="A7" s="43" t="s">
        <v>191</v>
      </c>
      <c r="B7" s="75">
        <v>15</v>
      </c>
      <c r="C7" s="43" t="s">
        <v>106</v>
      </c>
      <c r="D7" s="9" t="s">
        <v>107</v>
      </c>
      <c r="E7" s="9" t="s">
        <v>192</v>
      </c>
    </row>
    <row r="8" spans="1:5">
      <c r="A8" s="43" t="s">
        <v>193</v>
      </c>
      <c r="B8" s="75">
        <v>20</v>
      </c>
      <c r="C8" s="43" t="s">
        <v>106</v>
      </c>
      <c r="D8" s="9" t="s">
        <v>107</v>
      </c>
      <c r="E8" s="9" t="s">
        <v>194</v>
      </c>
    </row>
    <row r="9" spans="1:5">
      <c r="A9" s="43" t="s">
        <v>195</v>
      </c>
      <c r="B9" s="75">
        <v>50</v>
      </c>
      <c r="C9" s="43" t="s">
        <v>106</v>
      </c>
      <c r="D9" s="9" t="s">
        <v>107</v>
      </c>
      <c r="E9" s="9" t="s">
        <v>196</v>
      </c>
    </row>
    <row r="10" spans="1:5">
      <c r="A10" s="43" t="s">
        <v>197</v>
      </c>
      <c r="B10" s="75">
        <v>50</v>
      </c>
      <c r="C10" s="43" t="s">
        <v>106</v>
      </c>
      <c r="D10" s="9" t="s">
        <v>107</v>
      </c>
      <c r="E10" s="9" t="s">
        <v>198</v>
      </c>
    </row>
    <row r="11" spans="1:5">
      <c r="A11" s="43" t="s">
        <v>199</v>
      </c>
      <c r="B11" s="75">
        <v>30</v>
      </c>
      <c r="C11" s="43" t="s">
        <v>106</v>
      </c>
      <c r="D11" s="9" t="s">
        <v>107</v>
      </c>
      <c r="E11" s="9" t="s">
        <v>200</v>
      </c>
    </row>
    <row r="12" spans="1:5">
      <c r="A12" s="43" t="s">
        <v>201</v>
      </c>
      <c r="B12" s="75">
        <v>40</v>
      </c>
      <c r="C12" s="43" t="s">
        <v>106</v>
      </c>
      <c r="D12" s="9" t="s">
        <v>107</v>
      </c>
      <c r="E12" s="9" t="s">
        <v>202</v>
      </c>
    </row>
    <row r="13" spans="1:5">
      <c r="A13" s="43" t="s">
        <v>203</v>
      </c>
      <c r="B13" s="75">
        <v>75</v>
      </c>
      <c r="C13" s="43" t="s">
        <v>106</v>
      </c>
      <c r="D13" s="9" t="s">
        <v>107</v>
      </c>
      <c r="E13" s="9" t="s">
        <v>204</v>
      </c>
    </row>
    <row r="14" spans="1:5">
      <c r="A14" s="43" t="s">
        <v>205</v>
      </c>
      <c r="B14" s="75">
        <v>75</v>
      </c>
      <c r="C14" s="43" t="s">
        <v>106</v>
      </c>
      <c r="D14" s="9" t="s">
        <v>107</v>
      </c>
      <c r="E14" s="9" t="s">
        <v>206</v>
      </c>
    </row>
    <row r="15" spans="1:5">
      <c r="A15" s="8" t="s">
        <v>207</v>
      </c>
      <c r="B15" s="4">
        <v>70</v>
      </c>
      <c r="C15" s="8" t="s">
        <v>106</v>
      </c>
      <c r="D15" s="9" t="s">
        <v>107</v>
      </c>
      <c r="E15" s="9" t="s">
        <v>208</v>
      </c>
    </row>
    <row r="16" spans="1:5">
      <c r="A16" s="8" t="s">
        <v>209</v>
      </c>
      <c r="B16" s="4">
        <v>90</v>
      </c>
      <c r="C16" s="8" t="s">
        <v>106</v>
      </c>
      <c r="D16" s="9" t="s">
        <v>107</v>
      </c>
      <c r="E16" s="9" t="s">
        <v>210</v>
      </c>
    </row>
    <row r="17" spans="1:5">
      <c r="A17" s="8" t="s">
        <v>211</v>
      </c>
      <c r="B17" s="4">
        <v>90</v>
      </c>
      <c r="C17" s="8" t="s">
        <v>106</v>
      </c>
      <c r="D17" s="9" t="s">
        <v>107</v>
      </c>
      <c r="E17" s="9" t="s">
        <v>212</v>
      </c>
    </row>
    <row r="18" spans="1:5">
      <c r="A18" s="8" t="s">
        <v>213</v>
      </c>
      <c r="B18" s="4">
        <v>90</v>
      </c>
      <c r="C18" s="8" t="s">
        <v>106</v>
      </c>
      <c r="D18" s="9" t="s">
        <v>107</v>
      </c>
      <c r="E18" s="9" t="s">
        <v>214</v>
      </c>
    </row>
    <row r="19" spans="1:5">
      <c r="A19" s="8" t="s">
        <v>215</v>
      </c>
      <c r="B19" s="4">
        <v>90</v>
      </c>
      <c r="C19" s="8" t="s">
        <v>106</v>
      </c>
      <c r="D19" s="9" t="s">
        <v>107</v>
      </c>
      <c r="E19" s="9" t="s">
        <v>216</v>
      </c>
    </row>
    <row r="20" spans="1:5">
      <c r="A20" s="8" t="s">
        <v>217</v>
      </c>
      <c r="B20" s="4">
        <v>5</v>
      </c>
      <c r="C20" s="8" t="s">
        <v>160</v>
      </c>
      <c r="D20" s="9" t="s">
        <v>107</v>
      </c>
      <c r="E20" s="9" t="s">
        <v>218</v>
      </c>
    </row>
    <row r="21" spans="1:5">
      <c r="A21" s="8" t="s">
        <v>219</v>
      </c>
      <c r="B21" s="4">
        <v>7</v>
      </c>
      <c r="C21" s="8" t="s">
        <v>160</v>
      </c>
      <c r="D21" s="9" t="s">
        <v>107</v>
      </c>
      <c r="E21" s="9" t="s">
        <v>220</v>
      </c>
    </row>
    <row r="22" spans="1:5">
      <c r="A22" s="8" t="s">
        <v>221</v>
      </c>
      <c r="B22" s="4">
        <v>7</v>
      </c>
      <c r="C22" s="8" t="s">
        <v>160</v>
      </c>
      <c r="D22" s="9" t="s">
        <v>107</v>
      </c>
      <c r="E22" s="9" t="s">
        <v>222</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topLeftCell="A7" workbookViewId="0">
      <selection activeCell="B20" sqref="B20"/>
    </sheetView>
  </sheetViews>
  <sheetFormatPr defaultColWidth="10.8733333333333" defaultRowHeight="15.75" outlineLevelCol="4"/>
  <cols>
    <col min="1" max="1" width="104.373333333333" style="52" customWidth="1"/>
    <col min="2" max="2" width="5.87333333333333" style="8" customWidth="1"/>
    <col min="3" max="4" width="10.8733333333333" style="8"/>
    <col min="5" max="5" width="15.6266666666667" style="8" customWidth="1"/>
    <col min="6" max="16384" width="10.8733333333333" style="8"/>
  </cols>
  <sheetData>
    <row r="1" spans="1:5">
      <c r="A1" s="54" t="s">
        <v>90</v>
      </c>
      <c r="B1" s="9" t="s">
        <v>92</v>
      </c>
      <c r="C1" s="9" t="s">
        <v>93</v>
      </c>
      <c r="D1" s="9" t="s">
        <v>94</v>
      </c>
      <c r="E1" s="9" t="s">
        <v>95</v>
      </c>
    </row>
    <row r="2" ht="41.25" customHeight="1" spans="1:5">
      <c r="A2" s="55" t="s">
        <v>223</v>
      </c>
      <c r="B2" s="9"/>
      <c r="C2" s="9"/>
      <c r="D2" s="9"/>
      <c r="E2" s="9"/>
    </row>
    <row r="3" spans="1:5">
      <c r="A3" s="56" t="s">
        <v>224</v>
      </c>
      <c r="B3" s="57">
        <v>80</v>
      </c>
      <c r="C3" s="9"/>
      <c r="D3" s="9"/>
      <c r="E3" s="9"/>
    </row>
    <row r="4" spans="1:5">
      <c r="A4" s="52" t="s">
        <v>225</v>
      </c>
      <c r="B4" s="57">
        <v>20</v>
      </c>
      <c r="C4" s="9"/>
      <c r="D4" s="9"/>
      <c r="E4" s="9"/>
    </row>
    <row r="5" spans="1:5">
      <c r="A5" s="52" t="s">
        <v>226</v>
      </c>
      <c r="B5" s="58">
        <f>100*(1-((1-B3/100)/(1-B4/100)))</f>
        <v>75</v>
      </c>
      <c r="C5" s="9"/>
      <c r="D5" s="9"/>
      <c r="E5" s="9"/>
    </row>
    <row r="6" spans="1:5">
      <c r="A6" s="52" t="s">
        <v>227</v>
      </c>
      <c r="B6" s="57">
        <v>50</v>
      </c>
      <c r="C6" s="9"/>
      <c r="D6" s="9"/>
      <c r="E6" s="9"/>
    </row>
    <row r="7" spans="1:5">
      <c r="A7" s="59" t="s">
        <v>228</v>
      </c>
      <c r="B7" s="58">
        <f>'Virus Param'!B8*(1-B3/100)/(1-B4/100)</f>
        <v>3.75</v>
      </c>
      <c r="C7" s="9"/>
      <c r="D7" s="9"/>
      <c r="E7" s="9"/>
    </row>
    <row r="8" s="51" customFormat="1" spans="1:5">
      <c r="A8" s="59" t="s">
        <v>229</v>
      </c>
      <c r="B8" s="58">
        <f>100-100*(1-(B7/'Virus Param'!B8)*(1-'Vaccination Param'!B6/100))</f>
        <v>12.5</v>
      </c>
      <c r="C8" s="60"/>
      <c r="D8" s="60"/>
      <c r="E8" s="60"/>
    </row>
    <row r="9" s="51" customFormat="1" ht="51" customHeight="1" spans="1:5">
      <c r="A9" s="59"/>
      <c r="B9" s="60"/>
      <c r="C9" s="60"/>
      <c r="D9" s="60"/>
      <c r="E9" s="60"/>
    </row>
    <row r="10" s="52" customFormat="1" spans="1:5">
      <c r="A10" s="59" t="s">
        <v>230</v>
      </c>
      <c r="B10" s="61">
        <f>$B$7</f>
        <v>3.75</v>
      </c>
      <c r="C10" s="52" t="s">
        <v>106</v>
      </c>
      <c r="D10" s="54" t="s">
        <v>107</v>
      </c>
      <c r="E10" s="54" t="s">
        <v>231</v>
      </c>
    </row>
    <row r="11" s="52" customFormat="1" spans="1:5">
      <c r="A11" s="59" t="s">
        <v>232</v>
      </c>
      <c r="B11" s="61">
        <f>$B$7</f>
        <v>3.75</v>
      </c>
      <c r="C11" s="52" t="s">
        <v>106</v>
      </c>
      <c r="D11" s="54" t="s">
        <v>107</v>
      </c>
      <c r="E11" s="54" t="s">
        <v>233</v>
      </c>
    </row>
    <row r="12" s="52" customFormat="1" spans="1:5">
      <c r="A12" s="59" t="s">
        <v>234</v>
      </c>
      <c r="B12" s="61">
        <f>'Virus Param'!$B$8</f>
        <v>15</v>
      </c>
      <c r="C12" s="52" t="s">
        <v>106</v>
      </c>
      <c r="D12" s="54" t="s">
        <v>107</v>
      </c>
      <c r="E12" s="54" t="s">
        <v>235</v>
      </c>
    </row>
    <row r="13" s="52" customFormat="1" spans="1:5">
      <c r="A13" s="59" t="s">
        <v>236</v>
      </c>
      <c r="B13" s="61">
        <f>'Virus Param'!$B$9</f>
        <v>25</v>
      </c>
      <c r="C13" s="52" t="s">
        <v>106</v>
      </c>
      <c r="D13" s="54" t="s">
        <v>107</v>
      </c>
      <c r="E13" s="54" t="s">
        <v>237</v>
      </c>
    </row>
    <row r="14" s="52" customFormat="1" spans="1:5">
      <c r="A14" s="59" t="s">
        <v>238</v>
      </c>
      <c r="B14" s="61">
        <f>'Virus Param'!$B$9</f>
        <v>25</v>
      </c>
      <c r="C14" s="52" t="s">
        <v>106</v>
      </c>
      <c r="D14" s="54" t="s">
        <v>107</v>
      </c>
      <c r="E14" s="54" t="s">
        <v>239</v>
      </c>
    </row>
    <row r="15" s="52" customFormat="1" spans="1:5">
      <c r="A15" s="59" t="s">
        <v>240</v>
      </c>
      <c r="B15" s="61">
        <f>'Virus Param'!$B$9</f>
        <v>25</v>
      </c>
      <c r="C15" s="52" t="s">
        <v>106</v>
      </c>
      <c r="D15" s="54" t="s">
        <v>107</v>
      </c>
      <c r="E15" s="54" t="s">
        <v>241</v>
      </c>
    </row>
    <row r="16" s="52" customFormat="1" spans="1:5">
      <c r="A16" s="59" t="s">
        <v>242</v>
      </c>
      <c r="B16" s="61">
        <f>'Virus Param'!$B$10</f>
        <v>40</v>
      </c>
      <c r="C16" s="52" t="s">
        <v>106</v>
      </c>
      <c r="D16" s="54" t="s">
        <v>107</v>
      </c>
      <c r="E16" s="54" t="s">
        <v>243</v>
      </c>
    </row>
    <row r="17" s="52" customFormat="1" spans="1:5">
      <c r="A17" s="59" t="s">
        <v>244</v>
      </c>
      <c r="B17" s="61">
        <f>'Virus Param'!$B$10</f>
        <v>40</v>
      </c>
      <c r="C17" s="52" t="s">
        <v>106</v>
      </c>
      <c r="D17" s="54" t="s">
        <v>107</v>
      </c>
      <c r="E17" s="54" t="s">
        <v>245</v>
      </c>
    </row>
    <row r="18" s="52" customFormat="1" spans="1:5">
      <c r="A18" s="59" t="s">
        <v>246</v>
      </c>
      <c r="B18" s="62">
        <f>'Virus Param'!$B$10</f>
        <v>40</v>
      </c>
      <c r="C18" s="63" t="s">
        <v>106</v>
      </c>
      <c r="D18" s="64" t="s">
        <v>107</v>
      </c>
      <c r="E18" s="64" t="s">
        <v>247</v>
      </c>
    </row>
    <row r="19" s="52" customFormat="1" spans="1:5">
      <c r="A19" s="65" t="s">
        <v>248</v>
      </c>
      <c r="B19" s="62">
        <v>0</v>
      </c>
      <c r="C19" s="63" t="s">
        <v>106</v>
      </c>
      <c r="D19" s="64" t="s">
        <v>107</v>
      </c>
      <c r="E19" s="64" t="s">
        <v>249</v>
      </c>
    </row>
    <row r="20" s="16" customFormat="1" spans="1:5">
      <c r="A20" s="66" t="s">
        <v>250</v>
      </c>
      <c r="B20" s="67">
        <f>$B$8</f>
        <v>12.5</v>
      </c>
      <c r="C20" s="68" t="s">
        <v>106</v>
      </c>
      <c r="D20" s="69" t="s">
        <v>107</v>
      </c>
      <c r="E20" s="69" t="s">
        <v>251</v>
      </c>
    </row>
    <row r="21" s="16" customFormat="1" spans="1:5">
      <c r="A21" s="66" t="s">
        <v>252</v>
      </c>
      <c r="B21" s="67">
        <f>$B$8</f>
        <v>12.5</v>
      </c>
      <c r="C21" s="68" t="s">
        <v>106</v>
      </c>
      <c r="D21" s="69" t="s">
        <v>107</v>
      </c>
      <c r="E21" s="69" t="s">
        <v>253</v>
      </c>
    </row>
    <row r="22" s="16" customFormat="1" spans="1:5">
      <c r="A22" s="66" t="s">
        <v>254</v>
      </c>
      <c r="B22" s="67">
        <f>$B$8</f>
        <v>12.5</v>
      </c>
      <c r="C22" s="68" t="s">
        <v>106</v>
      </c>
      <c r="D22" s="69" t="s">
        <v>107</v>
      </c>
      <c r="E22" s="69" t="s">
        <v>255</v>
      </c>
    </row>
    <row r="23" s="16" customFormat="1" spans="1:5">
      <c r="A23" s="66" t="s">
        <v>256</v>
      </c>
      <c r="B23" s="67">
        <v>100</v>
      </c>
      <c r="C23" s="68" t="s">
        <v>160</v>
      </c>
      <c r="D23" s="69" t="s">
        <v>107</v>
      </c>
      <c r="E23" s="69" t="s">
        <v>257</v>
      </c>
    </row>
    <row r="24" s="16" customFormat="1" spans="1:5">
      <c r="A24" s="66" t="s">
        <v>258</v>
      </c>
      <c r="B24" s="70">
        <v>4</v>
      </c>
      <c r="C24" s="40" t="s">
        <v>259</v>
      </c>
      <c r="D24" s="71" t="s">
        <v>107</v>
      </c>
      <c r="E24" s="71" t="s">
        <v>260</v>
      </c>
    </row>
    <row r="25" s="16" customFormat="1" spans="1:5">
      <c r="A25" s="72" t="s">
        <v>261</v>
      </c>
      <c r="B25" s="73">
        <v>100</v>
      </c>
      <c r="C25" s="16" t="s">
        <v>170</v>
      </c>
      <c r="D25" s="71" t="s">
        <v>107</v>
      </c>
      <c r="E25" s="71" t="s">
        <v>262</v>
      </c>
    </row>
    <row r="26" s="16" customFormat="1" spans="1:5">
      <c r="A26" s="72" t="s">
        <v>263</v>
      </c>
      <c r="B26" s="73">
        <v>100</v>
      </c>
      <c r="C26" s="16" t="s">
        <v>170</v>
      </c>
      <c r="D26" s="71" t="s">
        <v>107</v>
      </c>
      <c r="E26" s="71" t="s">
        <v>264</v>
      </c>
    </row>
    <row r="27" s="16" customFormat="1" spans="1:5">
      <c r="A27" s="72" t="s">
        <v>265</v>
      </c>
      <c r="B27" s="73">
        <f>$B$4</f>
        <v>20</v>
      </c>
      <c r="C27" s="16" t="s">
        <v>106</v>
      </c>
      <c r="D27" s="71" t="s">
        <v>107</v>
      </c>
      <c r="E27" s="71" t="s">
        <v>266</v>
      </c>
    </row>
    <row r="28" s="16" customFormat="1" spans="1:5">
      <c r="A28" s="72" t="s">
        <v>267</v>
      </c>
      <c r="B28" s="73">
        <f>$B$4</f>
        <v>20</v>
      </c>
      <c r="C28" s="16" t="s">
        <v>106</v>
      </c>
      <c r="D28" s="71" t="s">
        <v>107</v>
      </c>
      <c r="E28" s="71" t="s">
        <v>268</v>
      </c>
    </row>
    <row r="29" s="53" customFormat="1" spans="1:1">
      <c r="A29" s="16"/>
    </row>
    <row r="30" s="53" customFormat="1" spans="1:1">
      <c r="A30" s="16"/>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2020-04-04T01:36:00Z</dcterms:created>
  <dcterms:modified xsi:type="dcterms:W3CDTF">2021-07-01T22:56:27Z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