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users\Yin Hoon\BioDare\"/>
    </mc:Choice>
  </mc:AlternateContent>
  <bookViews>
    <workbookView xWindow="0" yWindow="120" windowWidth="12480" windowHeight="11760" activeTab="4"/>
  </bookViews>
  <sheets>
    <sheet name="18 DAS" sheetId="1" r:id="rId1"/>
    <sheet name="25 DAS" sheetId="2" r:id="rId2"/>
    <sheet name="27 DAS" sheetId="3" r:id="rId3"/>
    <sheet name="38 DAS" sheetId="4" r:id="rId4"/>
    <sheet name="Summary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G127" i="6" l="1"/>
  <c r="G126" i="6"/>
  <c r="G125" i="6"/>
  <c r="G124" i="6"/>
  <c r="F127" i="6"/>
  <c r="F126" i="6"/>
  <c r="F125" i="6"/>
  <c r="F124" i="6"/>
  <c r="B126" i="6"/>
  <c r="B85" i="6"/>
  <c r="B86" i="6"/>
  <c r="B87" i="6"/>
  <c r="B88" i="6"/>
  <c r="B89" i="6"/>
  <c r="B90" i="6"/>
  <c r="B91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D85" i="6"/>
  <c r="D86" i="6"/>
  <c r="D87" i="6"/>
  <c r="D88" i="6"/>
  <c r="D89" i="6"/>
  <c r="D90" i="6"/>
  <c r="D91" i="6"/>
  <c r="D92" i="6"/>
  <c r="D93" i="6"/>
  <c r="D94" i="6"/>
  <c r="D9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85" i="6"/>
  <c r="E86" i="6"/>
  <c r="E87" i="6"/>
  <c r="E88" i="6"/>
  <c r="E89" i="6"/>
  <c r="E90" i="6"/>
  <c r="E91" i="6"/>
  <c r="E92" i="6"/>
  <c r="E93" i="6"/>
  <c r="E94" i="6"/>
  <c r="E95" i="6"/>
  <c r="E85" i="6"/>
  <c r="C86" i="6"/>
  <c r="C87" i="6"/>
  <c r="C88" i="6"/>
  <c r="C89" i="6"/>
  <c r="C90" i="6"/>
  <c r="C91" i="6"/>
  <c r="C85" i="6"/>
  <c r="H83" i="6"/>
  <c r="F83" i="6"/>
  <c r="D83" i="6"/>
  <c r="B83" i="6"/>
  <c r="H44" i="6"/>
  <c r="F44" i="6"/>
  <c r="D44" i="6"/>
  <c r="B44" i="6"/>
  <c r="D4" i="6"/>
  <c r="F4" i="6"/>
  <c r="H4" i="6"/>
  <c r="B4" i="6"/>
  <c r="C126" i="6"/>
  <c r="I127" i="6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E158" i="4"/>
  <c r="E159" i="4"/>
  <c r="E160" i="4"/>
  <c r="E161" i="4"/>
  <c r="E162" i="4"/>
  <c r="H162" i="4" s="1"/>
  <c r="E163" i="4"/>
  <c r="E164" i="4"/>
  <c r="E165" i="4"/>
  <c r="E166" i="4"/>
  <c r="H166" i="4" s="1"/>
  <c r="E167" i="4"/>
  <c r="E168" i="4"/>
  <c r="E169" i="4"/>
  <c r="E170" i="4"/>
  <c r="H170" i="4" s="1"/>
  <c r="E171" i="4"/>
  <c r="E172" i="4"/>
  <c r="E173" i="4"/>
  <c r="E174" i="4"/>
  <c r="H174" i="4" s="1"/>
  <c r="E175" i="4"/>
  <c r="E176" i="4"/>
  <c r="E177" i="4"/>
  <c r="E178" i="4"/>
  <c r="H178" i="4" s="1"/>
  <c r="E179" i="4"/>
  <c r="E180" i="4"/>
  <c r="E181" i="4"/>
  <c r="E182" i="4"/>
  <c r="H182" i="4" s="1"/>
  <c r="E183" i="4"/>
  <c r="I190" i="4"/>
  <c r="G149" i="4"/>
  <c r="H149" i="4" s="1"/>
  <c r="E149" i="4"/>
  <c r="G150" i="4"/>
  <c r="E150" i="4"/>
  <c r="H150" i="4" s="1"/>
  <c r="I153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E121" i="4"/>
  <c r="E122" i="4"/>
  <c r="E123" i="4"/>
  <c r="E124" i="4"/>
  <c r="H124" i="4" s="1"/>
  <c r="E125" i="4"/>
  <c r="E126" i="4"/>
  <c r="E127" i="4"/>
  <c r="E128" i="4"/>
  <c r="H128" i="4" s="1"/>
  <c r="E129" i="4"/>
  <c r="E130" i="4"/>
  <c r="E131" i="4"/>
  <c r="E132" i="4"/>
  <c r="H132" i="4" s="1"/>
  <c r="E133" i="4"/>
  <c r="E134" i="4"/>
  <c r="E135" i="4"/>
  <c r="E136" i="4"/>
  <c r="H136" i="4" s="1"/>
  <c r="E137" i="4"/>
  <c r="E138" i="4"/>
  <c r="E139" i="4"/>
  <c r="E140" i="4"/>
  <c r="H140" i="4" s="1"/>
  <c r="E141" i="4"/>
  <c r="E142" i="4"/>
  <c r="E143" i="4"/>
  <c r="E144" i="4"/>
  <c r="H144" i="4" s="1"/>
  <c r="E145" i="4"/>
  <c r="E146" i="4"/>
  <c r="E147" i="4"/>
  <c r="E148" i="4"/>
  <c r="H148" i="4" s="1"/>
  <c r="G111" i="4"/>
  <c r="E111" i="4"/>
  <c r="H111" i="4" s="1"/>
  <c r="G112" i="4"/>
  <c r="E112" i="4"/>
  <c r="G113" i="4"/>
  <c r="E113" i="4"/>
  <c r="I35" i="6" s="1"/>
  <c r="G114" i="4"/>
  <c r="E114" i="4"/>
  <c r="H114" i="4"/>
  <c r="G84" i="4"/>
  <c r="G85" i="4"/>
  <c r="G86" i="4"/>
  <c r="G87" i="4"/>
  <c r="G88" i="4"/>
  <c r="G89" i="4"/>
  <c r="H89" i="4" s="1"/>
  <c r="G90" i="4"/>
  <c r="G91" i="4"/>
  <c r="G92" i="4"/>
  <c r="G93" i="4"/>
  <c r="H93" i="4" s="1"/>
  <c r="G94" i="4"/>
  <c r="G95" i="4"/>
  <c r="G96" i="4"/>
  <c r="G97" i="4"/>
  <c r="H97" i="4" s="1"/>
  <c r="G98" i="4"/>
  <c r="G99" i="4"/>
  <c r="G100" i="4"/>
  <c r="G101" i="4"/>
  <c r="H101" i="4" s="1"/>
  <c r="G102" i="4"/>
  <c r="G103" i="4"/>
  <c r="G104" i="4"/>
  <c r="G105" i="4"/>
  <c r="H105" i="4" s="1"/>
  <c r="G106" i="4"/>
  <c r="G107" i="4"/>
  <c r="G108" i="4"/>
  <c r="G109" i="4"/>
  <c r="H109" i="4" s="1"/>
  <c r="G110" i="4"/>
  <c r="I116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G46" i="4"/>
  <c r="G47" i="4"/>
  <c r="H47" i="4" s="1"/>
  <c r="G48" i="4"/>
  <c r="G49" i="4"/>
  <c r="G50" i="4"/>
  <c r="G51" i="4"/>
  <c r="H51" i="4" s="1"/>
  <c r="G52" i="4"/>
  <c r="G53" i="4"/>
  <c r="G54" i="4"/>
  <c r="G55" i="4"/>
  <c r="H55" i="4" s="1"/>
  <c r="G56" i="4"/>
  <c r="G57" i="4"/>
  <c r="G58" i="4"/>
  <c r="G59" i="4"/>
  <c r="H59" i="4" s="1"/>
  <c r="G60" i="4"/>
  <c r="G61" i="4"/>
  <c r="G62" i="4"/>
  <c r="G63" i="4"/>
  <c r="H63" i="4" s="1"/>
  <c r="G64" i="4"/>
  <c r="G65" i="4"/>
  <c r="G66" i="4"/>
  <c r="G67" i="4"/>
  <c r="H67" i="4" s="1"/>
  <c r="G68" i="4"/>
  <c r="G69" i="4"/>
  <c r="G70" i="4"/>
  <c r="G71" i="4"/>
  <c r="H71" i="4" s="1"/>
  <c r="G72" i="4"/>
  <c r="G73" i="4"/>
  <c r="G74" i="4"/>
  <c r="E46" i="4"/>
  <c r="H6" i="6" s="1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I78" i="4"/>
  <c r="I40" i="4"/>
  <c r="H127" i="6"/>
  <c r="G34" i="4"/>
  <c r="H34" i="4" s="1"/>
  <c r="E34" i="4"/>
  <c r="G35" i="4"/>
  <c r="E35" i="4"/>
  <c r="G36" i="4"/>
  <c r="E36" i="4"/>
  <c r="H36" i="4"/>
  <c r="G37" i="4"/>
  <c r="E37" i="4"/>
  <c r="G38" i="4"/>
  <c r="E38" i="4"/>
  <c r="H38" i="4" s="1"/>
  <c r="G39" i="4"/>
  <c r="E39" i="4"/>
  <c r="I27" i="3"/>
  <c r="G9" i="4"/>
  <c r="G10" i="4"/>
  <c r="G11" i="4"/>
  <c r="H11" i="4" s="1"/>
  <c r="G12" i="4"/>
  <c r="G13" i="4"/>
  <c r="G14" i="4"/>
  <c r="G15" i="4"/>
  <c r="H15" i="4" s="1"/>
  <c r="G16" i="4"/>
  <c r="G17" i="4"/>
  <c r="G18" i="4"/>
  <c r="G19" i="4"/>
  <c r="H19" i="4" s="1"/>
  <c r="G20" i="4"/>
  <c r="G21" i="4"/>
  <c r="G22" i="4"/>
  <c r="G23" i="4"/>
  <c r="H23" i="4" s="1"/>
  <c r="G24" i="4"/>
  <c r="G25" i="4"/>
  <c r="G26" i="4"/>
  <c r="G27" i="4"/>
  <c r="H27" i="4" s="1"/>
  <c r="G28" i="4"/>
  <c r="G29" i="4"/>
  <c r="G30" i="4"/>
  <c r="G31" i="4"/>
  <c r="H31" i="4" s="1"/>
  <c r="G32" i="4"/>
  <c r="G33" i="4"/>
  <c r="E8" i="4"/>
  <c r="E9" i="4"/>
  <c r="E40" i="4" s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H183" i="4"/>
  <c r="H181" i="4"/>
  <c r="H180" i="4"/>
  <c r="H179" i="4"/>
  <c r="H177" i="4"/>
  <c r="H176" i="4"/>
  <c r="H175" i="4"/>
  <c r="H173" i="4"/>
  <c r="H172" i="4"/>
  <c r="H171" i="4"/>
  <c r="H169" i="4"/>
  <c r="H168" i="4"/>
  <c r="H167" i="4"/>
  <c r="H165" i="4"/>
  <c r="H164" i="4"/>
  <c r="H163" i="4"/>
  <c r="H161" i="4"/>
  <c r="H160" i="4"/>
  <c r="H159" i="4"/>
  <c r="H147" i="4"/>
  <c r="H146" i="4"/>
  <c r="H143" i="4"/>
  <c r="H142" i="4"/>
  <c r="H139" i="4"/>
  <c r="H138" i="4"/>
  <c r="H135" i="4"/>
  <c r="H134" i="4"/>
  <c r="H131" i="4"/>
  <c r="H130" i="4"/>
  <c r="H127" i="4"/>
  <c r="H126" i="4"/>
  <c r="H123" i="4"/>
  <c r="H110" i="4"/>
  <c r="H108" i="4"/>
  <c r="H107" i="4"/>
  <c r="H106" i="4"/>
  <c r="H104" i="4"/>
  <c r="H103" i="4"/>
  <c r="H102" i="4"/>
  <c r="H100" i="4"/>
  <c r="H99" i="4"/>
  <c r="H98" i="4"/>
  <c r="H96" i="4"/>
  <c r="H95" i="4"/>
  <c r="H94" i="4"/>
  <c r="H92" i="4"/>
  <c r="H91" i="4"/>
  <c r="H90" i="4"/>
  <c r="H88" i="4"/>
  <c r="H87" i="4"/>
  <c r="H86" i="4"/>
  <c r="H84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I119" i="3"/>
  <c r="G101" i="3"/>
  <c r="G102" i="3"/>
  <c r="G103" i="3"/>
  <c r="G104" i="3"/>
  <c r="G105" i="3"/>
  <c r="H105" i="3" s="1"/>
  <c r="G106" i="3"/>
  <c r="G107" i="3"/>
  <c r="G108" i="3"/>
  <c r="G109" i="3"/>
  <c r="H109" i="3"/>
  <c r="G110" i="3"/>
  <c r="G111" i="3"/>
  <c r="G112" i="3"/>
  <c r="G113" i="3"/>
  <c r="H113" i="3" s="1"/>
  <c r="G114" i="3"/>
  <c r="G115" i="3"/>
  <c r="G116" i="3"/>
  <c r="G61" i="6" s="1"/>
  <c r="E101" i="3"/>
  <c r="E102" i="3"/>
  <c r="E103" i="3"/>
  <c r="H103" i="3"/>
  <c r="E104" i="3"/>
  <c r="H104" i="3"/>
  <c r="E105" i="3"/>
  <c r="E106" i="3"/>
  <c r="E119" i="3" s="1"/>
  <c r="E107" i="3"/>
  <c r="H107" i="3"/>
  <c r="E108" i="3"/>
  <c r="H108" i="3"/>
  <c r="E109" i="3"/>
  <c r="E110" i="3"/>
  <c r="E111" i="3"/>
  <c r="H111" i="3"/>
  <c r="E112" i="3"/>
  <c r="H112" i="3"/>
  <c r="E113" i="3"/>
  <c r="E114" i="3"/>
  <c r="G19" i="6" s="1"/>
  <c r="E115" i="3"/>
  <c r="H115" i="3"/>
  <c r="E116" i="3"/>
  <c r="H116" i="3"/>
  <c r="I96" i="3"/>
  <c r="G77" i="3"/>
  <c r="G78" i="3"/>
  <c r="G79" i="3"/>
  <c r="H79" i="3" s="1"/>
  <c r="G80" i="3"/>
  <c r="H80" i="3"/>
  <c r="G81" i="3"/>
  <c r="G82" i="3"/>
  <c r="H82" i="3" s="1"/>
  <c r="G83" i="3"/>
  <c r="H83" i="3" s="1"/>
  <c r="G84" i="3"/>
  <c r="G85" i="3"/>
  <c r="H85" i="3" s="1"/>
  <c r="G86" i="3"/>
  <c r="G87" i="3"/>
  <c r="G88" i="3"/>
  <c r="G89" i="3"/>
  <c r="H89" i="3" s="1"/>
  <c r="G90" i="3"/>
  <c r="H90" i="3"/>
  <c r="G91" i="3"/>
  <c r="G92" i="3"/>
  <c r="H92" i="3" s="1"/>
  <c r="G93" i="3"/>
  <c r="E77" i="3"/>
  <c r="E78" i="3"/>
  <c r="E79" i="3"/>
  <c r="E80" i="3"/>
  <c r="E81" i="3"/>
  <c r="H81" i="3" s="1"/>
  <c r="E82" i="3"/>
  <c r="E83" i="3"/>
  <c r="E84" i="3"/>
  <c r="G13" i="6" s="1"/>
  <c r="E85" i="3"/>
  <c r="E86" i="3"/>
  <c r="H86" i="3"/>
  <c r="E87" i="3"/>
  <c r="H87" i="3"/>
  <c r="E88" i="3"/>
  <c r="H88" i="3"/>
  <c r="E89" i="3"/>
  <c r="E90" i="3"/>
  <c r="E91" i="3"/>
  <c r="H91" i="3" s="1"/>
  <c r="E92" i="3"/>
  <c r="E93" i="3"/>
  <c r="H93" i="3" s="1"/>
  <c r="H78" i="3"/>
  <c r="H77" i="3"/>
  <c r="I72" i="3"/>
  <c r="G54" i="3"/>
  <c r="G55" i="3"/>
  <c r="G56" i="3"/>
  <c r="H56" i="3" s="1"/>
  <c r="G57" i="3"/>
  <c r="G58" i="3"/>
  <c r="G59" i="3"/>
  <c r="G72" i="3" s="1"/>
  <c r="G60" i="3"/>
  <c r="G61" i="3"/>
  <c r="G62" i="3"/>
  <c r="H62" i="3" s="1"/>
  <c r="G63" i="3"/>
  <c r="G64" i="3"/>
  <c r="H64" i="3" s="1"/>
  <c r="G65" i="3"/>
  <c r="G66" i="3"/>
  <c r="G67" i="3"/>
  <c r="G68" i="3"/>
  <c r="G69" i="3"/>
  <c r="G70" i="3"/>
  <c r="G71" i="3"/>
  <c r="E54" i="3"/>
  <c r="H54" i="3"/>
  <c r="E55" i="3"/>
  <c r="E56" i="3"/>
  <c r="E57" i="3"/>
  <c r="H57" i="3"/>
  <c r="E58" i="3"/>
  <c r="H58" i="3"/>
  <c r="E59" i="3"/>
  <c r="E60" i="3"/>
  <c r="H60" i="3" s="1"/>
  <c r="E61" i="3"/>
  <c r="H61" i="3"/>
  <c r="E62" i="3"/>
  <c r="E63" i="3"/>
  <c r="H63" i="3" s="1"/>
  <c r="E64" i="3"/>
  <c r="E65" i="3"/>
  <c r="H65" i="3"/>
  <c r="E66" i="3"/>
  <c r="H66" i="3"/>
  <c r="E67" i="3"/>
  <c r="E68" i="3"/>
  <c r="H68" i="3" s="1"/>
  <c r="E69" i="3"/>
  <c r="H69" i="3"/>
  <c r="E70" i="3"/>
  <c r="H70" i="3"/>
  <c r="E71" i="3"/>
  <c r="H71" i="3"/>
  <c r="I50" i="3"/>
  <c r="G31" i="3"/>
  <c r="G32" i="3"/>
  <c r="G33" i="3"/>
  <c r="H33" i="3" s="1"/>
  <c r="G34" i="3"/>
  <c r="G35" i="3"/>
  <c r="G36" i="3"/>
  <c r="G37" i="3"/>
  <c r="H37" i="3" s="1"/>
  <c r="G38" i="3"/>
  <c r="G39" i="3"/>
  <c r="H39" i="3" s="1"/>
  <c r="G40" i="3"/>
  <c r="G41" i="3"/>
  <c r="H41" i="3" s="1"/>
  <c r="G42" i="3"/>
  <c r="G43" i="3"/>
  <c r="G44" i="3"/>
  <c r="G45" i="3"/>
  <c r="H45" i="3" s="1"/>
  <c r="G46" i="3"/>
  <c r="G47" i="3"/>
  <c r="H47" i="3" s="1"/>
  <c r="E31" i="3"/>
  <c r="E32" i="3"/>
  <c r="E33" i="3"/>
  <c r="E34" i="3"/>
  <c r="E35" i="3"/>
  <c r="H35" i="3" s="1"/>
  <c r="E36" i="3"/>
  <c r="H36" i="3"/>
  <c r="E37" i="3"/>
  <c r="E38" i="3"/>
  <c r="E39" i="3"/>
  <c r="E40" i="3"/>
  <c r="H40" i="3"/>
  <c r="E41" i="3"/>
  <c r="E42" i="3"/>
  <c r="E43" i="3"/>
  <c r="E44" i="3"/>
  <c r="H44" i="3"/>
  <c r="E45" i="3"/>
  <c r="E46" i="3"/>
  <c r="E47" i="3"/>
  <c r="H43" i="3"/>
  <c r="H31" i="3"/>
  <c r="G8" i="3"/>
  <c r="G9" i="3"/>
  <c r="G10" i="3"/>
  <c r="G11" i="3"/>
  <c r="G12" i="3"/>
  <c r="G13" i="3"/>
  <c r="G14" i="3"/>
  <c r="H14" i="3" s="1"/>
  <c r="G15" i="3"/>
  <c r="G16" i="3"/>
  <c r="G17" i="3"/>
  <c r="G18" i="3"/>
  <c r="H18" i="3" s="1"/>
  <c r="G19" i="3"/>
  <c r="G20" i="3"/>
  <c r="G21" i="3"/>
  <c r="G22" i="3"/>
  <c r="G23" i="3"/>
  <c r="G24" i="3"/>
  <c r="G25" i="3"/>
  <c r="E8" i="3"/>
  <c r="E9" i="3"/>
  <c r="E10" i="3"/>
  <c r="H10" i="3" s="1"/>
  <c r="E11" i="3"/>
  <c r="E12" i="3"/>
  <c r="F10" i="6" s="1"/>
  <c r="E13" i="3"/>
  <c r="E14" i="3"/>
  <c r="E15" i="3"/>
  <c r="E16" i="3"/>
  <c r="E17" i="3"/>
  <c r="E18" i="3"/>
  <c r="E19" i="3"/>
  <c r="E20" i="3"/>
  <c r="F18" i="6" s="1"/>
  <c r="E21" i="3"/>
  <c r="E22" i="3"/>
  <c r="E23" i="3"/>
  <c r="E24" i="3"/>
  <c r="E25" i="3"/>
  <c r="H12" i="3"/>
  <c r="G70" i="2"/>
  <c r="G71" i="2"/>
  <c r="G72" i="2"/>
  <c r="H72" i="2" s="1"/>
  <c r="G73" i="2"/>
  <c r="G74" i="2"/>
  <c r="G75" i="2"/>
  <c r="G76" i="2"/>
  <c r="G77" i="2"/>
  <c r="G78" i="2"/>
  <c r="G79" i="2"/>
  <c r="G80" i="2"/>
  <c r="H80" i="2" s="1"/>
  <c r="I81" i="2"/>
  <c r="E70" i="2"/>
  <c r="E71" i="2"/>
  <c r="E72" i="2"/>
  <c r="E73" i="2"/>
  <c r="E81" i="2" s="1"/>
  <c r="E74" i="2"/>
  <c r="H74" i="2"/>
  <c r="E75" i="2"/>
  <c r="E76" i="2"/>
  <c r="H76" i="2" s="1"/>
  <c r="E77" i="2"/>
  <c r="E78" i="2"/>
  <c r="H78" i="2"/>
  <c r="E79" i="2"/>
  <c r="E80" i="2"/>
  <c r="H77" i="2"/>
  <c r="I65" i="2"/>
  <c r="G54" i="2"/>
  <c r="G55" i="2"/>
  <c r="G56" i="2"/>
  <c r="G57" i="2"/>
  <c r="G58" i="2"/>
  <c r="H58" i="2"/>
  <c r="G59" i="2"/>
  <c r="G60" i="2"/>
  <c r="G61" i="2"/>
  <c r="G62" i="2"/>
  <c r="H62" i="2" s="1"/>
  <c r="G63" i="2"/>
  <c r="G64" i="2"/>
  <c r="H64" i="2" s="1"/>
  <c r="E54" i="2"/>
  <c r="E65" i="2" s="1"/>
  <c r="E55" i="2"/>
  <c r="E56" i="2"/>
  <c r="H56" i="2"/>
  <c r="E57" i="2"/>
  <c r="H57" i="2"/>
  <c r="E58" i="2"/>
  <c r="E59" i="2"/>
  <c r="E60" i="2"/>
  <c r="E61" i="2"/>
  <c r="H61" i="2" s="1"/>
  <c r="E62" i="2"/>
  <c r="D14" i="6" s="1"/>
  <c r="E63" i="2"/>
  <c r="E64" i="2"/>
  <c r="I49" i="2"/>
  <c r="G38" i="2"/>
  <c r="G39" i="2"/>
  <c r="G40" i="2"/>
  <c r="E48" i="6" s="1"/>
  <c r="G41" i="2"/>
  <c r="G42" i="2"/>
  <c r="G43" i="2"/>
  <c r="H43" i="2" s="1"/>
  <c r="G44" i="2"/>
  <c r="H44" i="2"/>
  <c r="G45" i="2"/>
  <c r="G46" i="2"/>
  <c r="H46" i="2" s="1"/>
  <c r="G47" i="2"/>
  <c r="G48" i="2"/>
  <c r="E38" i="2"/>
  <c r="E39" i="2"/>
  <c r="E40" i="2"/>
  <c r="E41" i="2"/>
  <c r="E42" i="2"/>
  <c r="E43" i="2"/>
  <c r="E44" i="2"/>
  <c r="E45" i="2"/>
  <c r="E46" i="2"/>
  <c r="E47" i="2"/>
  <c r="E48" i="2"/>
  <c r="H47" i="2"/>
  <c r="H39" i="2"/>
  <c r="I34" i="2"/>
  <c r="G23" i="2"/>
  <c r="G24" i="2"/>
  <c r="H24" i="2" s="1"/>
  <c r="G25" i="2"/>
  <c r="H25" i="2" s="1"/>
  <c r="G26" i="2"/>
  <c r="H26" i="2" s="1"/>
  <c r="G27" i="2"/>
  <c r="G28" i="2"/>
  <c r="H28" i="2"/>
  <c r="G29" i="2"/>
  <c r="G30" i="2"/>
  <c r="G31" i="2"/>
  <c r="G32" i="2"/>
  <c r="G33" i="2"/>
  <c r="H33" i="2"/>
  <c r="E23" i="2"/>
  <c r="E24" i="2"/>
  <c r="E25" i="2"/>
  <c r="E26" i="2"/>
  <c r="E9" i="6" s="1"/>
  <c r="E27" i="2"/>
  <c r="E28" i="2"/>
  <c r="E29" i="2"/>
  <c r="E30" i="2"/>
  <c r="D13" i="6" s="1"/>
  <c r="E31" i="2"/>
  <c r="E32" i="2"/>
  <c r="H32" i="2" s="1"/>
  <c r="E33" i="2"/>
  <c r="H29" i="2"/>
  <c r="I19" i="2"/>
  <c r="I125" i="6"/>
  <c r="G8" i="2"/>
  <c r="G9" i="2"/>
  <c r="G10" i="2"/>
  <c r="G11" i="2"/>
  <c r="G12" i="2"/>
  <c r="H12" i="2" s="1"/>
  <c r="G13" i="2"/>
  <c r="G14" i="2"/>
  <c r="G15" i="2"/>
  <c r="G16" i="2"/>
  <c r="G17" i="2"/>
  <c r="G18" i="2"/>
  <c r="E8" i="2"/>
  <c r="D6" i="6" s="1"/>
  <c r="E9" i="2"/>
  <c r="E7" i="6" s="1"/>
  <c r="E10" i="2"/>
  <c r="E8" i="6"/>
  <c r="E11" i="2"/>
  <c r="E12" i="2"/>
  <c r="E13" i="2"/>
  <c r="H13" i="2" s="1"/>
  <c r="E14" i="2"/>
  <c r="E15" i="2"/>
  <c r="E16" i="2"/>
  <c r="E17" i="2"/>
  <c r="D15" i="6" s="1"/>
  <c r="E18" i="2"/>
  <c r="E16" i="6"/>
  <c r="H11" i="2"/>
  <c r="I61" i="1"/>
  <c r="G54" i="1"/>
  <c r="G55" i="1"/>
  <c r="G56" i="1"/>
  <c r="G57" i="1"/>
  <c r="H57" i="1" s="1"/>
  <c r="G58" i="1"/>
  <c r="G59" i="1"/>
  <c r="E54" i="1"/>
  <c r="B6" i="6" s="1"/>
  <c r="E55" i="1"/>
  <c r="E56" i="1"/>
  <c r="E57" i="1"/>
  <c r="E58" i="1"/>
  <c r="E59" i="1"/>
  <c r="H59" i="1"/>
  <c r="H55" i="1"/>
  <c r="I49" i="1"/>
  <c r="G42" i="1"/>
  <c r="G43" i="1"/>
  <c r="H43" i="1"/>
  <c r="G44" i="1"/>
  <c r="G45" i="1"/>
  <c r="G46" i="1"/>
  <c r="C50" i="6" s="1"/>
  <c r="G47" i="1"/>
  <c r="G48" i="1"/>
  <c r="G49" i="1"/>
  <c r="E42" i="1"/>
  <c r="E43" i="1"/>
  <c r="E44" i="1"/>
  <c r="E45" i="1"/>
  <c r="E46" i="1"/>
  <c r="E47" i="1"/>
  <c r="H47" i="1" s="1"/>
  <c r="E48" i="1"/>
  <c r="H48" i="1"/>
  <c r="H44" i="1"/>
  <c r="I37" i="1"/>
  <c r="G30" i="1"/>
  <c r="G31" i="1"/>
  <c r="B47" i="6" s="1"/>
  <c r="G32" i="1"/>
  <c r="G33" i="1"/>
  <c r="H33" i="1" s="1"/>
  <c r="G34" i="1"/>
  <c r="G35" i="1"/>
  <c r="E30" i="1"/>
  <c r="E31" i="1"/>
  <c r="E32" i="1"/>
  <c r="E33" i="1"/>
  <c r="E34" i="1"/>
  <c r="E35" i="1"/>
  <c r="H34" i="1"/>
  <c r="H30" i="1"/>
  <c r="I26" i="1"/>
  <c r="H124" i="6" s="1"/>
  <c r="G19" i="1"/>
  <c r="G20" i="1"/>
  <c r="G21" i="1"/>
  <c r="G22" i="1"/>
  <c r="H22" i="1" s="1"/>
  <c r="G23" i="1"/>
  <c r="G24" i="1"/>
  <c r="H24" i="1" s="1"/>
  <c r="G25" i="1"/>
  <c r="E19" i="1"/>
  <c r="E20" i="1"/>
  <c r="H20" i="1" s="1"/>
  <c r="E21" i="1"/>
  <c r="E22" i="1"/>
  <c r="B9" i="6" s="1"/>
  <c r="E23" i="1"/>
  <c r="E24" i="1"/>
  <c r="E25" i="1"/>
  <c r="B12" i="6" s="1"/>
  <c r="I15" i="1"/>
  <c r="I124" i="6"/>
  <c r="G8" i="1"/>
  <c r="G9" i="1"/>
  <c r="G10" i="1"/>
  <c r="G11" i="1"/>
  <c r="C49" i="6" s="1"/>
  <c r="G12" i="1"/>
  <c r="G13" i="1"/>
  <c r="G14" i="1"/>
  <c r="E8" i="1"/>
  <c r="E9" i="1"/>
  <c r="E10" i="1"/>
  <c r="E11" i="1"/>
  <c r="E12" i="1"/>
  <c r="E13" i="1"/>
  <c r="C11" i="6" s="1"/>
  <c r="E14" i="1"/>
  <c r="C12" i="6" s="1"/>
  <c r="H12" i="1"/>
  <c r="H8" i="1"/>
  <c r="D16" i="6"/>
  <c r="D8" i="6"/>
  <c r="E56" i="6"/>
  <c r="D52" i="6"/>
  <c r="F63" i="6"/>
  <c r="G63" i="6"/>
  <c r="F59" i="6"/>
  <c r="G55" i="6"/>
  <c r="G47" i="6"/>
  <c r="I29" i="6"/>
  <c r="I25" i="6"/>
  <c r="I21" i="6"/>
  <c r="I17" i="6"/>
  <c r="I13" i="6"/>
  <c r="I9" i="6"/>
  <c r="H70" i="6"/>
  <c r="H66" i="6"/>
  <c r="H62" i="6"/>
  <c r="H58" i="6"/>
  <c r="H54" i="6"/>
  <c r="H50" i="6"/>
  <c r="H126" i="6"/>
  <c r="I37" i="6"/>
  <c r="H37" i="6"/>
  <c r="H76" i="6"/>
  <c r="I76" i="6"/>
  <c r="I74" i="6"/>
  <c r="H33" i="6"/>
  <c r="H72" i="6"/>
  <c r="I72" i="6"/>
  <c r="I46" i="6"/>
  <c r="C9" i="6"/>
  <c r="C47" i="6"/>
  <c r="B52" i="6"/>
  <c r="C48" i="6"/>
  <c r="B48" i="6"/>
  <c r="E15" i="6"/>
  <c r="E13" i="6"/>
  <c r="E11" i="6"/>
  <c r="D7" i="6"/>
  <c r="D55" i="6"/>
  <c r="E55" i="6"/>
  <c r="E53" i="6"/>
  <c r="D51" i="6"/>
  <c r="H125" i="6"/>
  <c r="G22" i="6"/>
  <c r="G20" i="6"/>
  <c r="F20" i="6"/>
  <c r="G16" i="6"/>
  <c r="F16" i="6"/>
  <c r="G12" i="6"/>
  <c r="F12" i="6"/>
  <c r="G10" i="6"/>
  <c r="G8" i="6"/>
  <c r="F8" i="6"/>
  <c r="G6" i="6"/>
  <c r="F62" i="6"/>
  <c r="G62" i="6"/>
  <c r="F58" i="6"/>
  <c r="G58" i="6"/>
  <c r="F52" i="6"/>
  <c r="F50" i="6"/>
  <c r="G50" i="6"/>
  <c r="F46" i="6"/>
  <c r="G46" i="6"/>
  <c r="H30" i="6"/>
  <c r="I30" i="6"/>
  <c r="H28" i="6"/>
  <c r="I28" i="6"/>
  <c r="H26" i="6"/>
  <c r="I26" i="6"/>
  <c r="H24" i="6"/>
  <c r="I24" i="6"/>
  <c r="H22" i="6"/>
  <c r="I22" i="6"/>
  <c r="H20" i="6"/>
  <c r="I20" i="6"/>
  <c r="H18" i="6"/>
  <c r="I18" i="6"/>
  <c r="H16" i="6"/>
  <c r="I16" i="6"/>
  <c r="H14" i="6"/>
  <c r="I14" i="6"/>
  <c r="H12" i="6"/>
  <c r="I12" i="6"/>
  <c r="H10" i="6"/>
  <c r="I10" i="6"/>
  <c r="H8" i="6"/>
  <c r="I8" i="6"/>
  <c r="H71" i="6"/>
  <c r="H67" i="6"/>
  <c r="H63" i="6"/>
  <c r="H59" i="6"/>
  <c r="H55" i="6"/>
  <c r="H51" i="6"/>
  <c r="H47" i="6"/>
  <c r="H77" i="6"/>
  <c r="I77" i="6"/>
  <c r="H36" i="6"/>
  <c r="I36" i="6"/>
  <c r="H75" i="6"/>
  <c r="I75" i="6"/>
  <c r="H34" i="6"/>
  <c r="I34" i="6"/>
  <c r="H73" i="6"/>
  <c r="I73" i="6"/>
  <c r="H32" i="6"/>
  <c r="I32" i="6"/>
  <c r="H9" i="1"/>
  <c r="H13" i="1"/>
  <c r="H19" i="1"/>
  <c r="H31" i="1"/>
  <c r="H8" i="2"/>
  <c r="H10" i="2"/>
  <c r="H14" i="2"/>
  <c r="H16" i="2"/>
  <c r="H18" i="2"/>
  <c r="E19" i="2"/>
  <c r="G19" i="2"/>
  <c r="H38" i="2"/>
  <c r="H70" i="2"/>
  <c r="H55" i="3"/>
  <c r="H102" i="3"/>
  <c r="G27" i="3"/>
  <c r="H39" i="4"/>
  <c r="H37" i="4"/>
  <c r="H35" i="4"/>
  <c r="H32" i="1"/>
  <c r="E37" i="1"/>
  <c r="H31" i="2"/>
  <c r="H23" i="2"/>
  <c r="E46" i="6"/>
  <c r="D46" i="6"/>
  <c r="H55" i="2"/>
  <c r="G65" i="2"/>
  <c r="H65" i="2"/>
  <c r="H25" i="3"/>
  <c r="F23" i="6"/>
  <c r="H23" i="3"/>
  <c r="F21" i="6"/>
  <c r="G21" i="6"/>
  <c r="H21" i="3"/>
  <c r="H19" i="3"/>
  <c r="F17" i="6"/>
  <c r="G17" i="6"/>
  <c r="H17" i="3"/>
  <c r="F15" i="6"/>
  <c r="H15" i="3"/>
  <c r="F13" i="6"/>
  <c r="H13" i="3"/>
  <c r="H11" i="3"/>
  <c r="F9" i="6"/>
  <c r="G9" i="6"/>
  <c r="H9" i="3"/>
  <c r="F7" i="6"/>
  <c r="H42" i="3"/>
  <c r="F57" i="6"/>
  <c r="G57" i="6"/>
  <c r="H67" i="3"/>
  <c r="G59" i="6"/>
  <c r="H59" i="3"/>
  <c r="G96" i="3"/>
  <c r="H96" i="3" s="1"/>
  <c r="E49" i="6"/>
  <c r="C46" i="6"/>
  <c r="B46" i="6"/>
  <c r="F51" i="6"/>
  <c r="G7" i="6"/>
  <c r="G15" i="6"/>
  <c r="G23" i="6"/>
  <c r="B11" i="6"/>
  <c r="B7" i="6"/>
  <c r="C7" i="6"/>
  <c r="B51" i="6"/>
  <c r="C51" i="6"/>
  <c r="H21" i="1"/>
  <c r="C8" i="6"/>
  <c r="E26" i="1"/>
  <c r="H25" i="1"/>
  <c r="H35" i="1"/>
  <c r="G37" i="1"/>
  <c r="H37" i="1"/>
  <c r="H46" i="1"/>
  <c r="B50" i="6"/>
  <c r="E61" i="1"/>
  <c r="C6" i="6"/>
  <c r="G61" i="1"/>
  <c r="H61" i="1"/>
  <c r="H56" i="1"/>
  <c r="H48" i="2"/>
  <c r="D56" i="6"/>
  <c r="H45" i="2"/>
  <c r="H40" i="2"/>
  <c r="D48" i="6"/>
  <c r="H63" i="2"/>
  <c r="H60" i="2"/>
  <c r="E52" i="6"/>
  <c r="H34" i="3"/>
  <c r="F49" i="6"/>
  <c r="G49" i="6"/>
  <c r="G50" i="3"/>
  <c r="H32" i="3"/>
  <c r="F47" i="6"/>
  <c r="E96" i="3"/>
  <c r="H110" i="3"/>
  <c r="F55" i="6"/>
  <c r="G119" i="3"/>
  <c r="H119" i="3" s="1"/>
  <c r="H23" i="1"/>
  <c r="E49" i="1"/>
  <c r="H49" i="1"/>
  <c r="H42" i="1"/>
  <c r="H54" i="1"/>
  <c r="E14" i="6"/>
  <c r="E34" i="2"/>
  <c r="H27" i="2"/>
  <c r="E49" i="2"/>
  <c r="H41" i="2"/>
  <c r="H59" i="2"/>
  <c r="H79" i="2"/>
  <c r="H75" i="2"/>
  <c r="H71" i="2"/>
  <c r="E27" i="3"/>
  <c r="H27" i="3"/>
  <c r="H46" i="3"/>
  <c r="F61" i="6"/>
  <c r="H38" i="3"/>
  <c r="F53" i="6"/>
  <c r="G53" i="6"/>
  <c r="H106" i="3"/>
  <c r="H101" i="3"/>
  <c r="C125" i="6" l="1"/>
  <c r="B125" i="6"/>
  <c r="G49" i="2"/>
  <c r="H49" i="2" s="1"/>
  <c r="D50" i="6"/>
  <c r="D126" i="6"/>
  <c r="D49" i="6"/>
  <c r="G48" i="6"/>
  <c r="F19" i="6"/>
  <c r="D54" i="6"/>
  <c r="I47" i="6"/>
  <c r="I51" i="6"/>
  <c r="I55" i="6"/>
  <c r="I59" i="6"/>
  <c r="I63" i="6"/>
  <c r="I67" i="6"/>
  <c r="I71" i="6"/>
  <c r="G52" i="6"/>
  <c r="E51" i="6"/>
  <c r="B49" i="6"/>
  <c r="G26" i="1"/>
  <c r="H26" i="1" s="1"/>
  <c r="H58" i="1"/>
  <c r="C10" i="6"/>
  <c r="E10" i="6"/>
  <c r="D10" i="6"/>
  <c r="H9" i="2"/>
  <c r="D47" i="6"/>
  <c r="H30" i="2"/>
  <c r="H54" i="2"/>
  <c r="H24" i="3"/>
  <c r="F22" i="6"/>
  <c r="H16" i="3"/>
  <c r="F14" i="6"/>
  <c r="H8" i="3"/>
  <c r="F6" i="6"/>
  <c r="H22" i="3"/>
  <c r="G60" i="6"/>
  <c r="F48" i="6"/>
  <c r="I126" i="6"/>
  <c r="E116" i="4"/>
  <c r="B127" i="6" s="1"/>
  <c r="G116" i="4"/>
  <c r="H112" i="4"/>
  <c r="H74" i="6"/>
  <c r="G190" i="4"/>
  <c r="H190" i="4" s="1"/>
  <c r="H46" i="6"/>
  <c r="H158" i="4"/>
  <c r="H73" i="2"/>
  <c r="I27" i="6"/>
  <c r="H29" i="4"/>
  <c r="H27" i="6"/>
  <c r="I19" i="6"/>
  <c r="H21" i="4"/>
  <c r="H19" i="6"/>
  <c r="I11" i="6"/>
  <c r="H13" i="4"/>
  <c r="H11" i="6"/>
  <c r="I7" i="6"/>
  <c r="H9" i="4"/>
  <c r="H7" i="6"/>
  <c r="E126" i="6"/>
  <c r="H114" i="3"/>
  <c r="F56" i="6"/>
  <c r="G51" i="6"/>
  <c r="F11" i="6"/>
  <c r="H19" i="2"/>
  <c r="H11" i="1"/>
  <c r="I49" i="6"/>
  <c r="I53" i="6"/>
  <c r="I57" i="6"/>
  <c r="I61" i="6"/>
  <c r="I65" i="6"/>
  <c r="I69" i="6"/>
  <c r="G54" i="6"/>
  <c r="F60" i="6"/>
  <c r="G18" i="6"/>
  <c r="D9" i="6"/>
  <c r="G11" i="6"/>
  <c r="D12" i="6"/>
  <c r="H14" i="1"/>
  <c r="C52" i="6"/>
  <c r="E12" i="6"/>
  <c r="H15" i="2"/>
  <c r="D53" i="6"/>
  <c r="E6" i="6"/>
  <c r="H42" i="2"/>
  <c r="H20" i="3"/>
  <c r="E50" i="3"/>
  <c r="H50" i="3" s="1"/>
  <c r="E72" i="3"/>
  <c r="H72" i="3" s="1"/>
  <c r="I33" i="6"/>
  <c r="H73" i="4"/>
  <c r="H29" i="6"/>
  <c r="H69" i="4"/>
  <c r="H25" i="6"/>
  <c r="H65" i="4"/>
  <c r="H21" i="6"/>
  <c r="H61" i="4"/>
  <c r="H17" i="6"/>
  <c r="H57" i="4"/>
  <c r="H13" i="6"/>
  <c r="H53" i="4"/>
  <c r="H9" i="6"/>
  <c r="H49" i="4"/>
  <c r="G78" i="4"/>
  <c r="H113" i="4"/>
  <c r="H121" i="4"/>
  <c r="E153" i="4"/>
  <c r="I70" i="6"/>
  <c r="H145" i="4"/>
  <c r="I66" i="6"/>
  <c r="H141" i="4"/>
  <c r="I62" i="6"/>
  <c r="H137" i="4"/>
  <c r="I58" i="6"/>
  <c r="H133" i="4"/>
  <c r="I54" i="6"/>
  <c r="H129" i="4"/>
  <c r="I50" i="6"/>
  <c r="H125" i="4"/>
  <c r="E190" i="4"/>
  <c r="H68" i="6"/>
  <c r="I68" i="6"/>
  <c r="H64" i="6"/>
  <c r="I64" i="6"/>
  <c r="H60" i="6"/>
  <c r="I60" i="6"/>
  <c r="H56" i="6"/>
  <c r="I56" i="6"/>
  <c r="H52" i="6"/>
  <c r="I52" i="6"/>
  <c r="H48" i="6"/>
  <c r="I48" i="6"/>
  <c r="I31" i="6"/>
  <c r="H33" i="4"/>
  <c r="H31" i="6"/>
  <c r="I23" i="6"/>
  <c r="H25" i="4"/>
  <c r="H23" i="6"/>
  <c r="I15" i="6"/>
  <c r="H17" i="4"/>
  <c r="H15" i="6"/>
  <c r="E78" i="4"/>
  <c r="C127" i="6" s="1"/>
  <c r="H46" i="4"/>
  <c r="G153" i="4"/>
  <c r="H153" i="4" s="1"/>
  <c r="H122" i="4"/>
  <c r="G34" i="2"/>
  <c r="H34" i="2" s="1"/>
  <c r="E50" i="6"/>
  <c r="G56" i="6"/>
  <c r="E54" i="6"/>
  <c r="H49" i="6"/>
  <c r="H53" i="6"/>
  <c r="H57" i="6"/>
  <c r="H61" i="6"/>
  <c r="H65" i="6"/>
  <c r="H69" i="6"/>
  <c r="I6" i="6"/>
  <c r="F54" i="6"/>
  <c r="G14" i="6"/>
  <c r="E47" i="6"/>
  <c r="B10" i="6"/>
  <c r="H35" i="6"/>
  <c r="H10" i="1"/>
  <c r="B8" i="6"/>
  <c r="E15" i="1"/>
  <c r="G15" i="1"/>
  <c r="H45" i="1"/>
  <c r="H17" i="2"/>
  <c r="G81" i="2"/>
  <c r="H81" i="2" s="1"/>
  <c r="H84" i="3"/>
  <c r="H85" i="4"/>
  <c r="G40" i="4"/>
  <c r="D11" i="6"/>
  <c r="D124" i="6" l="1"/>
  <c r="E124" i="6"/>
  <c r="H15" i="1"/>
  <c r="H78" i="4"/>
  <c r="D125" i="6"/>
  <c r="E125" i="6"/>
  <c r="B124" i="6"/>
  <c r="C124" i="6"/>
  <c r="D127" i="6"/>
  <c r="H40" i="4"/>
  <c r="E127" i="6"/>
  <c r="H116" i="4"/>
</calcChain>
</file>

<file path=xl/sharedStrings.xml><?xml version="1.0" encoding="utf-8"?>
<sst xmlns="http://schemas.openxmlformats.org/spreadsheetml/2006/main" count="709" uniqueCount="59">
  <si>
    <t>Date</t>
  </si>
  <si>
    <t>DAS</t>
  </si>
  <si>
    <t>Genotype</t>
  </si>
  <si>
    <t>Fresh</t>
  </si>
  <si>
    <t>Dry</t>
  </si>
  <si>
    <t>Area (mm2)</t>
  </si>
  <si>
    <t>Empty foil</t>
  </si>
  <si>
    <t>Foil+Plant</t>
  </si>
  <si>
    <t>Foil+ Plant</t>
  </si>
  <si>
    <t>% water</t>
  </si>
  <si>
    <t>#1</t>
  </si>
  <si>
    <t>Rosette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</si>
  <si>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</si>
  <si>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</si>
  <si>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</si>
  <si>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</si>
  <si>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</si>
  <si>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</si>
  <si>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</si>
  <si>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</si>
  <si>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</si>
  <si>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Total</t>
  </si>
  <si>
    <t>#2</t>
  </si>
  <si>
    <t>#3</t>
  </si>
  <si>
    <t>#4</t>
  </si>
  <si>
    <t>#5</t>
  </si>
  <si>
    <t>Col</t>
  </si>
  <si>
    <t>Area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</si>
  <si>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</si>
  <si>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</si>
  <si>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</si>
  <si>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</si>
  <si>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</si>
  <si>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</si>
  <si>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</si>
  <si>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</si>
  <si>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</si>
  <si>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</si>
  <si>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</si>
  <si>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</si>
  <si>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</si>
  <si>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</si>
  <si>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</si>
  <si>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</si>
  <si>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</si>
  <si>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</si>
  <si>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</si>
  <si>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</si>
  <si>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</si>
  <si>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</si>
  <si>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</si>
  <si>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Fresh biomass</t>
  </si>
  <si>
    <t>Day</t>
  </si>
  <si>
    <t>Thermal time</t>
  </si>
  <si>
    <t>SE</t>
  </si>
  <si>
    <t>Dry biomass</t>
  </si>
  <si>
    <t>Rosette area</t>
  </si>
  <si>
    <t>Destructive area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</si>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</sst>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3" fillId="0" borderId="2" xfId="0" applyFont="1" applyFill="1" applyBorder="1"/>
    <xf numFmtId="0" fontId="3" fillId="0" borderId="7" xfId="0" applyFont="1" applyFill="1" applyBorder="1"/>
    <xf numFmtId="0" fontId="3" fillId="0" borderId="4" xfId="0" applyFont="1" applyFill="1" applyBorder="1"/>
    <xf numFmtId="0" fontId="3" fillId="0" borderId="8" xfId="0" applyFont="1" applyFill="1" applyBorder="1"/>
    <xf numFmtId="0" fontId="4" fillId="0" borderId="9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0" xfId="0" applyFill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inhoo/Local%20Documents/My%20Document/Fei-0%20experiment/Bioma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 DAS"/>
      <sheetName val="23 DAS"/>
      <sheetName val="29 DAS"/>
      <sheetName val="37 DAS Bolt"/>
      <sheetName val="Summary"/>
      <sheetName val="Modelled"/>
      <sheetName val="Indiv"/>
    </sheetNames>
    <sheetDataSet>
      <sheetData sheetId="0"/>
      <sheetData sheetId="1"/>
      <sheetData sheetId="2">
        <row r="8">
          <cell r="E8">
            <v>0.38260000000000005</v>
          </cell>
        </row>
        <row r="9">
          <cell r="E9">
            <v>0.3798999999999999</v>
          </cell>
        </row>
        <row r="10">
          <cell r="E10">
            <v>0.38350000000000006</v>
          </cell>
        </row>
        <row r="11">
          <cell r="E11">
            <v>0.40480000000000005</v>
          </cell>
        </row>
        <row r="12">
          <cell r="E12">
            <v>0.33940000000000015</v>
          </cell>
        </row>
        <row r="39">
          <cell r="E39">
            <v>0.35790000000000011</v>
          </cell>
        </row>
        <row r="66">
          <cell r="E66">
            <v>0.33179999999999993</v>
          </cell>
        </row>
        <row r="93">
          <cell r="E93">
            <v>0.36290000000000006</v>
          </cell>
        </row>
        <row r="121">
          <cell r="E121">
            <v>0.35860000000000003</v>
          </cell>
        </row>
        <row r="149">
          <cell r="E149">
            <v>0.37130000000000019</v>
          </cell>
        </row>
      </sheetData>
      <sheetData sheetId="3">
        <row r="46">
          <cell r="I46">
            <v>3276.2995000000001</v>
          </cell>
        </row>
        <row r="80">
          <cell r="I80">
            <v>4124.970800000001</v>
          </cell>
        </row>
        <row r="114">
          <cell r="I114">
            <v>3261.1632999999997</v>
          </cell>
        </row>
        <row r="149">
          <cell r="I149">
            <v>3916.8205999999996</v>
          </cell>
        </row>
        <row r="184">
          <cell r="I184">
            <v>3303.5274999999992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L9" sqref="L9"/>
    </sheetView>
  </sheetViews>
  <sheetFormatPr defaultRowHeight="13.2" x14ac:dyDescent="0.25"/>
  <cols>
    <col min="2" max="2" width="10.109375" bestFit="1" customWidth="1"/>
    <col min="11" max="12" width="9.109375" style="20" customWidth="1"/>
  </cols>
  <sheetData>
    <row r="1" spans="1:10" x14ac:dyDescent="0.25">
      <c r="A1" s="1" t="s">
        <v>0</v>
      </c>
      <c r="B1" s="2">
        <v>40400</v>
      </c>
      <c r="E1" s="3"/>
      <c r="G1" s="3"/>
      <c r="I1" s="3"/>
    </row>
    <row r="2" spans="1:10" x14ac:dyDescent="0.25">
      <c r="A2" s="1" t="s">
        <v>1</v>
      </c>
      <c r="B2" s="1">
        <v>18</v>
      </c>
      <c r="E2" s="3"/>
      <c r="G2" s="3"/>
      <c r="I2" s="3"/>
    </row>
    <row r="3" spans="1:10" x14ac:dyDescent="0.25">
      <c r="E3" s="3"/>
      <c r="G3" s="3"/>
      <c r="I3" s="3"/>
    </row>
    <row r="4" spans="1:10" x14ac:dyDescent="0.25">
      <c r="A4" s="1" t="s">
        <v>2</v>
      </c>
      <c r="B4" s="1" t="s">
        <v>26</v>
      </c>
      <c r="C4" s="1"/>
      <c r="D4" s="1"/>
      <c r="E4" s="3"/>
      <c r="F4" s="1"/>
      <c r="G4" s="3"/>
      <c r="I4" s="3"/>
    </row>
    <row r="5" spans="1:10" x14ac:dyDescent="0.25">
      <c r="A5" s="1"/>
      <c r="B5" s="1"/>
      <c r="C5" s="1"/>
      <c r="D5" s="1"/>
      <c r="E5" s="3"/>
      <c r="F5" s="1"/>
      <c r="G5" s="3"/>
      <c r="I5" s="3"/>
    </row>
    <row r="6" spans="1:10" x14ac:dyDescent="0.25">
      <c r="A6" s="1"/>
      <c r="B6" s="1"/>
      <c r="C6" s="1"/>
      <c r="D6" s="23" t="s">
        <v>3</v>
      </c>
      <c r="E6" s="23"/>
      <c r="F6" s="23" t="s">
        <v>4</v>
      </c>
      <c r="G6" s="23"/>
      <c r="I6" s="3" t="s">
        <v>5</v>
      </c>
    </row>
    <row r="7" spans="1:10" x14ac:dyDescent="0.25">
      <c r="A7" s="1" t="s">
        <v>10</v>
      </c>
      <c r="B7" s="1" t="s">
        <v>6</v>
      </c>
      <c r="C7" s="1"/>
      <c r="D7" s="1" t="s">
        <v>7</v>
      </c>
      <c r="E7" s="3" t="s">
        <v>3</v>
      </c>
      <c r="F7" s="1" t="s">
        <v>8</v>
      </c>
      <c r="G7" s="3" t="s">
        <v>4</v>
      </c>
      <c r="H7" s="1" t="s">
        <v>9</v>
      </c>
      <c r="I7" s="4">
        <v>78.980400000000003</v>
      </c>
      <c r="J7" t="s">
        <v>11</v>
      </c>
    </row>
    <row r="8" spans="1:10" ht="13.8" x14ac:dyDescent="0.3">
      <c r="A8" s="1" t="s">
        <v>12</v>
      </c>
      <c r="B8" s="5">
        <v>5.6099999999999997E-2</v>
      </c>
      <c r="C8" s="1"/>
      <c r="D8" s="7">
        <v>5.7200000000000001E-2</v>
      </c>
      <c r="E8" s="3">
        <f>D8-B8</f>
        <v>1.1000000000000038E-3</v>
      </c>
      <c r="F8" s="7">
        <v>5.62E-2</v>
      </c>
      <c r="G8" s="3">
        <f>F8-B8</f>
        <v>1.0000000000000286E-4</v>
      </c>
      <c r="H8">
        <f t="shared" ref="H8:H56" si="0">100-G8/E8*100</f>
        <v>90.909090909090679</v>
      </c>
      <c r="I8" s="9">
        <v>6.8780000000000001</v>
      </c>
    </row>
    <row r="9" spans="1:10" ht="13.8" x14ac:dyDescent="0.3">
      <c r="A9" s="1" t="s">
        <v>13</v>
      </c>
      <c r="B9" s="6">
        <v>4.58E-2</v>
      </c>
      <c r="C9" s="1"/>
      <c r="D9" s="8">
        <v>4.7100000000000003E-2</v>
      </c>
      <c r="E9" s="3">
        <f t="shared" ref="E9:E14" si="1">D9-B9</f>
        <v>1.3000000000000025E-3</v>
      </c>
      <c r="F9" s="8">
        <v>4.6100000000000002E-2</v>
      </c>
      <c r="G9" s="3">
        <f t="shared" ref="G9:G14" si="2">F9-B9</f>
        <v>3.0000000000000165E-4</v>
      </c>
      <c r="H9">
        <f t="shared" si="0"/>
        <v>76.923076923076849</v>
      </c>
      <c r="I9" s="10">
        <v>6.9039999999999999</v>
      </c>
    </row>
    <row r="10" spans="1:10" ht="13.8" x14ac:dyDescent="0.3">
      <c r="A10" s="1" t="s">
        <v>14</v>
      </c>
      <c r="B10" s="6">
        <v>6.4299999999999996E-2</v>
      </c>
      <c r="C10" s="1"/>
      <c r="D10" s="8">
        <v>6.7000000000000004E-2</v>
      </c>
      <c r="E10" s="3">
        <f t="shared" si="1"/>
        <v>2.7000000000000079E-3</v>
      </c>
      <c r="F10" s="8">
        <v>6.4899999999999999E-2</v>
      </c>
      <c r="G10" s="3">
        <f t="shared" si="2"/>
        <v>6.0000000000000331E-4</v>
      </c>
      <c r="H10">
        <f t="shared" si="0"/>
        <v>77.777777777777715</v>
      </c>
      <c r="I10" s="10">
        <v>15.851900000000001</v>
      </c>
    </row>
    <row r="11" spans="1:10" ht="13.8" x14ac:dyDescent="0.3">
      <c r="A11" s="1" t="s">
        <v>15</v>
      </c>
      <c r="B11" s="6">
        <v>6.3399999999999998E-2</v>
      </c>
      <c r="C11" s="1"/>
      <c r="D11" s="8">
        <v>6.5699999999999995E-2</v>
      </c>
      <c r="E11" s="3">
        <f t="shared" si="1"/>
        <v>2.2999999999999965E-3</v>
      </c>
      <c r="F11" s="8">
        <v>6.3700000000000007E-2</v>
      </c>
      <c r="G11" s="3">
        <f t="shared" si="2"/>
        <v>3.0000000000000859E-4</v>
      </c>
      <c r="H11">
        <f t="shared" si="0"/>
        <v>86.956521739130039</v>
      </c>
      <c r="I11" s="10">
        <v>13.994300000000001</v>
      </c>
    </row>
    <row r="12" spans="1:10" ht="13.8" x14ac:dyDescent="0.3">
      <c r="A12" s="1" t="s">
        <v>16</v>
      </c>
      <c r="B12" s="6">
        <v>5.9200000000000003E-2</v>
      </c>
      <c r="C12" s="1"/>
      <c r="D12" s="8">
        <v>6.1699999999999998E-2</v>
      </c>
      <c r="E12" s="3">
        <f t="shared" si="1"/>
        <v>2.4999999999999953E-3</v>
      </c>
      <c r="F12" s="8">
        <v>5.96E-2</v>
      </c>
      <c r="G12" s="3">
        <f t="shared" si="2"/>
        <v>3.9999999999999758E-4</v>
      </c>
      <c r="H12">
        <f t="shared" si="0"/>
        <v>84.000000000000071</v>
      </c>
      <c r="I12" s="10">
        <v>19.375499999999999</v>
      </c>
    </row>
    <row r="13" spans="1:10" ht="13.8" x14ac:dyDescent="0.3">
      <c r="A13" s="1" t="s">
        <v>17</v>
      </c>
      <c r="B13" s="6">
        <v>5.5599999999999997E-2</v>
      </c>
      <c r="C13" s="1"/>
      <c r="D13" s="8">
        <v>5.7599999999999998E-2</v>
      </c>
      <c r="E13" s="3">
        <f t="shared" si="1"/>
        <v>2.0000000000000018E-3</v>
      </c>
      <c r="F13" s="8">
        <v>5.6099999999999997E-2</v>
      </c>
      <c r="G13" s="3">
        <f t="shared" si="2"/>
        <v>5.0000000000000044E-4</v>
      </c>
      <c r="H13">
        <f t="shared" si="0"/>
        <v>75</v>
      </c>
      <c r="I13" s="10">
        <v>14.1799</v>
      </c>
    </row>
    <row r="14" spans="1:10" ht="13.8" x14ac:dyDescent="0.3">
      <c r="A14" s="1" t="s">
        <v>18</v>
      </c>
      <c r="B14" s="6">
        <v>6.1899999999999997E-2</v>
      </c>
      <c r="C14" s="1"/>
      <c r="D14" s="8">
        <v>6.3399999999999998E-2</v>
      </c>
      <c r="E14" s="3">
        <f t="shared" si="1"/>
        <v>1.5000000000000013E-3</v>
      </c>
      <c r="F14" s="8">
        <v>6.2300000000000001E-2</v>
      </c>
      <c r="G14" s="3">
        <f t="shared" si="2"/>
        <v>4.0000000000000452E-4</v>
      </c>
      <c r="H14">
        <f t="shared" si="0"/>
        <v>73.333333333333059</v>
      </c>
      <c r="I14" s="10">
        <v>6.4787999999999997</v>
      </c>
    </row>
    <row r="15" spans="1:10" x14ac:dyDescent="0.25">
      <c r="A15" s="3" t="s">
        <v>21</v>
      </c>
      <c r="B15" s="1"/>
      <c r="C15" s="1"/>
      <c r="D15" s="1"/>
      <c r="E15" s="4">
        <f>SUM(E8:E14)</f>
        <v>1.3400000000000009E-2</v>
      </c>
      <c r="F15" s="1"/>
      <c r="G15" s="4">
        <f>SUM(G8:G14)</f>
        <v>2.600000000000019E-3</v>
      </c>
      <c r="H15">
        <f t="shared" si="0"/>
        <v>80.597014925373003</v>
      </c>
      <c r="I15" s="4">
        <f>SUM(I8:I14)</f>
        <v>83.662399999999991</v>
      </c>
    </row>
    <row r="16" spans="1:10" x14ac:dyDescent="0.25">
      <c r="A16" s="1"/>
      <c r="B16" s="1"/>
      <c r="C16" s="1"/>
      <c r="D16" s="1"/>
      <c r="E16" s="3"/>
      <c r="F16" s="1"/>
      <c r="G16" s="3"/>
      <c r="I16" s="3"/>
    </row>
    <row r="17" spans="1:10" x14ac:dyDescent="0.25">
      <c r="A17" s="1"/>
      <c r="B17" s="1"/>
      <c r="C17" s="1"/>
      <c r="D17" s="23" t="s">
        <v>3</v>
      </c>
      <c r="E17" s="23"/>
      <c r="F17" s="23" t="s">
        <v>4</v>
      </c>
      <c r="G17" s="23"/>
      <c r="I17" s="3" t="s">
        <v>5</v>
      </c>
    </row>
    <row r="18" spans="1:10" x14ac:dyDescent="0.25">
      <c r="A18" s="1" t="s">
        <v>22</v>
      </c>
      <c r="B18" s="1" t="s">
        <v>6</v>
      </c>
      <c r="C18" s="1"/>
      <c r="D18" s="1" t="s">
        <v>7</v>
      </c>
      <c r="E18" s="3" t="s">
        <v>3</v>
      </c>
      <c r="F18" s="1" t="s">
        <v>8</v>
      </c>
      <c r="G18" s="3" t="s">
        <v>4</v>
      </c>
      <c r="H18" s="1" t="s">
        <v>9</v>
      </c>
      <c r="I18" s="4">
        <v>86.515199999999993</v>
      </c>
      <c r="J18" t="s">
        <v>11</v>
      </c>
    </row>
    <row r="19" spans="1:10" ht="13.8" x14ac:dyDescent="0.3">
      <c r="A19" s="1" t="s">
        <v>12</v>
      </c>
      <c r="B19" s="5">
        <v>5.7500000000000002E-2</v>
      </c>
      <c r="C19" s="1"/>
      <c r="D19" s="7">
        <v>5.8900000000000001E-2</v>
      </c>
      <c r="E19" s="3">
        <f>D19-B19</f>
        <v>1.3999999999999985E-3</v>
      </c>
      <c r="F19" s="7">
        <v>5.7700000000000001E-2</v>
      </c>
      <c r="G19" s="3">
        <f>F19-B19</f>
        <v>1.9999999999999879E-4</v>
      </c>
      <c r="H19">
        <f t="shared" si="0"/>
        <v>85.714285714285779</v>
      </c>
      <c r="I19" s="9">
        <v>7.4165000000000001</v>
      </c>
    </row>
    <row r="20" spans="1:10" ht="13.8" x14ac:dyDescent="0.3">
      <c r="A20" s="1" t="s">
        <v>13</v>
      </c>
      <c r="B20" s="6">
        <v>5.5100000000000003E-2</v>
      </c>
      <c r="C20" s="1"/>
      <c r="D20" s="8">
        <v>5.6599999999999998E-2</v>
      </c>
      <c r="E20" s="3">
        <f t="shared" ref="E20:E25" si="3">D20-B20</f>
        <v>1.4999999999999944E-3</v>
      </c>
      <c r="F20" s="8">
        <v>5.5500000000000001E-2</v>
      </c>
      <c r="G20" s="3">
        <f t="shared" ref="G20:G25" si="4">F20-B20</f>
        <v>3.9999999999999758E-4</v>
      </c>
      <c r="H20">
        <f t="shared" si="0"/>
        <v>73.3333333333334</v>
      </c>
      <c r="I20" s="10">
        <v>8.2111000000000001</v>
      </c>
    </row>
    <row r="21" spans="1:10" ht="13.8" x14ac:dyDescent="0.3">
      <c r="A21" s="1" t="s">
        <v>14</v>
      </c>
      <c r="B21" s="6">
        <v>5.6099999999999997E-2</v>
      </c>
      <c r="C21" s="1"/>
      <c r="D21" s="8">
        <v>5.8900000000000001E-2</v>
      </c>
      <c r="E21" s="3">
        <f t="shared" si="3"/>
        <v>2.8000000000000039E-3</v>
      </c>
      <c r="F21" s="8">
        <v>5.62E-2</v>
      </c>
      <c r="G21" s="3">
        <f t="shared" si="4"/>
        <v>1.0000000000000286E-4</v>
      </c>
      <c r="H21">
        <f t="shared" si="0"/>
        <v>96.428571428571331</v>
      </c>
      <c r="I21" s="10">
        <v>20.857800000000001</v>
      </c>
    </row>
    <row r="22" spans="1:10" ht="13.8" x14ac:dyDescent="0.3">
      <c r="A22" s="1" t="s">
        <v>15</v>
      </c>
      <c r="B22" s="6">
        <v>5.3499999999999999E-2</v>
      </c>
      <c r="C22" s="1"/>
      <c r="D22" s="8">
        <v>5.5599999999999997E-2</v>
      </c>
      <c r="E22" s="3">
        <f t="shared" si="3"/>
        <v>2.0999999999999977E-3</v>
      </c>
      <c r="F22" s="8">
        <v>5.3800000000000001E-2</v>
      </c>
      <c r="G22" s="3">
        <f t="shared" si="4"/>
        <v>3.0000000000000165E-4</v>
      </c>
      <c r="H22">
        <f t="shared" si="0"/>
        <v>85.714285714285623</v>
      </c>
      <c r="I22" s="10">
        <v>15.2902</v>
      </c>
    </row>
    <row r="23" spans="1:10" ht="13.8" x14ac:dyDescent="0.3">
      <c r="A23" s="1" t="s">
        <v>16</v>
      </c>
      <c r="B23" s="6">
        <v>5.8900000000000001E-2</v>
      </c>
      <c r="C23" s="1"/>
      <c r="D23" s="8">
        <v>6.1800000000000001E-2</v>
      </c>
      <c r="E23" s="3">
        <f t="shared" si="3"/>
        <v>2.8999999999999998E-3</v>
      </c>
      <c r="F23" s="8">
        <v>5.96E-2</v>
      </c>
      <c r="G23" s="3">
        <f t="shared" si="4"/>
        <v>6.9999999999999923E-4</v>
      </c>
      <c r="H23">
        <f t="shared" si="0"/>
        <v>75.862068965517267</v>
      </c>
      <c r="I23" s="10">
        <v>16.203399999999998</v>
      </c>
    </row>
    <row r="24" spans="1:10" ht="13.8" x14ac:dyDescent="0.3">
      <c r="A24" s="1" t="s">
        <v>17</v>
      </c>
      <c r="B24" s="6">
        <v>6.08E-2</v>
      </c>
      <c r="C24" s="1"/>
      <c r="D24" s="8">
        <v>6.3200000000000006E-2</v>
      </c>
      <c r="E24" s="3">
        <f>D24-B24</f>
        <v>2.4000000000000063E-3</v>
      </c>
      <c r="F24" s="8">
        <v>6.1100000000000002E-2</v>
      </c>
      <c r="G24" s="3">
        <f t="shared" si="4"/>
        <v>3.0000000000000165E-4</v>
      </c>
      <c r="H24">
        <f t="shared" si="0"/>
        <v>87.499999999999972</v>
      </c>
      <c r="I24" s="10">
        <v>15.2037</v>
      </c>
    </row>
    <row r="25" spans="1:10" ht="13.8" x14ac:dyDescent="0.3">
      <c r="A25" s="1" t="s">
        <v>18</v>
      </c>
      <c r="B25" s="6">
        <v>5.9200000000000003E-2</v>
      </c>
      <c r="C25" s="1"/>
      <c r="D25" s="8">
        <v>6.1100000000000002E-2</v>
      </c>
      <c r="E25" s="3">
        <f t="shared" si="3"/>
        <v>1.8999999999999989E-3</v>
      </c>
      <c r="F25" s="8">
        <v>5.9900000000000002E-2</v>
      </c>
      <c r="G25" s="3">
        <f t="shared" si="4"/>
        <v>6.9999999999999923E-4</v>
      </c>
      <c r="H25">
        <f t="shared" si="0"/>
        <v>63.157894736842124</v>
      </c>
      <c r="I25" s="10">
        <v>9.9389000000000003</v>
      </c>
    </row>
    <row r="26" spans="1:10" x14ac:dyDescent="0.25">
      <c r="A26" s="3" t="s">
        <v>21</v>
      </c>
      <c r="B26" s="1"/>
      <c r="C26" s="1"/>
      <c r="D26" s="1"/>
      <c r="E26" s="4">
        <f>SUM(E19:E25)</f>
        <v>1.4999999999999999E-2</v>
      </c>
      <c r="F26" s="1"/>
      <c r="G26" s="4">
        <f>SUM(G19:G25)</f>
        <v>2.700000000000001E-3</v>
      </c>
      <c r="H26">
        <f t="shared" si="0"/>
        <v>82</v>
      </c>
      <c r="I26" s="4">
        <f>SUM(I19:I25)</f>
        <v>93.121600000000001</v>
      </c>
    </row>
    <row r="27" spans="1:10" x14ac:dyDescent="0.25">
      <c r="E27" s="3"/>
      <c r="G27" s="3"/>
      <c r="I27" s="3"/>
    </row>
    <row r="28" spans="1:10" x14ac:dyDescent="0.25">
      <c r="A28" s="1"/>
      <c r="B28" s="1"/>
      <c r="C28" s="1"/>
      <c r="D28" s="23" t="s">
        <v>3</v>
      </c>
      <c r="E28" s="23"/>
      <c r="F28" s="23" t="s">
        <v>4</v>
      </c>
      <c r="G28" s="23"/>
      <c r="I28" s="3" t="s">
        <v>5</v>
      </c>
    </row>
    <row r="29" spans="1:10" x14ac:dyDescent="0.25">
      <c r="A29" s="1" t="s">
        <v>23</v>
      </c>
      <c r="B29" s="1" t="s">
        <v>6</v>
      </c>
      <c r="C29" s="1"/>
      <c r="D29" s="1" t="s">
        <v>7</v>
      </c>
      <c r="E29" s="3" t="s">
        <v>3</v>
      </c>
      <c r="F29" s="1" t="s">
        <v>8</v>
      </c>
      <c r="G29" s="3" t="s">
        <v>4</v>
      </c>
      <c r="H29" s="1" t="s">
        <v>9</v>
      </c>
      <c r="I29" s="4">
        <v>71.756900000000002</v>
      </c>
      <c r="J29" t="s">
        <v>11</v>
      </c>
    </row>
    <row r="30" spans="1:10" ht="13.8" x14ac:dyDescent="0.3">
      <c r="A30" s="1" t="s">
        <v>12</v>
      </c>
      <c r="B30" s="5">
        <v>5.8400000000000001E-2</v>
      </c>
      <c r="C30" s="1"/>
      <c r="D30" s="7">
        <v>5.9799999999999999E-2</v>
      </c>
      <c r="E30" s="3">
        <f t="shared" ref="E30:E35" si="5">D30-B30</f>
        <v>1.3999999999999985E-3</v>
      </c>
      <c r="F30" s="7">
        <v>5.8500000000000003E-2</v>
      </c>
      <c r="G30" s="3">
        <f t="shared" ref="G30:G35" si="6">F30-B30</f>
        <v>1.0000000000000286E-4</v>
      </c>
      <c r="H30">
        <f t="shared" si="0"/>
        <v>92.857142857142648</v>
      </c>
      <c r="I30" s="9">
        <v>7.4226000000000001</v>
      </c>
    </row>
    <row r="31" spans="1:10" ht="13.8" x14ac:dyDescent="0.3">
      <c r="A31" s="1" t="s">
        <v>13</v>
      </c>
      <c r="B31" s="6">
        <v>6.7900000000000002E-2</v>
      </c>
      <c r="C31" s="1"/>
      <c r="D31" s="8">
        <v>6.9900000000000004E-2</v>
      </c>
      <c r="E31" s="3">
        <f t="shared" si="5"/>
        <v>2.0000000000000018E-3</v>
      </c>
      <c r="F31" s="8">
        <v>6.8000000000000005E-2</v>
      </c>
      <c r="G31" s="3">
        <f t="shared" si="6"/>
        <v>1.0000000000000286E-4</v>
      </c>
      <c r="H31">
        <f t="shared" si="0"/>
        <v>94.999999999999858</v>
      </c>
      <c r="I31" s="10">
        <v>15.4382</v>
      </c>
    </row>
    <row r="32" spans="1:10" ht="13.8" x14ac:dyDescent="0.3">
      <c r="A32" s="1" t="s">
        <v>14</v>
      </c>
      <c r="B32" s="6">
        <v>6.2E-2</v>
      </c>
      <c r="C32" s="1"/>
      <c r="D32" s="8">
        <v>6.3299999999999995E-2</v>
      </c>
      <c r="E32" s="3">
        <f t="shared" si="5"/>
        <v>1.2999999999999956E-3</v>
      </c>
      <c r="F32" s="8">
        <v>6.2399999999999997E-2</v>
      </c>
      <c r="G32" s="3">
        <f t="shared" si="6"/>
        <v>3.9999999999999758E-4</v>
      </c>
      <c r="H32">
        <f t="shared" si="0"/>
        <v>69.230769230769312</v>
      </c>
      <c r="I32" s="10">
        <v>7.4789000000000003</v>
      </c>
    </row>
    <row r="33" spans="1:10" ht="13.8" x14ac:dyDescent="0.3">
      <c r="A33" s="1" t="s">
        <v>15</v>
      </c>
      <c r="B33" s="6">
        <v>5.5500000000000001E-2</v>
      </c>
      <c r="C33" s="1"/>
      <c r="D33" s="8">
        <v>5.91E-2</v>
      </c>
      <c r="E33" s="3">
        <f t="shared" si="5"/>
        <v>3.599999999999999E-3</v>
      </c>
      <c r="F33" s="8">
        <v>5.6000000000000001E-2</v>
      </c>
      <c r="G33" s="3">
        <f t="shared" si="6"/>
        <v>5.0000000000000044E-4</v>
      </c>
      <c r="H33">
        <f t="shared" si="0"/>
        <v>86.111111111111086</v>
      </c>
      <c r="I33" s="10">
        <v>24.621700000000001</v>
      </c>
    </row>
    <row r="34" spans="1:10" ht="13.8" x14ac:dyDescent="0.3">
      <c r="A34" s="1" t="s">
        <v>16</v>
      </c>
      <c r="B34" s="6">
        <v>7.0000000000000007E-2</v>
      </c>
      <c r="C34" s="1"/>
      <c r="D34" s="8">
        <v>7.1599999999999997E-2</v>
      </c>
      <c r="E34" s="3">
        <f t="shared" si="5"/>
        <v>1.5999999999999903E-3</v>
      </c>
      <c r="F34" s="8">
        <v>7.0599999999999996E-2</v>
      </c>
      <c r="G34" s="3">
        <f t="shared" si="6"/>
        <v>5.9999999999998943E-4</v>
      </c>
      <c r="H34">
        <f t="shared" si="0"/>
        <v>62.500000000000433</v>
      </c>
      <c r="I34" s="10">
        <v>10.666700000000001</v>
      </c>
    </row>
    <row r="35" spans="1:10" ht="13.8" x14ac:dyDescent="0.3">
      <c r="A35" s="1" t="s">
        <v>17</v>
      </c>
      <c r="B35" s="6">
        <v>6.5699999999999995E-2</v>
      </c>
      <c r="C35" s="1"/>
      <c r="D35" s="8">
        <v>6.8599999999999994E-2</v>
      </c>
      <c r="E35" s="3">
        <f t="shared" si="5"/>
        <v>2.8999999999999998E-3</v>
      </c>
      <c r="F35" s="8">
        <v>6.6299999999999998E-2</v>
      </c>
      <c r="G35" s="3">
        <f t="shared" si="6"/>
        <v>6.0000000000000331E-4</v>
      </c>
      <c r="H35">
        <f t="shared" si="0"/>
        <v>79.310344827586093</v>
      </c>
      <c r="I35" s="10">
        <v>19.2866</v>
      </c>
    </row>
    <row r="36" spans="1:10" ht="13.8" x14ac:dyDescent="0.3">
      <c r="A36" s="1"/>
      <c r="B36" s="18"/>
      <c r="C36" s="1"/>
      <c r="D36" s="18"/>
      <c r="E36" s="3"/>
      <c r="F36" s="18"/>
      <c r="G36" s="3"/>
      <c r="I36" s="19"/>
    </row>
    <row r="37" spans="1:10" x14ac:dyDescent="0.25">
      <c r="A37" s="3" t="s">
        <v>21</v>
      </c>
      <c r="B37" s="1"/>
      <c r="C37" s="1"/>
      <c r="D37" s="1"/>
      <c r="E37" s="4">
        <f>SUM(E30:E35)</f>
        <v>1.2799999999999985E-2</v>
      </c>
      <c r="F37" s="1"/>
      <c r="G37" s="4">
        <f>SUM(G30:G35)</f>
        <v>2.2999999999999965E-3</v>
      </c>
      <c r="H37">
        <f t="shared" si="0"/>
        <v>82.03125</v>
      </c>
      <c r="I37" s="4">
        <f>SUM(I30:I35)</f>
        <v>84.914700000000011</v>
      </c>
    </row>
    <row r="38" spans="1:10" x14ac:dyDescent="0.25">
      <c r="E38" s="3"/>
      <c r="G38" s="3"/>
      <c r="I38" s="3"/>
    </row>
    <row r="39" spans="1:10" x14ac:dyDescent="0.25">
      <c r="E39" s="3"/>
      <c r="G39" s="3"/>
      <c r="I39" s="3"/>
    </row>
    <row r="40" spans="1:10" x14ac:dyDescent="0.25">
      <c r="A40" s="1"/>
      <c r="B40" s="1"/>
      <c r="C40" s="1"/>
      <c r="D40" s="23" t="s">
        <v>3</v>
      </c>
      <c r="E40" s="23"/>
      <c r="F40" s="23" t="s">
        <v>4</v>
      </c>
      <c r="G40" s="23"/>
      <c r="I40" s="3" t="s">
        <v>5</v>
      </c>
    </row>
    <row r="41" spans="1:10" x14ac:dyDescent="0.25">
      <c r="A41" s="1" t="s">
        <v>24</v>
      </c>
      <c r="B41" s="1" t="s">
        <v>6</v>
      </c>
      <c r="C41" s="1"/>
      <c r="D41" s="1" t="s">
        <v>7</v>
      </c>
      <c r="E41" s="3" t="s">
        <v>3</v>
      </c>
      <c r="F41" s="1" t="s">
        <v>8</v>
      </c>
      <c r="G41" s="3" t="s">
        <v>4</v>
      </c>
      <c r="H41" s="1" t="s">
        <v>9</v>
      </c>
      <c r="I41" s="4">
        <v>69.911100000000005</v>
      </c>
      <c r="J41" t="s">
        <v>11</v>
      </c>
    </row>
    <row r="42" spans="1:10" ht="13.8" x14ac:dyDescent="0.3">
      <c r="A42" s="1" t="s">
        <v>12</v>
      </c>
      <c r="B42" s="5">
        <v>6.4500000000000002E-2</v>
      </c>
      <c r="C42" s="1"/>
      <c r="D42" s="7">
        <v>6.5699999999999995E-2</v>
      </c>
      <c r="E42" s="3">
        <f>D42-B42</f>
        <v>1.1999999999999927E-3</v>
      </c>
      <c r="F42" s="7">
        <v>6.4899999999999999E-2</v>
      </c>
      <c r="G42" s="3">
        <f t="shared" ref="G42:G48" si="7">F42-B42</f>
        <v>3.9999999999999758E-4</v>
      </c>
      <c r="H42">
        <f t="shared" si="0"/>
        <v>66.666666666666671</v>
      </c>
      <c r="I42" s="9">
        <v>6.4499000000000004</v>
      </c>
    </row>
    <row r="43" spans="1:10" ht="13.8" x14ac:dyDescent="0.3">
      <c r="A43" s="1" t="s">
        <v>13</v>
      </c>
      <c r="B43" s="6">
        <v>8.1500000000000003E-2</v>
      </c>
      <c r="C43" s="1"/>
      <c r="D43" s="8">
        <v>8.2600000000000007E-2</v>
      </c>
      <c r="E43" s="3">
        <f t="shared" ref="E43:E48" si="8">D43-B43</f>
        <v>1.1000000000000038E-3</v>
      </c>
      <c r="F43" s="8">
        <v>8.1500000000000003E-2</v>
      </c>
      <c r="G43" s="3">
        <f t="shared" si="7"/>
        <v>0</v>
      </c>
      <c r="H43">
        <f t="shared" si="0"/>
        <v>100</v>
      </c>
      <c r="I43" s="10">
        <v>5.6536</v>
      </c>
    </row>
    <row r="44" spans="1:10" ht="13.8" x14ac:dyDescent="0.3">
      <c r="A44" s="1" t="s">
        <v>14</v>
      </c>
      <c r="B44" s="6">
        <v>6.2700000000000006E-2</v>
      </c>
      <c r="C44" s="1"/>
      <c r="D44" s="8">
        <v>6.5199999999999994E-2</v>
      </c>
      <c r="E44" s="3">
        <f t="shared" si="8"/>
        <v>2.4999999999999883E-3</v>
      </c>
      <c r="F44" s="8">
        <v>6.2899999999999998E-2</v>
      </c>
      <c r="G44" s="3">
        <f t="shared" si="7"/>
        <v>1.9999999999999185E-4</v>
      </c>
      <c r="H44">
        <f t="shared" si="0"/>
        <v>92.000000000000284</v>
      </c>
      <c r="I44" s="10">
        <v>14.7669</v>
      </c>
    </row>
    <row r="45" spans="1:10" ht="13.8" x14ac:dyDescent="0.3">
      <c r="A45" s="1" t="s">
        <v>15</v>
      </c>
      <c r="B45" s="6">
        <v>6.5500000000000003E-2</v>
      </c>
      <c r="C45" s="1"/>
      <c r="D45" s="8">
        <v>6.83E-2</v>
      </c>
      <c r="E45" s="3">
        <f t="shared" si="8"/>
        <v>2.7999999999999969E-3</v>
      </c>
      <c r="F45" s="8">
        <v>6.5799999999999997E-2</v>
      </c>
      <c r="G45" s="3">
        <f t="shared" si="7"/>
        <v>2.9999999999999472E-4</v>
      </c>
      <c r="H45">
        <f t="shared" si="0"/>
        <v>89.285714285714462</v>
      </c>
      <c r="I45" s="10">
        <v>16.6557</v>
      </c>
    </row>
    <row r="46" spans="1:10" ht="13.8" x14ac:dyDescent="0.3">
      <c r="A46" s="1" t="s">
        <v>16</v>
      </c>
      <c r="B46" s="6">
        <v>6.0100000000000001E-2</v>
      </c>
      <c r="C46" s="1"/>
      <c r="D46" s="8">
        <v>6.2199999999999998E-2</v>
      </c>
      <c r="E46" s="3">
        <f>D46-B46</f>
        <v>2.0999999999999977E-3</v>
      </c>
      <c r="F46" s="8">
        <v>6.0499999999999998E-2</v>
      </c>
      <c r="G46" s="3">
        <f t="shared" si="7"/>
        <v>3.9999999999999758E-4</v>
      </c>
      <c r="H46">
        <f t="shared" si="0"/>
        <v>80.952380952381048</v>
      </c>
      <c r="I46" s="10">
        <v>11.393800000000001</v>
      </c>
    </row>
    <row r="47" spans="1:10" ht="13.8" x14ac:dyDescent="0.3">
      <c r="A47" s="1" t="s">
        <v>17</v>
      </c>
      <c r="B47" s="6">
        <v>5.0099999999999999E-2</v>
      </c>
      <c r="C47" s="1"/>
      <c r="D47" s="8">
        <v>5.1799999999999999E-2</v>
      </c>
      <c r="E47" s="3">
        <f t="shared" si="8"/>
        <v>1.7000000000000001E-3</v>
      </c>
      <c r="F47" s="8">
        <v>5.04E-2</v>
      </c>
      <c r="G47" s="3">
        <f t="shared" si="7"/>
        <v>3.0000000000000165E-4</v>
      </c>
      <c r="H47">
        <f t="shared" si="0"/>
        <v>82.352941176470495</v>
      </c>
      <c r="I47" s="10">
        <v>11.278600000000001</v>
      </c>
    </row>
    <row r="48" spans="1:10" ht="13.8" x14ac:dyDescent="0.3">
      <c r="A48" s="1" t="s">
        <v>18</v>
      </c>
      <c r="B48" s="6">
        <v>5.6000000000000001E-2</v>
      </c>
      <c r="C48" s="1"/>
      <c r="D48" s="8">
        <v>5.7000000000000002E-2</v>
      </c>
      <c r="E48" s="3">
        <f t="shared" si="8"/>
        <v>1.0000000000000009E-3</v>
      </c>
      <c r="F48" s="8">
        <v>5.6300000000000003E-2</v>
      </c>
      <c r="G48" s="3">
        <f t="shared" si="7"/>
        <v>3.0000000000000165E-4</v>
      </c>
      <c r="H48">
        <f t="shared" si="0"/>
        <v>69.999999999999858</v>
      </c>
      <c r="I48" s="10">
        <v>3.4192999999999998</v>
      </c>
    </row>
    <row r="49" spans="1:10" x14ac:dyDescent="0.25">
      <c r="A49" s="3" t="s">
        <v>21</v>
      </c>
      <c r="B49" s="1"/>
      <c r="C49" s="1"/>
      <c r="D49" s="1"/>
      <c r="E49" s="4">
        <f>SUM(E42:E48)</f>
        <v>1.239999999999998E-2</v>
      </c>
      <c r="F49" s="1"/>
      <c r="G49" s="4">
        <f>SUM(G42:G48)</f>
        <v>1.899999999999985E-3</v>
      </c>
      <c r="H49">
        <f t="shared" si="0"/>
        <v>84.677419354838804</v>
      </c>
      <c r="I49" s="4">
        <f>SUM(I42:I48)</f>
        <v>69.617799999999988</v>
      </c>
    </row>
    <row r="50" spans="1:10" x14ac:dyDescent="0.25">
      <c r="A50" s="1"/>
      <c r="B50" s="1"/>
      <c r="C50" s="1"/>
      <c r="D50" s="1"/>
      <c r="E50" s="3"/>
      <c r="F50" s="1"/>
      <c r="G50" s="3"/>
      <c r="I50" s="3"/>
    </row>
    <row r="51" spans="1:10" x14ac:dyDescent="0.25">
      <c r="E51" s="3"/>
      <c r="G51" s="3"/>
      <c r="I51" s="3"/>
    </row>
    <row r="52" spans="1:10" x14ac:dyDescent="0.25">
      <c r="A52" s="1"/>
      <c r="B52" s="1"/>
      <c r="C52" s="1"/>
      <c r="D52" s="23" t="s">
        <v>3</v>
      </c>
      <c r="E52" s="23"/>
      <c r="F52" s="23" t="s">
        <v>4</v>
      </c>
      <c r="G52" s="23"/>
      <c r="I52" s="3" t="s">
        <v>5</v>
      </c>
    </row>
    <row r="53" spans="1:10" x14ac:dyDescent="0.25">
      <c r="A53" s="1" t="s">
        <v>25</v>
      </c>
      <c r="B53" s="1" t="s">
        <v>6</v>
      </c>
      <c r="C53" s="1"/>
      <c r="D53" s="1" t="s">
        <v>7</v>
      </c>
      <c r="E53" s="3" t="s">
        <v>3</v>
      </c>
      <c r="F53" s="1" t="s">
        <v>8</v>
      </c>
      <c r="G53" s="3" t="s">
        <v>4</v>
      </c>
      <c r="H53" s="1" t="s">
        <v>9</v>
      </c>
      <c r="I53" s="4">
        <v>67.213399999999993</v>
      </c>
      <c r="J53" t="s">
        <v>11</v>
      </c>
    </row>
    <row r="54" spans="1:10" ht="13.8" x14ac:dyDescent="0.3">
      <c r="A54" s="1" t="s">
        <v>12</v>
      </c>
      <c r="B54" s="5">
        <v>5.2200000000000003E-2</v>
      </c>
      <c r="C54" s="1"/>
      <c r="D54" s="7">
        <v>5.3699999999999998E-2</v>
      </c>
      <c r="E54" s="3">
        <f t="shared" ref="E54:E59" si="9">D54-B54</f>
        <v>1.4999999999999944E-3</v>
      </c>
      <c r="F54" s="7">
        <v>5.2299999999999999E-2</v>
      </c>
      <c r="G54" s="3">
        <f t="shared" ref="G54:G59" si="10">F54-B54</f>
        <v>9.9999999999995925E-5</v>
      </c>
      <c r="H54">
        <f t="shared" si="0"/>
        <v>93.333333333333584</v>
      </c>
      <c r="I54" s="9">
        <v>7.4170999999999996</v>
      </c>
    </row>
    <row r="55" spans="1:10" ht="13.8" x14ac:dyDescent="0.3">
      <c r="A55" s="1" t="s">
        <v>13</v>
      </c>
      <c r="B55" s="6">
        <v>5.6800000000000003E-2</v>
      </c>
      <c r="C55" s="1"/>
      <c r="D55" s="8">
        <v>5.8299999999999998E-2</v>
      </c>
      <c r="E55" s="3">
        <f t="shared" si="9"/>
        <v>1.4999999999999944E-3</v>
      </c>
      <c r="F55" s="8">
        <v>5.7000000000000002E-2</v>
      </c>
      <c r="G55" s="3">
        <f t="shared" si="10"/>
        <v>1.9999999999999879E-4</v>
      </c>
      <c r="H55">
        <f t="shared" si="0"/>
        <v>86.6666666666667</v>
      </c>
      <c r="I55" s="10">
        <v>7.2447999999999997</v>
      </c>
    </row>
    <row r="56" spans="1:10" ht="13.8" x14ac:dyDescent="0.3">
      <c r="A56" s="1" t="s">
        <v>14</v>
      </c>
      <c r="B56" s="6">
        <v>9.5500000000000002E-2</v>
      </c>
      <c r="C56" s="1"/>
      <c r="D56" s="8">
        <v>9.7000000000000003E-2</v>
      </c>
      <c r="E56" s="3">
        <f t="shared" si="9"/>
        <v>1.5000000000000013E-3</v>
      </c>
      <c r="F56" s="8">
        <v>9.5799999999999996E-2</v>
      </c>
      <c r="G56" s="3">
        <f t="shared" si="10"/>
        <v>2.9999999999999472E-4</v>
      </c>
      <c r="H56">
        <f t="shared" si="0"/>
        <v>80.000000000000369</v>
      </c>
      <c r="I56" s="10">
        <v>9.1780000000000008</v>
      </c>
    </row>
    <row r="57" spans="1:10" ht="13.8" x14ac:dyDescent="0.3">
      <c r="A57" s="1" t="s">
        <v>15</v>
      </c>
      <c r="B57" s="6">
        <v>5.74E-2</v>
      </c>
      <c r="C57" s="1"/>
      <c r="D57" s="8">
        <v>5.9200000000000003E-2</v>
      </c>
      <c r="E57" s="3">
        <f t="shared" si="9"/>
        <v>1.800000000000003E-3</v>
      </c>
      <c r="F57" s="8">
        <v>5.7599999999999998E-2</v>
      </c>
      <c r="G57" s="3">
        <f t="shared" si="10"/>
        <v>1.9999999999999879E-4</v>
      </c>
      <c r="H57">
        <f>100-G57/E57*100</f>
        <v>88.888888888888971</v>
      </c>
      <c r="I57" s="10">
        <v>12.032</v>
      </c>
    </row>
    <row r="58" spans="1:10" ht="13.8" x14ac:dyDescent="0.3">
      <c r="A58" s="1" t="s">
        <v>16</v>
      </c>
      <c r="B58" s="6">
        <v>5.6800000000000003E-2</v>
      </c>
      <c r="C58" s="1"/>
      <c r="D58" s="8">
        <v>5.9799999999999999E-2</v>
      </c>
      <c r="E58" s="3">
        <f t="shared" si="9"/>
        <v>2.9999999999999957E-3</v>
      </c>
      <c r="F58" s="8">
        <v>5.7000000000000002E-2</v>
      </c>
      <c r="G58" s="3">
        <f t="shared" si="10"/>
        <v>1.9999999999999879E-4</v>
      </c>
      <c r="H58">
        <f>100-G58/E58*100</f>
        <v>93.333333333333371</v>
      </c>
      <c r="I58" s="10">
        <v>19.165299999999998</v>
      </c>
    </row>
    <row r="59" spans="1:10" ht="13.8" x14ac:dyDescent="0.3">
      <c r="A59" s="1" t="s">
        <v>17</v>
      </c>
      <c r="B59" s="6">
        <v>5.2299999999999999E-2</v>
      </c>
      <c r="C59" s="1"/>
      <c r="D59" s="8">
        <v>5.5199999999999999E-2</v>
      </c>
      <c r="E59" s="3">
        <f t="shared" si="9"/>
        <v>2.8999999999999998E-3</v>
      </c>
      <c r="F59" s="8">
        <v>5.2400000000000002E-2</v>
      </c>
      <c r="G59" s="3">
        <f t="shared" si="10"/>
        <v>1.0000000000000286E-4</v>
      </c>
      <c r="H59">
        <f>100-G59/E59*100</f>
        <v>96.551724137930933</v>
      </c>
      <c r="I59" s="10">
        <v>17.736899999999999</v>
      </c>
    </row>
    <row r="60" spans="1:10" ht="13.8" x14ac:dyDescent="0.3">
      <c r="A60" s="1"/>
      <c r="B60" s="18"/>
      <c r="C60" s="1"/>
      <c r="D60" s="18"/>
      <c r="E60" s="3"/>
      <c r="F60" s="18"/>
      <c r="G60" s="3"/>
      <c r="I60" s="19"/>
    </row>
    <row r="61" spans="1:10" x14ac:dyDescent="0.25">
      <c r="A61" s="3" t="s">
        <v>21</v>
      </c>
      <c r="B61" s="1"/>
      <c r="C61" s="1"/>
      <c r="D61" s="1"/>
      <c r="E61" s="4">
        <f>SUM(E54:E59)</f>
        <v>1.2199999999999989E-2</v>
      </c>
      <c r="F61" s="1"/>
      <c r="G61" s="4">
        <f>SUM(G54:G59)</f>
        <v>1.0999999999999899E-3</v>
      </c>
      <c r="H61">
        <f>100-G61/E61*100</f>
        <v>90.983606557377129</v>
      </c>
      <c r="I61" s="4">
        <f>SUM(I54:I59)</f>
        <v>72.774100000000004</v>
      </c>
    </row>
    <row r="62" spans="1:10" x14ac:dyDescent="0.25">
      <c r="E62" s="3"/>
      <c r="G62" s="3"/>
      <c r="I62" s="3"/>
    </row>
    <row r="63" spans="1:10" x14ac:dyDescent="0.25">
      <c r="A63" s="1"/>
      <c r="B63" s="1"/>
      <c r="C63" s="1"/>
      <c r="D63" s="1"/>
      <c r="E63" s="3"/>
      <c r="F63" s="1"/>
      <c r="G63" s="3"/>
      <c r="H63" s="1"/>
      <c r="I63" s="3"/>
    </row>
    <row r="64" spans="1:10" x14ac:dyDescent="0.25">
      <c r="A64" s="1"/>
      <c r="B64" s="1"/>
      <c r="C64" s="1"/>
      <c r="D64" s="1"/>
      <c r="E64" s="3"/>
      <c r="F64" s="1"/>
      <c r="G64" s="3"/>
      <c r="H64" s="1"/>
      <c r="I64" s="3"/>
    </row>
    <row r="65" spans="1:9" x14ac:dyDescent="0.25">
      <c r="A65" s="1"/>
      <c r="B65" s="1"/>
      <c r="C65" s="1"/>
      <c r="D65" s="1"/>
      <c r="E65" s="3"/>
      <c r="F65" s="1"/>
      <c r="G65" s="3"/>
      <c r="H65" s="1"/>
      <c r="I65" s="3"/>
    </row>
  </sheetData>
  <mergeCells count="10">
    <mergeCell ref="D52:E52"/>
    <mergeCell ref="F52:G52"/>
    <mergeCell ref="D28:E28"/>
    <mergeCell ref="F28:G28"/>
    <mergeCell ref="D6:E6"/>
    <mergeCell ref="F6:G6"/>
    <mergeCell ref="D17:E17"/>
    <mergeCell ref="F17:G17"/>
    <mergeCell ref="D40:E40"/>
    <mergeCell ref="F40:G40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55" workbookViewId="0">
      <selection activeCell="N17" sqref="N17"/>
    </sheetView>
  </sheetViews>
  <sheetFormatPr defaultRowHeight="13.2" x14ac:dyDescent="0.25"/>
  <cols>
    <col min="2" max="2" width="10.109375" bestFit="1" customWidth="1"/>
  </cols>
  <sheetData>
    <row r="1" spans="1:10" x14ac:dyDescent="0.25">
      <c r="A1" s="1" t="s">
        <v>0</v>
      </c>
      <c r="B1" s="2">
        <v>40407</v>
      </c>
      <c r="E1" s="3"/>
      <c r="G1" s="3"/>
      <c r="I1" s="3"/>
    </row>
    <row r="2" spans="1:10" x14ac:dyDescent="0.25">
      <c r="A2" s="1" t="s">
        <v>1</v>
      </c>
      <c r="B2" s="1">
        <v>25</v>
      </c>
      <c r="E2" s="3"/>
      <c r="G2" s="3"/>
      <c r="I2" s="3"/>
    </row>
    <row r="3" spans="1:10" x14ac:dyDescent="0.25">
      <c r="E3" s="3"/>
      <c r="G3" s="3"/>
      <c r="I3" s="3"/>
    </row>
    <row r="4" spans="1:10" x14ac:dyDescent="0.25">
      <c r="A4" s="1" t="s">
        <v>2</v>
      </c>
      <c r="B4" s="1" t="s">
        <v>26</v>
      </c>
      <c r="C4" s="1"/>
      <c r="D4" s="1"/>
      <c r="E4" s="3"/>
      <c r="F4" s="1"/>
      <c r="G4" s="3"/>
      <c r="I4" s="3"/>
    </row>
    <row r="5" spans="1:10" x14ac:dyDescent="0.25">
      <c r="A5" s="1"/>
      <c r="B5" s="1"/>
      <c r="C5" s="1"/>
      <c r="D5" s="1"/>
      <c r="E5" s="3"/>
      <c r="F5" s="1"/>
      <c r="G5" s="3"/>
      <c r="I5" s="3"/>
    </row>
    <row r="6" spans="1:10" x14ac:dyDescent="0.25">
      <c r="A6" s="1"/>
      <c r="B6" s="1"/>
      <c r="C6" s="1"/>
      <c r="D6" s="23" t="s">
        <v>3</v>
      </c>
      <c r="E6" s="23"/>
      <c r="F6" s="23" t="s">
        <v>4</v>
      </c>
      <c r="G6" s="23"/>
      <c r="I6" s="3" t="s">
        <v>27</v>
      </c>
    </row>
    <row r="7" spans="1:10" x14ac:dyDescent="0.25">
      <c r="A7" s="1" t="s">
        <v>10</v>
      </c>
      <c r="B7" s="1" t="s">
        <v>6</v>
      </c>
      <c r="C7" s="1"/>
      <c r="D7" s="1" t="s">
        <v>7</v>
      </c>
      <c r="E7" s="3" t="s">
        <v>3</v>
      </c>
      <c r="F7" s="1" t="s">
        <v>8</v>
      </c>
      <c r="G7" s="3" t="s">
        <v>4</v>
      </c>
      <c r="H7" s="1" t="s">
        <v>9</v>
      </c>
      <c r="I7" s="4">
        <v>270.31400000000002</v>
      </c>
      <c r="J7" t="s">
        <v>11</v>
      </c>
    </row>
    <row r="8" spans="1:10" ht="13.8" x14ac:dyDescent="0.3">
      <c r="A8" s="1" t="s">
        <v>12</v>
      </c>
      <c r="B8" s="6">
        <v>3.4599999999999999E-2</v>
      </c>
      <c r="C8" s="1"/>
      <c r="D8" s="8">
        <v>3.5799999999999998E-2</v>
      </c>
      <c r="E8" s="3">
        <f>D8-B8</f>
        <v>1.1999999999999997E-3</v>
      </c>
      <c r="F8" s="8">
        <v>3.4799999999999998E-2</v>
      </c>
      <c r="G8" s="3">
        <f>F8-B8</f>
        <v>1.9999999999999879E-4</v>
      </c>
      <c r="H8">
        <f t="shared" ref="H8:H49" si="0">100-G8/E8*100</f>
        <v>83.333333333333428</v>
      </c>
      <c r="I8" s="10">
        <v>7.1761999999999997</v>
      </c>
    </row>
    <row r="9" spans="1:10" ht="13.8" x14ac:dyDescent="0.3">
      <c r="A9" s="1" t="s">
        <v>13</v>
      </c>
      <c r="B9" s="6">
        <v>3.61E-2</v>
      </c>
      <c r="C9" s="1"/>
      <c r="D9" s="8">
        <v>3.6999999999999998E-2</v>
      </c>
      <c r="E9" s="3">
        <f t="shared" ref="E9:E18" si="1">D9-B9</f>
        <v>8.9999999999999802E-4</v>
      </c>
      <c r="F9" s="8">
        <v>3.6200000000000003E-2</v>
      </c>
      <c r="G9" s="3">
        <f t="shared" ref="G9:G18" si="2">F9-B9</f>
        <v>1.0000000000000286E-4</v>
      </c>
      <c r="H9">
        <f t="shared" si="0"/>
        <v>88.888888888888545</v>
      </c>
      <c r="I9" s="10">
        <v>5.7678000000000003</v>
      </c>
    </row>
    <row r="10" spans="1:10" ht="13.8" x14ac:dyDescent="0.3">
      <c r="A10" s="1" t="s">
        <v>14</v>
      </c>
      <c r="B10" s="6">
        <v>3.4200000000000001E-2</v>
      </c>
      <c r="C10" s="1"/>
      <c r="D10" s="8">
        <v>3.7600000000000001E-2</v>
      </c>
      <c r="E10" s="3">
        <f t="shared" si="1"/>
        <v>3.4000000000000002E-3</v>
      </c>
      <c r="F10" s="8">
        <v>3.4500000000000003E-2</v>
      </c>
      <c r="G10" s="3">
        <f t="shared" si="2"/>
        <v>3.0000000000000165E-4</v>
      </c>
      <c r="H10">
        <f t="shared" si="0"/>
        <v>91.176470588235247</v>
      </c>
      <c r="I10" s="10">
        <v>21.571100000000001</v>
      </c>
    </row>
    <row r="11" spans="1:10" ht="13.8" x14ac:dyDescent="0.3">
      <c r="A11" s="1" t="s">
        <v>15</v>
      </c>
      <c r="B11" s="6">
        <v>2.8299999999999999E-2</v>
      </c>
      <c r="C11" s="1"/>
      <c r="D11" s="8">
        <v>3.2099999999999997E-2</v>
      </c>
      <c r="E11" s="3">
        <f>D11-B11</f>
        <v>3.7999999999999978E-3</v>
      </c>
      <c r="F11" s="8">
        <v>2.87E-2</v>
      </c>
      <c r="G11" s="3">
        <f t="shared" si="2"/>
        <v>4.0000000000000105E-4</v>
      </c>
      <c r="H11">
        <f t="shared" si="0"/>
        <v>89.473684210526287</v>
      </c>
      <c r="I11" s="10">
        <v>21.081099999999999</v>
      </c>
    </row>
    <row r="12" spans="1:10" ht="13.8" x14ac:dyDescent="0.3">
      <c r="A12" s="1" t="s">
        <v>16</v>
      </c>
      <c r="B12" s="6">
        <v>3.7499999999999999E-2</v>
      </c>
      <c r="C12" s="1"/>
      <c r="D12" s="8">
        <v>4.3900000000000002E-2</v>
      </c>
      <c r="E12" s="3">
        <f t="shared" si="1"/>
        <v>6.4000000000000029E-3</v>
      </c>
      <c r="F12" s="8">
        <v>3.8100000000000002E-2</v>
      </c>
      <c r="G12" s="3">
        <f t="shared" si="2"/>
        <v>6.0000000000000331E-4</v>
      </c>
      <c r="H12">
        <f t="shared" si="0"/>
        <v>90.624999999999957</v>
      </c>
      <c r="I12" s="10">
        <v>42.479700000000001</v>
      </c>
    </row>
    <row r="13" spans="1:10" ht="13.8" x14ac:dyDescent="0.3">
      <c r="A13" s="1" t="s">
        <v>17</v>
      </c>
      <c r="B13" s="6">
        <v>3.2500000000000001E-2</v>
      </c>
      <c r="C13" s="1"/>
      <c r="D13" s="8">
        <v>3.9699999999999999E-2</v>
      </c>
      <c r="E13" s="3">
        <f t="shared" si="1"/>
        <v>7.1999999999999981E-3</v>
      </c>
      <c r="F13" s="8">
        <v>3.3300000000000003E-2</v>
      </c>
      <c r="G13" s="3">
        <f t="shared" si="2"/>
        <v>8.000000000000021E-4</v>
      </c>
      <c r="H13">
        <f t="shared" si="0"/>
        <v>88.888888888888857</v>
      </c>
      <c r="I13" s="10">
        <v>45.237900000000003</v>
      </c>
    </row>
    <row r="14" spans="1:10" ht="13.8" x14ac:dyDescent="0.3">
      <c r="A14" s="1" t="s">
        <v>18</v>
      </c>
      <c r="B14" s="6">
        <v>3.4000000000000002E-2</v>
      </c>
      <c r="C14" s="1"/>
      <c r="D14" s="8">
        <v>4.07E-2</v>
      </c>
      <c r="E14" s="3">
        <f t="shared" si="1"/>
        <v>6.6999999999999976E-3</v>
      </c>
      <c r="F14" s="8">
        <v>3.4799999999999998E-2</v>
      </c>
      <c r="G14" s="3">
        <f t="shared" si="2"/>
        <v>7.9999999999999516E-4</v>
      </c>
      <c r="H14">
        <f t="shared" si="0"/>
        <v>88.059701492537386</v>
      </c>
      <c r="I14" s="10">
        <v>46.868000000000002</v>
      </c>
    </row>
    <row r="15" spans="1:10" ht="13.8" x14ac:dyDescent="0.3">
      <c r="A15" s="1" t="s">
        <v>19</v>
      </c>
      <c r="B15" s="6">
        <v>3.6400000000000002E-2</v>
      </c>
      <c r="C15" s="1"/>
      <c r="D15" s="8">
        <v>4.1200000000000001E-2</v>
      </c>
      <c r="E15" s="3">
        <f t="shared" si="1"/>
        <v>4.7999999999999987E-3</v>
      </c>
      <c r="F15" s="8">
        <v>3.6999999999999998E-2</v>
      </c>
      <c r="G15" s="3">
        <f t="shared" si="2"/>
        <v>5.9999999999999637E-4</v>
      </c>
      <c r="H15">
        <f t="shared" si="0"/>
        <v>87.500000000000071</v>
      </c>
      <c r="I15" s="10">
        <v>35.241300000000003</v>
      </c>
    </row>
    <row r="16" spans="1:10" ht="13.8" x14ac:dyDescent="0.3">
      <c r="A16" s="1" t="s">
        <v>20</v>
      </c>
      <c r="B16" s="6">
        <v>3.1699999999999999E-2</v>
      </c>
      <c r="C16" s="1"/>
      <c r="D16" s="8">
        <v>3.27E-2</v>
      </c>
      <c r="E16" s="3">
        <f t="shared" si="1"/>
        <v>1.0000000000000009E-3</v>
      </c>
      <c r="F16" s="8">
        <v>3.2000000000000001E-2</v>
      </c>
      <c r="G16" s="3">
        <f t="shared" si="2"/>
        <v>3.0000000000000165E-4</v>
      </c>
      <c r="H16">
        <f t="shared" si="0"/>
        <v>69.999999999999858</v>
      </c>
      <c r="I16" s="10">
        <v>8.9905000000000008</v>
      </c>
    </row>
    <row r="17" spans="1:10" ht="13.8" x14ac:dyDescent="0.3">
      <c r="A17" s="1" t="s">
        <v>28</v>
      </c>
      <c r="B17" s="11">
        <v>3.3599999999999998E-2</v>
      </c>
      <c r="C17" s="1"/>
      <c r="D17" s="13">
        <v>3.4099999999999998E-2</v>
      </c>
      <c r="E17" s="3">
        <f t="shared" si="1"/>
        <v>5.0000000000000044E-4</v>
      </c>
      <c r="F17" s="13">
        <v>3.3799999999999997E-2</v>
      </c>
      <c r="G17" s="3">
        <f t="shared" si="2"/>
        <v>1.9999999999999879E-4</v>
      </c>
      <c r="H17">
        <f t="shared" si="0"/>
        <v>60.000000000000277</v>
      </c>
      <c r="I17" s="10">
        <v>5.1847000000000003</v>
      </c>
    </row>
    <row r="18" spans="1:10" ht="14.4" thickBot="1" x14ac:dyDescent="0.35">
      <c r="A18" s="1" t="s">
        <v>29</v>
      </c>
      <c r="B18" s="12">
        <v>3.7600000000000001E-2</v>
      </c>
      <c r="C18" s="1"/>
      <c r="D18" s="14">
        <v>4.1200000000000001E-2</v>
      </c>
      <c r="E18" s="3">
        <f t="shared" si="1"/>
        <v>3.599999999999999E-3</v>
      </c>
      <c r="F18" s="14">
        <v>3.8300000000000001E-2</v>
      </c>
      <c r="G18" s="3">
        <f t="shared" si="2"/>
        <v>6.9999999999999923E-4</v>
      </c>
      <c r="H18">
        <f t="shared" si="0"/>
        <v>80.555555555555571</v>
      </c>
      <c r="I18" s="15">
        <v>24.094200000000001</v>
      </c>
    </row>
    <row r="19" spans="1:10" x14ac:dyDescent="0.25">
      <c r="A19" s="3" t="s">
        <v>21</v>
      </c>
      <c r="B19" s="1"/>
      <c r="C19" s="1"/>
      <c r="D19" s="1"/>
      <c r="E19" s="4">
        <f>SUM(E8:E18)</f>
        <v>3.9499999999999993E-2</v>
      </c>
      <c r="F19" s="1"/>
      <c r="G19" s="4">
        <f>SUM(G8:G18)</f>
        <v>5.000000000000001E-3</v>
      </c>
      <c r="H19">
        <f t="shared" si="0"/>
        <v>87.341772151898738</v>
      </c>
      <c r="I19" s="4">
        <f>SUM(I8:I18)</f>
        <v>263.6925</v>
      </c>
    </row>
    <row r="20" spans="1:10" x14ac:dyDescent="0.25">
      <c r="A20" s="1"/>
      <c r="B20" s="1"/>
      <c r="C20" s="1"/>
      <c r="D20" s="1"/>
      <c r="E20" s="3"/>
      <c r="F20" s="1"/>
      <c r="G20" s="3"/>
      <c r="I20" s="3"/>
    </row>
    <row r="21" spans="1:10" x14ac:dyDescent="0.25">
      <c r="A21" s="1"/>
      <c r="B21" s="1"/>
      <c r="C21" s="1"/>
      <c r="D21" s="23" t="s">
        <v>3</v>
      </c>
      <c r="E21" s="23"/>
      <c r="F21" s="23" t="s">
        <v>4</v>
      </c>
      <c r="G21" s="23"/>
      <c r="I21" s="3" t="s">
        <v>27</v>
      </c>
    </row>
    <row r="22" spans="1:10" x14ac:dyDescent="0.25">
      <c r="A22" s="1" t="s">
        <v>22</v>
      </c>
      <c r="B22" s="1" t="s">
        <v>6</v>
      </c>
      <c r="C22" s="1"/>
      <c r="D22" s="1" t="s">
        <v>7</v>
      </c>
      <c r="E22" s="3" t="s">
        <v>3</v>
      </c>
      <c r="F22" s="1" t="s">
        <v>8</v>
      </c>
      <c r="G22" s="3" t="s">
        <v>4</v>
      </c>
      <c r="H22" s="1" t="s">
        <v>9</v>
      </c>
      <c r="I22" s="4">
        <v>346.20100000000002</v>
      </c>
      <c r="J22" t="s">
        <v>11</v>
      </c>
    </row>
    <row r="23" spans="1:10" ht="13.8" x14ac:dyDescent="0.3">
      <c r="A23" s="1" t="s">
        <v>12</v>
      </c>
      <c r="B23" s="6">
        <v>3.5499999999999997E-2</v>
      </c>
      <c r="C23" s="1"/>
      <c r="D23" s="8">
        <v>3.6999999999999998E-2</v>
      </c>
      <c r="E23" s="3">
        <f>D23-B23</f>
        <v>1.5000000000000013E-3</v>
      </c>
      <c r="F23" s="8">
        <v>3.5799999999999998E-2</v>
      </c>
      <c r="G23" s="3">
        <f>F23-B23</f>
        <v>3.0000000000000165E-4</v>
      </c>
      <c r="H23">
        <f t="shared" si="0"/>
        <v>79.999999999999915</v>
      </c>
      <c r="I23" s="10">
        <v>8.6534999999999993</v>
      </c>
    </row>
    <row r="24" spans="1:10" ht="13.8" x14ac:dyDescent="0.3">
      <c r="A24" s="1" t="s">
        <v>13</v>
      </c>
      <c r="B24" s="6">
        <v>3.7100000000000001E-2</v>
      </c>
      <c r="C24" s="1"/>
      <c r="D24" s="8">
        <v>3.8399999999999997E-2</v>
      </c>
      <c r="E24" s="3">
        <f t="shared" ref="E24:E33" si="3">D24-B24</f>
        <v>1.2999999999999956E-3</v>
      </c>
      <c r="F24" s="8">
        <v>3.73E-2</v>
      </c>
      <c r="G24" s="3">
        <f t="shared" ref="G24:G33" si="4">F24-B24</f>
        <v>1.9999999999999879E-4</v>
      </c>
      <c r="H24">
        <f t="shared" si="0"/>
        <v>84.615384615384656</v>
      </c>
      <c r="I24" s="10">
        <v>7.7085999999999997</v>
      </c>
    </row>
    <row r="25" spans="1:10" ht="13.8" x14ac:dyDescent="0.3">
      <c r="A25" s="1" t="s">
        <v>14</v>
      </c>
      <c r="B25" s="6">
        <v>3.4700000000000002E-2</v>
      </c>
      <c r="C25" s="1"/>
      <c r="D25" s="8">
        <v>3.8800000000000001E-2</v>
      </c>
      <c r="E25" s="3">
        <f t="shared" si="3"/>
        <v>4.0999999999999995E-3</v>
      </c>
      <c r="F25" s="8">
        <v>3.5000000000000003E-2</v>
      </c>
      <c r="G25" s="3">
        <f t="shared" si="4"/>
        <v>3.0000000000000165E-4</v>
      </c>
      <c r="H25">
        <f t="shared" si="0"/>
        <v>92.682926829268254</v>
      </c>
      <c r="I25" s="10">
        <v>25.5853</v>
      </c>
    </row>
    <row r="26" spans="1:10" ht="13.8" x14ac:dyDescent="0.3">
      <c r="A26" s="1" t="s">
        <v>15</v>
      </c>
      <c r="B26" s="6">
        <v>3.7999999999999999E-2</v>
      </c>
      <c r="C26" s="1"/>
      <c r="D26" s="8">
        <v>4.24E-2</v>
      </c>
      <c r="E26" s="3">
        <f t="shared" si="3"/>
        <v>4.4000000000000011E-3</v>
      </c>
      <c r="F26" s="8">
        <v>3.8399999999999997E-2</v>
      </c>
      <c r="G26" s="3">
        <f t="shared" si="4"/>
        <v>3.9999999999999758E-4</v>
      </c>
      <c r="H26">
        <f t="shared" si="0"/>
        <v>90.909090909090963</v>
      </c>
      <c r="I26" s="10">
        <v>25.0306</v>
      </c>
    </row>
    <row r="27" spans="1:10" ht="13.8" x14ac:dyDescent="0.3">
      <c r="A27" s="1" t="s">
        <v>16</v>
      </c>
      <c r="B27" s="6">
        <v>3.5799999999999998E-2</v>
      </c>
      <c r="C27" s="1"/>
      <c r="D27" s="8">
        <v>4.4200000000000003E-2</v>
      </c>
      <c r="E27" s="3">
        <f t="shared" si="3"/>
        <v>8.4000000000000047E-3</v>
      </c>
      <c r="F27" s="8">
        <v>3.6600000000000001E-2</v>
      </c>
      <c r="G27" s="3">
        <f t="shared" si="4"/>
        <v>8.000000000000021E-4</v>
      </c>
      <c r="H27">
        <f t="shared" si="0"/>
        <v>90.476190476190453</v>
      </c>
      <c r="I27" s="10">
        <v>52.956099999999999</v>
      </c>
    </row>
    <row r="28" spans="1:10" ht="13.8" x14ac:dyDescent="0.3">
      <c r="A28" s="1" t="s">
        <v>17</v>
      </c>
      <c r="B28" s="6">
        <v>3.4200000000000001E-2</v>
      </c>
      <c r="C28" s="1"/>
      <c r="D28" s="8">
        <v>4.1200000000000001E-2</v>
      </c>
      <c r="E28" s="3">
        <f>D28-B28</f>
        <v>6.9999999999999993E-3</v>
      </c>
      <c r="F28" s="8">
        <v>3.4799999999999998E-2</v>
      </c>
      <c r="G28" s="3">
        <f t="shared" si="4"/>
        <v>5.9999999999999637E-4</v>
      </c>
      <c r="H28">
        <f t="shared" si="0"/>
        <v>91.428571428571473</v>
      </c>
      <c r="I28" s="10">
        <v>45.763399999999997</v>
      </c>
    </row>
    <row r="29" spans="1:10" ht="13.8" x14ac:dyDescent="0.3">
      <c r="A29" s="1" t="s">
        <v>18</v>
      </c>
      <c r="B29" s="6">
        <v>3.9399999999999998E-2</v>
      </c>
      <c r="C29" s="1"/>
      <c r="D29" s="8">
        <v>4.3099999999999999E-2</v>
      </c>
      <c r="E29" s="3">
        <f t="shared" si="3"/>
        <v>3.7000000000000019E-3</v>
      </c>
      <c r="F29" s="8">
        <v>3.9600000000000003E-2</v>
      </c>
      <c r="G29" s="3">
        <f t="shared" si="4"/>
        <v>2.0000000000000573E-4</v>
      </c>
      <c r="H29">
        <f t="shared" si="0"/>
        <v>94.59459459459444</v>
      </c>
      <c r="I29" s="10">
        <v>32.611800000000002</v>
      </c>
    </row>
    <row r="30" spans="1:10" ht="13.8" x14ac:dyDescent="0.3">
      <c r="A30" s="1" t="s">
        <v>19</v>
      </c>
      <c r="B30" s="6">
        <v>3.27E-2</v>
      </c>
      <c r="C30" s="1"/>
      <c r="D30" s="8">
        <v>3.8399999999999997E-2</v>
      </c>
      <c r="E30" s="3">
        <f t="shared" si="3"/>
        <v>5.6999999999999967E-3</v>
      </c>
      <c r="F30" s="8">
        <v>3.3399999999999999E-2</v>
      </c>
      <c r="G30" s="3">
        <f>F30-B30</f>
        <v>6.9999999999999923E-4</v>
      </c>
      <c r="H30">
        <f t="shared" si="0"/>
        <v>87.719298245614041</v>
      </c>
      <c r="I30" s="10">
        <v>43.808399999999999</v>
      </c>
    </row>
    <row r="31" spans="1:10" ht="13.8" x14ac:dyDescent="0.3">
      <c r="A31" s="1" t="s">
        <v>20</v>
      </c>
      <c r="B31" s="6">
        <v>2.8500000000000001E-2</v>
      </c>
      <c r="C31" s="1"/>
      <c r="D31" s="8">
        <v>3.09E-2</v>
      </c>
      <c r="E31" s="3">
        <f t="shared" si="3"/>
        <v>2.3999999999999994E-3</v>
      </c>
      <c r="F31" s="8">
        <v>2.9100000000000001E-2</v>
      </c>
      <c r="G31" s="3">
        <f t="shared" si="4"/>
        <v>5.9999999999999984E-4</v>
      </c>
      <c r="H31">
        <f t="shared" si="0"/>
        <v>75</v>
      </c>
      <c r="I31" s="10">
        <v>12.878299999999999</v>
      </c>
    </row>
    <row r="32" spans="1:10" ht="13.8" x14ac:dyDescent="0.3">
      <c r="A32" s="1" t="s">
        <v>28</v>
      </c>
      <c r="B32" s="11">
        <v>3.2800000000000003E-2</v>
      </c>
      <c r="C32" s="1"/>
      <c r="D32" s="13">
        <v>3.9399999999999998E-2</v>
      </c>
      <c r="E32" s="3">
        <f t="shared" si="3"/>
        <v>6.5999999999999948E-3</v>
      </c>
      <c r="F32" s="13">
        <v>3.3599999999999998E-2</v>
      </c>
      <c r="G32" s="3">
        <f t="shared" si="4"/>
        <v>7.9999999999999516E-4</v>
      </c>
      <c r="H32">
        <f t="shared" si="0"/>
        <v>87.878787878787946</v>
      </c>
      <c r="I32" s="10">
        <v>45.6145</v>
      </c>
    </row>
    <row r="33" spans="1:10" ht="14.4" thickBot="1" x14ac:dyDescent="0.35">
      <c r="A33" s="1" t="s">
        <v>29</v>
      </c>
      <c r="B33" s="12">
        <v>3.5299999999999998E-2</v>
      </c>
      <c r="C33" s="1"/>
      <c r="D33" s="14">
        <v>3.6600000000000001E-2</v>
      </c>
      <c r="E33" s="3">
        <f t="shared" si="3"/>
        <v>1.3000000000000025E-3</v>
      </c>
      <c r="F33" s="14">
        <v>3.7999999999999999E-2</v>
      </c>
      <c r="G33" s="3">
        <f t="shared" si="4"/>
        <v>2.700000000000001E-3</v>
      </c>
      <c r="H33">
        <f t="shared" si="0"/>
        <v>-107.69230769230737</v>
      </c>
      <c r="I33" s="15">
        <v>11.106</v>
      </c>
    </row>
    <row r="34" spans="1:10" x14ac:dyDescent="0.25">
      <c r="A34" s="3" t="s">
        <v>21</v>
      </c>
      <c r="B34" s="1"/>
      <c r="C34" s="1"/>
      <c r="D34" s="1"/>
      <c r="E34" s="4">
        <f>SUM(E23:E33)</f>
        <v>4.6399999999999997E-2</v>
      </c>
      <c r="F34" s="1"/>
      <c r="G34" s="4">
        <f>SUM(G23:G33)</f>
        <v>7.5999999999999991E-3</v>
      </c>
      <c r="H34">
        <f t="shared" si="0"/>
        <v>83.620689655172413</v>
      </c>
      <c r="I34" s="4">
        <f>SUM(I23:I33)</f>
        <v>311.7165</v>
      </c>
    </row>
    <row r="35" spans="1:10" x14ac:dyDescent="0.25">
      <c r="E35" s="3"/>
      <c r="G35" s="3"/>
      <c r="I35" s="3"/>
    </row>
    <row r="36" spans="1:10" x14ac:dyDescent="0.25">
      <c r="A36" s="1"/>
      <c r="B36" s="1"/>
      <c r="C36" s="1"/>
      <c r="D36" s="23" t="s">
        <v>3</v>
      </c>
      <c r="E36" s="23"/>
      <c r="F36" s="23" t="s">
        <v>4</v>
      </c>
      <c r="G36" s="23"/>
      <c r="I36" s="3" t="s">
        <v>27</v>
      </c>
    </row>
    <row r="37" spans="1:10" x14ac:dyDescent="0.25">
      <c r="A37" s="1" t="s">
        <v>23</v>
      </c>
      <c r="B37" s="1" t="s">
        <v>6</v>
      </c>
      <c r="C37" s="1"/>
      <c r="D37" s="1" t="s">
        <v>7</v>
      </c>
      <c r="E37" s="3" t="s">
        <v>3</v>
      </c>
      <c r="F37" s="1" t="s">
        <v>8</v>
      </c>
      <c r="G37" s="3" t="s">
        <v>4</v>
      </c>
      <c r="H37" s="1" t="s">
        <v>9</v>
      </c>
      <c r="I37" s="4">
        <v>277.59100000000001</v>
      </c>
      <c r="J37" t="s">
        <v>11</v>
      </c>
    </row>
    <row r="38" spans="1:10" ht="13.8" x14ac:dyDescent="0.3">
      <c r="A38" s="1" t="s">
        <v>12</v>
      </c>
      <c r="B38" s="6">
        <v>3.9300000000000002E-2</v>
      </c>
      <c r="C38" s="1"/>
      <c r="D38" s="8">
        <v>4.07E-2</v>
      </c>
      <c r="E38" s="3">
        <f>D38-B38</f>
        <v>1.3999999999999985E-3</v>
      </c>
      <c r="F38" s="8">
        <v>3.9600000000000003E-2</v>
      </c>
      <c r="G38" s="3">
        <f>F38-B38</f>
        <v>3.0000000000000165E-4</v>
      </c>
      <c r="H38">
        <f t="shared" si="0"/>
        <v>78.571428571428427</v>
      </c>
      <c r="I38" s="10">
        <v>7.4961000000000002</v>
      </c>
    </row>
    <row r="39" spans="1:10" ht="13.8" x14ac:dyDescent="0.3">
      <c r="A39" s="1" t="s">
        <v>13</v>
      </c>
      <c r="B39" s="6">
        <v>3.8100000000000002E-2</v>
      </c>
      <c r="C39" s="1"/>
      <c r="D39" s="8">
        <v>3.9100000000000003E-2</v>
      </c>
      <c r="E39" s="3">
        <f t="shared" ref="E39:E48" si="5">D39-B39</f>
        <v>1.0000000000000009E-3</v>
      </c>
      <c r="F39" s="8">
        <v>3.8100000000000002E-2</v>
      </c>
      <c r="G39" s="3">
        <f>F39-B39</f>
        <v>0</v>
      </c>
      <c r="H39">
        <f t="shared" si="0"/>
        <v>100</v>
      </c>
      <c r="I39" s="10">
        <v>6.1486999999999998</v>
      </c>
    </row>
    <row r="40" spans="1:10" ht="13.8" x14ac:dyDescent="0.3">
      <c r="A40" s="1" t="s">
        <v>14</v>
      </c>
      <c r="B40" s="6">
        <v>3.9E-2</v>
      </c>
      <c r="C40" s="1"/>
      <c r="D40" s="8">
        <v>4.3200000000000002E-2</v>
      </c>
      <c r="E40" s="3">
        <f t="shared" si="5"/>
        <v>4.2000000000000023E-3</v>
      </c>
      <c r="F40" s="8">
        <v>3.95E-2</v>
      </c>
      <c r="G40" s="3">
        <f t="shared" ref="G40:G48" si="6">F40-B40</f>
        <v>5.0000000000000044E-4</v>
      </c>
      <c r="H40">
        <f t="shared" si="0"/>
        <v>88.095238095238088</v>
      </c>
      <c r="I40" s="10">
        <v>21.463100000000001</v>
      </c>
    </row>
    <row r="41" spans="1:10" ht="13.8" x14ac:dyDescent="0.3">
      <c r="A41" s="1" t="s">
        <v>15</v>
      </c>
      <c r="B41" s="6">
        <v>3.5499999999999997E-2</v>
      </c>
      <c r="C41" s="1"/>
      <c r="D41" s="8">
        <v>4.2099999999999999E-2</v>
      </c>
      <c r="E41" s="3">
        <f t="shared" si="5"/>
        <v>6.6000000000000017E-3</v>
      </c>
      <c r="F41" s="8">
        <v>3.5999999999999997E-2</v>
      </c>
      <c r="G41" s="3">
        <f t="shared" si="6"/>
        <v>5.0000000000000044E-4</v>
      </c>
      <c r="H41">
        <f t="shared" si="0"/>
        <v>92.424242424242422</v>
      </c>
      <c r="I41" s="10">
        <v>41.428400000000003</v>
      </c>
    </row>
    <row r="42" spans="1:10" ht="13.8" x14ac:dyDescent="0.3">
      <c r="A42" s="1" t="s">
        <v>16</v>
      </c>
      <c r="B42" s="6">
        <v>3.3300000000000003E-2</v>
      </c>
      <c r="C42" s="1"/>
      <c r="D42" s="8">
        <v>4.0099999999999997E-2</v>
      </c>
      <c r="E42" s="3">
        <f>D42-B42</f>
        <v>6.7999999999999935E-3</v>
      </c>
      <c r="F42" s="8">
        <v>3.4000000000000002E-2</v>
      </c>
      <c r="G42" s="3">
        <f t="shared" si="6"/>
        <v>6.9999999999999923E-4</v>
      </c>
      <c r="H42">
        <f t="shared" si="0"/>
        <v>89.705882352941174</v>
      </c>
      <c r="I42" s="10">
        <v>45.203299999999999</v>
      </c>
    </row>
    <row r="43" spans="1:10" ht="13.8" x14ac:dyDescent="0.3">
      <c r="A43" s="1" t="s">
        <v>17</v>
      </c>
      <c r="B43" s="6">
        <v>3.73E-2</v>
      </c>
      <c r="C43" s="1"/>
      <c r="D43" s="8">
        <v>4.07E-2</v>
      </c>
      <c r="E43" s="3">
        <f t="shared" si="5"/>
        <v>3.4000000000000002E-3</v>
      </c>
      <c r="F43" s="8">
        <v>3.7499999999999999E-2</v>
      </c>
      <c r="G43" s="3">
        <f t="shared" si="6"/>
        <v>1.9999999999999879E-4</v>
      </c>
      <c r="H43">
        <f t="shared" si="0"/>
        <v>94.117647058823565</v>
      </c>
      <c r="I43" s="10">
        <v>18.8428</v>
      </c>
    </row>
    <row r="44" spans="1:10" ht="13.8" x14ac:dyDescent="0.3">
      <c r="A44" s="1" t="s">
        <v>18</v>
      </c>
      <c r="B44" s="6">
        <v>3.7199999999999997E-2</v>
      </c>
      <c r="C44" s="1"/>
      <c r="D44" s="8">
        <v>4.3400000000000001E-2</v>
      </c>
      <c r="E44" s="3">
        <f t="shared" si="5"/>
        <v>6.2000000000000041E-3</v>
      </c>
      <c r="F44" s="8">
        <v>3.7699999999999997E-2</v>
      </c>
      <c r="G44" s="3">
        <f t="shared" si="6"/>
        <v>5.0000000000000044E-4</v>
      </c>
      <c r="H44">
        <f t="shared" si="0"/>
        <v>91.935483870967744</v>
      </c>
      <c r="I44" s="10">
        <v>39.630699999999997</v>
      </c>
    </row>
    <row r="45" spans="1:10" ht="13.8" x14ac:dyDescent="0.3">
      <c r="A45" s="1" t="s">
        <v>19</v>
      </c>
      <c r="B45" s="6">
        <v>3.1099999999999999E-2</v>
      </c>
      <c r="C45" s="1"/>
      <c r="D45" s="8">
        <v>3.6200000000000003E-2</v>
      </c>
      <c r="E45" s="3">
        <f t="shared" si="5"/>
        <v>5.1000000000000038E-3</v>
      </c>
      <c r="F45" s="8">
        <v>3.15E-2</v>
      </c>
      <c r="G45" s="3">
        <f t="shared" si="6"/>
        <v>4.0000000000000105E-4</v>
      </c>
      <c r="H45">
        <f t="shared" si="0"/>
        <v>92.156862745098024</v>
      </c>
      <c r="I45" s="10">
        <v>36.029600000000002</v>
      </c>
    </row>
    <row r="46" spans="1:10" ht="13.8" x14ac:dyDescent="0.3">
      <c r="A46" s="1" t="s">
        <v>20</v>
      </c>
      <c r="B46" s="6">
        <v>3.3700000000000001E-2</v>
      </c>
      <c r="C46" s="1"/>
      <c r="D46" s="8">
        <v>3.6400000000000002E-2</v>
      </c>
      <c r="E46" s="3">
        <f t="shared" si="5"/>
        <v>2.700000000000001E-3</v>
      </c>
      <c r="F46" s="8">
        <v>3.39E-2</v>
      </c>
      <c r="G46" s="3">
        <f t="shared" si="6"/>
        <v>1.9999999999999879E-4</v>
      </c>
      <c r="H46">
        <f t="shared" si="0"/>
        <v>92.592592592592638</v>
      </c>
      <c r="I46" s="10">
        <v>20.254000000000001</v>
      </c>
    </row>
    <row r="47" spans="1:10" ht="13.8" x14ac:dyDescent="0.3">
      <c r="A47" s="1" t="s">
        <v>28</v>
      </c>
      <c r="B47" s="11">
        <v>3.6400000000000002E-2</v>
      </c>
      <c r="C47" s="1"/>
      <c r="D47" s="13">
        <v>3.7400000000000003E-2</v>
      </c>
      <c r="E47" s="3">
        <f t="shared" si="5"/>
        <v>1.0000000000000009E-3</v>
      </c>
      <c r="F47" s="13">
        <v>3.6900000000000002E-2</v>
      </c>
      <c r="G47" s="3">
        <f t="shared" si="6"/>
        <v>5.0000000000000044E-4</v>
      </c>
      <c r="H47">
        <f t="shared" si="0"/>
        <v>50</v>
      </c>
      <c r="I47" s="10">
        <v>5.5472999999999999</v>
      </c>
    </row>
    <row r="48" spans="1:10" ht="14.4" thickBot="1" x14ac:dyDescent="0.35">
      <c r="A48" s="1" t="s">
        <v>29</v>
      </c>
      <c r="B48" s="12">
        <v>3.6499999999999998E-2</v>
      </c>
      <c r="C48" s="1"/>
      <c r="D48" s="14">
        <v>3.8399999999999997E-2</v>
      </c>
      <c r="E48" s="3">
        <f t="shared" si="5"/>
        <v>1.8999999999999989E-3</v>
      </c>
      <c r="F48" s="14">
        <v>3.6999999999999998E-2</v>
      </c>
      <c r="G48" s="3">
        <f t="shared" si="6"/>
        <v>5.0000000000000044E-4</v>
      </c>
      <c r="H48">
        <f t="shared" si="0"/>
        <v>73.684210526315752</v>
      </c>
      <c r="I48" s="15">
        <v>12.015499999999999</v>
      </c>
    </row>
    <row r="49" spans="1:10" x14ac:dyDescent="0.25">
      <c r="A49" s="3" t="s">
        <v>21</v>
      </c>
      <c r="B49" s="1"/>
      <c r="C49" s="1"/>
      <c r="D49" s="1"/>
      <c r="E49" s="4">
        <f>SUM(E38:E48)</f>
        <v>4.0300000000000009E-2</v>
      </c>
      <c r="F49" s="1"/>
      <c r="G49" s="4">
        <f>SUM(G38:G48)</f>
        <v>4.3000000000000017E-3</v>
      </c>
      <c r="H49">
        <f t="shared" si="0"/>
        <v>89.330024813895776</v>
      </c>
      <c r="I49" s="4">
        <f>SUM(I38:I48)</f>
        <v>254.05950000000001</v>
      </c>
    </row>
    <row r="50" spans="1:10" x14ac:dyDescent="0.25">
      <c r="E50" s="3"/>
      <c r="G50" s="3"/>
      <c r="I50" s="3"/>
    </row>
    <row r="51" spans="1:10" x14ac:dyDescent="0.25">
      <c r="E51" s="3"/>
      <c r="G51" s="3"/>
      <c r="I51" s="3"/>
    </row>
    <row r="52" spans="1:10" x14ac:dyDescent="0.25">
      <c r="A52" s="1"/>
      <c r="B52" s="1"/>
      <c r="C52" s="1"/>
      <c r="D52" s="23" t="s">
        <v>3</v>
      </c>
      <c r="E52" s="23"/>
      <c r="F52" s="23" t="s">
        <v>4</v>
      </c>
      <c r="G52" s="23"/>
      <c r="I52" s="3" t="s">
        <v>27</v>
      </c>
    </row>
    <row r="53" spans="1:10" x14ac:dyDescent="0.25">
      <c r="A53" s="1" t="s">
        <v>24</v>
      </c>
      <c r="B53" s="1" t="s">
        <v>6</v>
      </c>
      <c r="C53" s="1"/>
      <c r="D53" s="1" t="s">
        <v>7</v>
      </c>
      <c r="E53" s="3" t="s">
        <v>3</v>
      </c>
      <c r="F53" s="1" t="s">
        <v>8</v>
      </c>
      <c r="G53" s="3" t="s">
        <v>4</v>
      </c>
      <c r="H53" s="1" t="s">
        <v>9</v>
      </c>
      <c r="I53" s="4">
        <v>245.374</v>
      </c>
      <c r="J53" t="s">
        <v>11</v>
      </c>
    </row>
    <row r="54" spans="1:10" ht="13.8" x14ac:dyDescent="0.3">
      <c r="A54" s="1" t="s">
        <v>12</v>
      </c>
      <c r="B54" s="6">
        <v>3.4099999999999998E-2</v>
      </c>
      <c r="C54" s="1"/>
      <c r="D54" s="8">
        <v>3.5200000000000002E-2</v>
      </c>
      <c r="E54" s="3">
        <f>D54-B54</f>
        <v>1.1000000000000038E-3</v>
      </c>
      <c r="F54" s="8">
        <v>3.4099999999999998E-2</v>
      </c>
      <c r="G54" s="3">
        <f>F54-B54</f>
        <v>0</v>
      </c>
      <c r="H54">
        <f t="shared" ref="H54:H81" si="7">100-G54/E54*100</f>
        <v>100</v>
      </c>
      <c r="I54" s="10">
        <v>6.99</v>
      </c>
    </row>
    <row r="55" spans="1:10" ht="13.8" x14ac:dyDescent="0.3">
      <c r="A55" s="1" t="s">
        <v>13</v>
      </c>
      <c r="B55" s="6">
        <v>3.3000000000000002E-2</v>
      </c>
      <c r="C55" s="1"/>
      <c r="D55" s="8">
        <v>3.4000000000000002E-2</v>
      </c>
      <c r="E55" s="3">
        <f t="shared" ref="E55:E64" si="8">D55-B55</f>
        <v>1.0000000000000009E-3</v>
      </c>
      <c r="F55" s="8">
        <v>3.32E-2</v>
      </c>
      <c r="G55" s="3">
        <f t="shared" ref="G55:G64" si="9">F55-B55</f>
        <v>1.9999999999999879E-4</v>
      </c>
      <c r="H55">
        <f t="shared" si="7"/>
        <v>80.000000000000142</v>
      </c>
      <c r="I55" s="10">
        <v>7.6093000000000002</v>
      </c>
    </row>
    <row r="56" spans="1:10" ht="13.8" x14ac:dyDescent="0.3">
      <c r="A56" s="1" t="s">
        <v>14</v>
      </c>
      <c r="B56" s="6">
        <v>3.7999999999999999E-2</v>
      </c>
      <c r="C56" s="1"/>
      <c r="D56" s="8">
        <v>4.19E-2</v>
      </c>
      <c r="E56" s="3">
        <f t="shared" si="8"/>
        <v>3.9000000000000007E-3</v>
      </c>
      <c r="F56" s="8">
        <v>3.8300000000000001E-2</v>
      </c>
      <c r="G56" s="3">
        <f t="shared" si="9"/>
        <v>3.0000000000000165E-4</v>
      </c>
      <c r="H56">
        <f t="shared" si="7"/>
        <v>92.307692307692264</v>
      </c>
      <c r="I56" s="10">
        <v>23.5489</v>
      </c>
    </row>
    <row r="57" spans="1:10" ht="13.8" x14ac:dyDescent="0.3">
      <c r="A57" s="1" t="s">
        <v>15</v>
      </c>
      <c r="B57" s="6">
        <v>3.7499999999999999E-2</v>
      </c>
      <c r="C57" s="1"/>
      <c r="D57" s="8">
        <v>4.1000000000000002E-2</v>
      </c>
      <c r="E57" s="3">
        <f t="shared" si="8"/>
        <v>3.5000000000000031E-3</v>
      </c>
      <c r="F57" s="8">
        <v>3.7999999999999999E-2</v>
      </c>
      <c r="G57" s="3">
        <f t="shared" si="9"/>
        <v>5.0000000000000044E-4</v>
      </c>
      <c r="H57">
        <f t="shared" si="7"/>
        <v>85.714285714285722</v>
      </c>
      <c r="I57" s="10">
        <v>21.689800000000002</v>
      </c>
    </row>
    <row r="58" spans="1:10" ht="13.8" x14ac:dyDescent="0.3">
      <c r="A58" s="1" t="s">
        <v>16</v>
      </c>
      <c r="B58" s="6">
        <v>3.85E-2</v>
      </c>
      <c r="C58" s="1"/>
      <c r="D58" s="8">
        <v>4.4999999999999998E-2</v>
      </c>
      <c r="E58" s="3">
        <f t="shared" si="8"/>
        <v>6.4999999999999988E-3</v>
      </c>
      <c r="F58" s="8">
        <v>3.9199999999999999E-2</v>
      </c>
      <c r="G58" s="3">
        <f>F58-B58</f>
        <v>6.9999999999999923E-4</v>
      </c>
      <c r="H58">
        <f t="shared" si="7"/>
        <v>89.230769230769241</v>
      </c>
      <c r="I58" s="10">
        <v>43.154699999999998</v>
      </c>
    </row>
    <row r="59" spans="1:10" ht="13.8" x14ac:dyDescent="0.3">
      <c r="A59" s="1" t="s">
        <v>17</v>
      </c>
      <c r="B59" s="6">
        <v>3.2800000000000003E-2</v>
      </c>
      <c r="C59" s="1"/>
      <c r="D59" s="8">
        <v>3.9800000000000002E-2</v>
      </c>
      <c r="E59" s="3">
        <f t="shared" si="8"/>
        <v>6.9999999999999993E-3</v>
      </c>
      <c r="F59" s="8">
        <v>3.3399999999999999E-2</v>
      </c>
      <c r="G59" s="3">
        <f t="shared" si="9"/>
        <v>5.9999999999999637E-4</v>
      </c>
      <c r="H59">
        <f t="shared" si="7"/>
        <v>91.428571428571473</v>
      </c>
      <c r="I59" s="10">
        <v>44.6417</v>
      </c>
    </row>
    <row r="60" spans="1:10" ht="13.8" x14ac:dyDescent="0.3">
      <c r="A60" s="1" t="s">
        <v>18</v>
      </c>
      <c r="B60" s="6">
        <v>3.56E-2</v>
      </c>
      <c r="C60" s="1"/>
      <c r="D60" s="8">
        <v>4.1399999999999999E-2</v>
      </c>
      <c r="E60" s="3">
        <f t="shared" si="8"/>
        <v>5.7999999999999996E-3</v>
      </c>
      <c r="F60" s="8">
        <v>3.6299999999999999E-2</v>
      </c>
      <c r="G60" s="3">
        <f t="shared" si="9"/>
        <v>6.9999999999999923E-4</v>
      </c>
      <c r="H60">
        <f t="shared" si="7"/>
        <v>87.931034482758633</v>
      </c>
      <c r="I60" s="10">
        <v>40.971299999999999</v>
      </c>
    </row>
    <row r="61" spans="1:10" ht="13.8" x14ac:dyDescent="0.3">
      <c r="A61" s="1" t="s">
        <v>19</v>
      </c>
      <c r="B61" s="6">
        <v>3.6299999999999999E-2</v>
      </c>
      <c r="C61" s="1"/>
      <c r="D61" s="8">
        <v>4.1099999999999998E-2</v>
      </c>
      <c r="E61" s="3">
        <f t="shared" si="8"/>
        <v>4.7999999999999987E-3</v>
      </c>
      <c r="F61" s="8">
        <v>3.6600000000000001E-2</v>
      </c>
      <c r="G61" s="3">
        <f t="shared" si="9"/>
        <v>3.0000000000000165E-4</v>
      </c>
      <c r="H61">
        <f t="shared" si="7"/>
        <v>93.749999999999957</v>
      </c>
      <c r="I61" s="10">
        <v>37.189700000000002</v>
      </c>
    </row>
    <row r="62" spans="1:10" ht="13.8" x14ac:dyDescent="0.3">
      <c r="A62" s="1" t="s">
        <v>20</v>
      </c>
      <c r="B62" s="6">
        <v>3.5499999999999997E-2</v>
      </c>
      <c r="C62" s="1"/>
      <c r="D62" s="8">
        <v>3.7499999999999999E-2</v>
      </c>
      <c r="E62" s="3">
        <f>D62-B62</f>
        <v>2.0000000000000018E-3</v>
      </c>
      <c r="F62" s="8">
        <v>3.5799999999999998E-2</v>
      </c>
      <c r="G62" s="3">
        <f t="shared" si="9"/>
        <v>3.0000000000000165E-4</v>
      </c>
      <c r="H62">
        <f t="shared" si="7"/>
        <v>84.999999999999929</v>
      </c>
      <c r="I62" s="10">
        <v>17.359500000000001</v>
      </c>
    </row>
    <row r="63" spans="1:10" ht="13.8" x14ac:dyDescent="0.3">
      <c r="A63" s="1" t="s">
        <v>28</v>
      </c>
      <c r="B63" s="11">
        <v>3.5000000000000003E-2</v>
      </c>
      <c r="C63" s="1"/>
      <c r="D63" s="13">
        <v>3.5799999999999998E-2</v>
      </c>
      <c r="E63" s="3">
        <f t="shared" si="8"/>
        <v>7.9999999999999516E-4</v>
      </c>
      <c r="F63" s="13">
        <v>3.5299999999999998E-2</v>
      </c>
      <c r="G63" s="3">
        <f t="shared" si="9"/>
        <v>2.9999999999999472E-4</v>
      </c>
      <c r="H63">
        <f t="shared" si="7"/>
        <v>62.500000000000433</v>
      </c>
      <c r="I63" s="10">
        <v>9.3689</v>
      </c>
    </row>
    <row r="64" spans="1:10" ht="14.4" thickBot="1" x14ac:dyDescent="0.35">
      <c r="A64" s="1" t="s">
        <v>29</v>
      </c>
      <c r="B64" s="12">
        <v>3.5799999999999998E-2</v>
      </c>
      <c r="C64" s="1"/>
      <c r="D64" s="14">
        <v>3.7600000000000001E-2</v>
      </c>
      <c r="E64" s="3">
        <f t="shared" si="8"/>
        <v>1.800000000000003E-3</v>
      </c>
      <c r="F64" s="14">
        <v>3.6200000000000003E-2</v>
      </c>
      <c r="G64" s="3">
        <f t="shared" si="9"/>
        <v>4.0000000000000452E-4</v>
      </c>
      <c r="H64">
        <f t="shared" si="7"/>
        <v>77.777777777777558</v>
      </c>
      <c r="I64" s="15">
        <v>9.7924000000000007</v>
      </c>
    </row>
    <row r="65" spans="1:10" x14ac:dyDescent="0.25">
      <c r="A65" s="3" t="s">
        <v>21</v>
      </c>
      <c r="B65" s="1"/>
      <c r="C65" s="1"/>
      <c r="D65" s="1"/>
      <c r="E65" s="4">
        <f>SUM(E54:E64)</f>
        <v>3.8200000000000005E-2</v>
      </c>
      <c r="F65" s="1"/>
      <c r="G65" s="4">
        <f>SUM(G54:G64)</f>
        <v>4.2999999999999983E-3</v>
      </c>
      <c r="H65">
        <f t="shared" si="7"/>
        <v>88.7434554973822</v>
      </c>
      <c r="I65" s="4">
        <f>SUM(I54:I64)</f>
        <v>262.31620000000004</v>
      </c>
    </row>
    <row r="66" spans="1:10" x14ac:dyDescent="0.25">
      <c r="A66" s="1"/>
      <c r="B66" s="1"/>
      <c r="C66" s="1"/>
      <c r="D66" s="1"/>
      <c r="E66" s="3"/>
      <c r="F66" s="1"/>
      <c r="G66" s="3"/>
      <c r="I66" s="3"/>
    </row>
    <row r="67" spans="1:10" x14ac:dyDescent="0.25">
      <c r="E67" s="3"/>
      <c r="G67" s="3"/>
      <c r="I67" s="3"/>
    </row>
    <row r="68" spans="1:10" x14ac:dyDescent="0.25">
      <c r="A68" s="1"/>
      <c r="B68" s="1"/>
      <c r="C68" s="1"/>
      <c r="D68" s="23" t="s">
        <v>3</v>
      </c>
      <c r="E68" s="23"/>
      <c r="F68" s="23" t="s">
        <v>4</v>
      </c>
      <c r="G68" s="23"/>
      <c r="I68" s="3" t="s">
        <v>27</v>
      </c>
    </row>
    <row r="69" spans="1:10" x14ac:dyDescent="0.25">
      <c r="A69" s="1" t="s">
        <v>25</v>
      </c>
      <c r="B69" s="1" t="s">
        <v>6</v>
      </c>
      <c r="C69" s="1"/>
      <c r="D69" s="1" t="s">
        <v>7</v>
      </c>
      <c r="E69" s="3" t="s">
        <v>3</v>
      </c>
      <c r="F69" s="1" t="s">
        <v>8</v>
      </c>
      <c r="G69" s="3" t="s">
        <v>4</v>
      </c>
      <c r="H69" s="1" t="s">
        <v>9</v>
      </c>
      <c r="I69" s="4">
        <v>276.26400000000001</v>
      </c>
      <c r="J69" t="s">
        <v>11</v>
      </c>
    </row>
    <row r="70" spans="1:10" ht="13.8" x14ac:dyDescent="0.3">
      <c r="A70" s="1" t="s">
        <v>12</v>
      </c>
      <c r="B70" s="6">
        <v>2.81E-2</v>
      </c>
      <c r="C70" s="1"/>
      <c r="D70" s="8">
        <v>2.9100000000000001E-2</v>
      </c>
      <c r="E70" s="3">
        <f>D70-B70</f>
        <v>1.0000000000000009E-3</v>
      </c>
      <c r="F70" s="8">
        <v>2.8299999999999999E-2</v>
      </c>
      <c r="G70" s="3">
        <f>F70-B70</f>
        <v>1.9999999999999879E-4</v>
      </c>
      <c r="H70">
        <f t="shared" si="7"/>
        <v>80.000000000000142</v>
      </c>
      <c r="I70" s="10">
        <v>7.9126000000000003</v>
      </c>
    </row>
    <row r="71" spans="1:10" ht="13.8" x14ac:dyDescent="0.3">
      <c r="A71" s="1" t="s">
        <v>13</v>
      </c>
      <c r="B71" s="6">
        <v>3.61E-2</v>
      </c>
      <c r="C71" s="1"/>
      <c r="D71" s="8">
        <v>3.7499999999999999E-2</v>
      </c>
      <c r="E71" s="3">
        <f t="shared" ref="E71:E80" si="10">D71-B71</f>
        <v>1.3999999999999985E-3</v>
      </c>
      <c r="F71" s="8">
        <v>3.6299999999999999E-2</v>
      </c>
      <c r="G71" s="3">
        <f t="shared" ref="G71:G80" si="11">F71-B71</f>
        <v>1.9999999999999879E-4</v>
      </c>
      <c r="H71">
        <f t="shared" si="7"/>
        <v>85.714285714285779</v>
      </c>
      <c r="I71" s="10">
        <v>9.3366000000000007</v>
      </c>
    </row>
    <row r="72" spans="1:10" ht="13.8" x14ac:dyDescent="0.3">
      <c r="A72" s="1" t="s">
        <v>14</v>
      </c>
      <c r="B72" s="6">
        <v>3.2300000000000002E-2</v>
      </c>
      <c r="C72" s="1"/>
      <c r="D72" s="8">
        <v>3.6299999999999999E-2</v>
      </c>
      <c r="E72" s="3">
        <f t="shared" si="10"/>
        <v>3.9999999999999966E-3</v>
      </c>
      <c r="F72" s="8">
        <v>3.27E-2</v>
      </c>
      <c r="G72" s="3">
        <f>F72-B72</f>
        <v>3.9999999999999758E-4</v>
      </c>
      <c r="H72">
        <f t="shared" si="7"/>
        <v>90.000000000000057</v>
      </c>
      <c r="I72" s="10">
        <v>24.305</v>
      </c>
    </row>
    <row r="73" spans="1:10" ht="13.8" x14ac:dyDescent="0.3">
      <c r="A73" s="1" t="s">
        <v>15</v>
      </c>
      <c r="B73" s="6">
        <v>3.1899999999999998E-2</v>
      </c>
      <c r="C73" s="1"/>
      <c r="D73" s="8">
        <v>3.8199999999999998E-2</v>
      </c>
      <c r="E73" s="3">
        <f t="shared" si="10"/>
        <v>6.3E-3</v>
      </c>
      <c r="F73" s="8">
        <v>3.2800000000000003E-2</v>
      </c>
      <c r="G73" s="3">
        <f t="shared" si="11"/>
        <v>9.0000000000000496E-4</v>
      </c>
      <c r="H73">
        <f t="shared" si="7"/>
        <v>85.714285714285637</v>
      </c>
      <c r="I73" s="10">
        <v>46.621099999999998</v>
      </c>
    </row>
    <row r="74" spans="1:10" ht="13.8" x14ac:dyDescent="0.3">
      <c r="A74" s="1" t="s">
        <v>16</v>
      </c>
      <c r="B74" s="6">
        <v>3.5099999999999999E-2</v>
      </c>
      <c r="C74" s="1"/>
      <c r="D74" s="8">
        <v>3.8899999999999997E-2</v>
      </c>
      <c r="E74" s="3">
        <f t="shared" si="10"/>
        <v>3.7999999999999978E-3</v>
      </c>
      <c r="F74" s="8">
        <v>3.5400000000000001E-2</v>
      </c>
      <c r="G74" s="3">
        <f t="shared" si="11"/>
        <v>3.0000000000000165E-4</v>
      </c>
      <c r="H74">
        <f t="shared" si="7"/>
        <v>92.105263157894683</v>
      </c>
      <c r="I74" s="10">
        <v>23.413</v>
      </c>
    </row>
    <row r="75" spans="1:10" ht="13.8" x14ac:dyDescent="0.3">
      <c r="A75" s="1" t="s">
        <v>17</v>
      </c>
      <c r="B75" s="6">
        <v>3.7100000000000001E-2</v>
      </c>
      <c r="C75" s="1"/>
      <c r="D75" s="8">
        <v>4.2500000000000003E-2</v>
      </c>
      <c r="E75" s="3">
        <f t="shared" si="10"/>
        <v>5.400000000000002E-3</v>
      </c>
      <c r="F75" s="8">
        <v>3.7499999999999999E-2</v>
      </c>
      <c r="G75" s="3">
        <f t="shared" si="11"/>
        <v>3.9999999999999758E-4</v>
      </c>
      <c r="H75">
        <f t="shared" si="7"/>
        <v>92.592592592592638</v>
      </c>
      <c r="I75" s="10">
        <v>42.329099999999997</v>
      </c>
    </row>
    <row r="76" spans="1:10" ht="13.8" x14ac:dyDescent="0.3">
      <c r="A76" s="1" t="s">
        <v>18</v>
      </c>
      <c r="B76" s="6">
        <v>3.6900000000000002E-2</v>
      </c>
      <c r="C76" s="1"/>
      <c r="D76" s="8">
        <v>4.1200000000000001E-2</v>
      </c>
      <c r="E76" s="3">
        <f>D76-B76</f>
        <v>4.2999999999999983E-3</v>
      </c>
      <c r="F76" s="8">
        <v>3.7400000000000003E-2</v>
      </c>
      <c r="G76" s="3">
        <f t="shared" si="11"/>
        <v>5.0000000000000044E-4</v>
      </c>
      <c r="H76">
        <f t="shared" si="7"/>
        <v>88.3720930232558</v>
      </c>
      <c r="I76" s="10">
        <v>33.252600000000001</v>
      </c>
    </row>
    <row r="77" spans="1:10" ht="13.8" x14ac:dyDescent="0.3">
      <c r="A77" s="1" t="s">
        <v>19</v>
      </c>
      <c r="B77" s="6">
        <v>3.49E-2</v>
      </c>
      <c r="C77" s="1"/>
      <c r="D77" s="8">
        <v>4.0800000000000003E-2</v>
      </c>
      <c r="E77" s="3">
        <f t="shared" si="10"/>
        <v>5.9000000000000025E-3</v>
      </c>
      <c r="F77" s="8">
        <v>3.5400000000000001E-2</v>
      </c>
      <c r="G77" s="3">
        <f t="shared" si="11"/>
        <v>5.0000000000000044E-4</v>
      </c>
      <c r="H77">
        <f t="shared" si="7"/>
        <v>91.52542372881355</v>
      </c>
      <c r="I77" s="10">
        <v>42.4681</v>
      </c>
    </row>
    <row r="78" spans="1:10" ht="13.8" x14ac:dyDescent="0.3">
      <c r="A78" s="1" t="s">
        <v>20</v>
      </c>
      <c r="B78" s="6">
        <v>3.7600000000000001E-2</v>
      </c>
      <c r="C78" s="1"/>
      <c r="D78" s="8">
        <v>4.1000000000000002E-2</v>
      </c>
      <c r="E78" s="3">
        <f t="shared" si="10"/>
        <v>3.4000000000000002E-3</v>
      </c>
      <c r="F78" s="8">
        <v>3.8199999999999998E-2</v>
      </c>
      <c r="G78" s="3">
        <f t="shared" si="11"/>
        <v>5.9999999999999637E-4</v>
      </c>
      <c r="H78">
        <f t="shared" si="7"/>
        <v>82.352941176470694</v>
      </c>
      <c r="I78" s="10">
        <v>24.508800000000001</v>
      </c>
    </row>
    <row r="79" spans="1:10" ht="13.8" x14ac:dyDescent="0.3">
      <c r="A79" s="1" t="s">
        <v>28</v>
      </c>
      <c r="B79" s="11">
        <v>3.8600000000000002E-2</v>
      </c>
      <c r="C79" s="1"/>
      <c r="D79" s="13">
        <v>3.9699999999999999E-2</v>
      </c>
      <c r="E79" s="3">
        <f t="shared" si="10"/>
        <v>1.0999999999999968E-3</v>
      </c>
      <c r="F79" s="13">
        <v>3.8800000000000001E-2</v>
      </c>
      <c r="G79" s="3">
        <f t="shared" si="11"/>
        <v>1.9999999999999879E-4</v>
      </c>
      <c r="H79">
        <f t="shared" si="7"/>
        <v>81.81818181818187</v>
      </c>
      <c r="I79" s="10">
        <v>10.220599999999999</v>
      </c>
    </row>
    <row r="80" spans="1:10" ht="14.4" thickBot="1" x14ac:dyDescent="0.35">
      <c r="A80" s="1" t="s">
        <v>29</v>
      </c>
      <c r="B80" s="12">
        <v>3.7400000000000003E-2</v>
      </c>
      <c r="C80" s="1"/>
      <c r="D80" s="14">
        <v>3.8100000000000002E-2</v>
      </c>
      <c r="E80" s="3">
        <f t="shared" si="10"/>
        <v>6.9999999999999923E-4</v>
      </c>
      <c r="F80" s="14">
        <v>3.7600000000000001E-2</v>
      </c>
      <c r="G80" s="3">
        <f t="shared" si="11"/>
        <v>1.9999999999999879E-4</v>
      </c>
      <c r="H80">
        <f t="shared" si="7"/>
        <v>71.428571428571573</v>
      </c>
      <c r="I80" s="15">
        <v>5.1382000000000003</v>
      </c>
    </row>
    <row r="81" spans="1:9" x14ac:dyDescent="0.25">
      <c r="A81" s="3" t="s">
        <v>21</v>
      </c>
      <c r="B81" s="1"/>
      <c r="C81" s="1"/>
      <c r="D81" s="1"/>
      <c r="E81" s="4">
        <f>SUM(E70:E80)</f>
        <v>3.7299999999999993E-2</v>
      </c>
      <c r="F81" s="1"/>
      <c r="G81" s="4">
        <f>SUM(G70:G80)</f>
        <v>4.3999999999999942E-3</v>
      </c>
      <c r="H81">
        <f t="shared" si="7"/>
        <v>88.203753351206444</v>
      </c>
      <c r="I81" s="4">
        <f>SUM(I70:I80)</f>
        <v>269.50569999999999</v>
      </c>
    </row>
    <row r="82" spans="1:9" x14ac:dyDescent="0.25">
      <c r="E82" s="3"/>
      <c r="G82" s="3"/>
      <c r="I82" s="3"/>
    </row>
    <row r="83" spans="1:9" x14ac:dyDescent="0.25">
      <c r="A83" s="1"/>
      <c r="B83" s="1"/>
      <c r="C83" s="1"/>
      <c r="D83" s="1"/>
      <c r="E83" s="3"/>
      <c r="F83" s="1"/>
      <c r="G83" s="3"/>
      <c r="I83" s="3"/>
    </row>
    <row r="84" spans="1:9" x14ac:dyDescent="0.25">
      <c r="A84" s="1"/>
      <c r="B84" s="1"/>
      <c r="C84" s="1"/>
      <c r="D84" s="1"/>
      <c r="E84" s="3"/>
      <c r="F84" s="1"/>
      <c r="G84" s="3"/>
      <c r="I84" s="3"/>
    </row>
  </sheetData>
  <mergeCells count="10">
    <mergeCell ref="D68:E68"/>
    <mergeCell ref="F68:G68"/>
    <mergeCell ref="D36:E36"/>
    <mergeCell ref="F36:G36"/>
    <mergeCell ref="D6:E6"/>
    <mergeCell ref="F6:G6"/>
    <mergeCell ref="D21:E21"/>
    <mergeCell ref="F21:G21"/>
    <mergeCell ref="D52:E52"/>
    <mergeCell ref="F52:G52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K11" sqref="K11"/>
    </sheetView>
  </sheetViews>
  <sheetFormatPr defaultRowHeight="13.2" x14ac:dyDescent="0.25"/>
  <cols>
    <col min="2" max="2" width="10.109375" bestFit="1" customWidth="1"/>
  </cols>
  <sheetData>
    <row r="1" spans="1:10" x14ac:dyDescent="0.25">
      <c r="A1" s="1" t="s">
        <v>0</v>
      </c>
      <c r="B1" s="2">
        <v>40374</v>
      </c>
      <c r="E1" s="3"/>
      <c r="G1" s="3"/>
      <c r="I1" s="3"/>
    </row>
    <row r="2" spans="1:10" x14ac:dyDescent="0.25">
      <c r="A2" s="1" t="s">
        <v>1</v>
      </c>
      <c r="B2" s="1">
        <v>27</v>
      </c>
      <c r="E2" s="3"/>
      <c r="G2" s="3"/>
      <c r="I2" s="3"/>
    </row>
    <row r="3" spans="1:10" x14ac:dyDescent="0.25">
      <c r="E3" s="3"/>
      <c r="G3" s="3"/>
      <c r="I3" s="3"/>
    </row>
    <row r="4" spans="1:10" x14ac:dyDescent="0.25">
      <c r="A4" s="1" t="s">
        <v>2</v>
      </c>
      <c r="B4" s="1" t="s">
        <v>26</v>
      </c>
      <c r="C4" s="1"/>
      <c r="D4" s="1"/>
      <c r="E4" s="3"/>
      <c r="F4" s="1"/>
      <c r="G4" s="3"/>
      <c r="I4" s="3"/>
    </row>
    <row r="5" spans="1:10" x14ac:dyDescent="0.25">
      <c r="A5" s="1"/>
      <c r="B5" s="1"/>
      <c r="C5" s="1"/>
      <c r="D5" s="1"/>
      <c r="E5" s="3"/>
      <c r="F5" s="1"/>
      <c r="G5" s="3"/>
      <c r="I5" s="3"/>
    </row>
    <row r="6" spans="1:10" x14ac:dyDescent="0.25">
      <c r="A6" s="1"/>
      <c r="B6" s="1"/>
      <c r="C6" s="1"/>
      <c r="D6" s="23" t="s">
        <v>3</v>
      </c>
      <c r="E6" s="23"/>
      <c r="F6" s="23" t="s">
        <v>4</v>
      </c>
      <c r="G6" s="23"/>
      <c r="I6" s="3" t="s">
        <v>27</v>
      </c>
    </row>
    <row r="7" spans="1:10" x14ac:dyDescent="0.25">
      <c r="A7" s="1" t="s">
        <v>10</v>
      </c>
      <c r="B7" s="1" t="s">
        <v>6</v>
      </c>
      <c r="C7" s="1"/>
      <c r="D7" s="1" t="s">
        <v>7</v>
      </c>
      <c r="E7" s="3" t="s">
        <v>3</v>
      </c>
      <c r="F7" s="1" t="s">
        <v>8</v>
      </c>
      <c r="G7" s="3" t="s">
        <v>4</v>
      </c>
      <c r="H7" s="1" t="s">
        <v>9</v>
      </c>
      <c r="I7" s="4">
        <v>1014.2</v>
      </c>
      <c r="J7" t="s">
        <v>11</v>
      </c>
    </row>
    <row r="8" spans="1:10" ht="13.8" x14ac:dyDescent="0.3">
      <c r="A8" s="1" t="s">
        <v>12</v>
      </c>
      <c r="B8" s="6">
        <v>8.9599999999999999E-2</v>
      </c>
      <c r="C8" s="1"/>
      <c r="D8" s="8">
        <v>9.1200000000000003E-2</v>
      </c>
      <c r="E8" s="3">
        <f>D8-B8</f>
        <v>1.6000000000000042E-3</v>
      </c>
      <c r="F8" s="8">
        <v>8.9899999999999994E-2</v>
      </c>
      <c r="G8" s="3">
        <f>F8-B8</f>
        <v>2.9999999999999472E-4</v>
      </c>
      <c r="H8">
        <f t="shared" ref="H8:H56" si="0">100-G8/E8*100</f>
        <v>81.250000000000384</v>
      </c>
      <c r="I8" s="10">
        <v>7.2652000000000001</v>
      </c>
    </row>
    <row r="9" spans="1:10" ht="13.8" x14ac:dyDescent="0.3">
      <c r="A9" s="1" t="s">
        <v>13</v>
      </c>
      <c r="B9" s="6">
        <v>0.1022</v>
      </c>
      <c r="C9" s="1"/>
      <c r="D9" s="8">
        <v>0.104</v>
      </c>
      <c r="E9" s="3">
        <f t="shared" ref="E9:E25" si="1">D9-B9</f>
        <v>1.799999999999996E-3</v>
      </c>
      <c r="F9" s="8">
        <v>0.10249999999999999</v>
      </c>
      <c r="G9" s="3">
        <f t="shared" ref="G9:G25" si="2">F9-B9</f>
        <v>2.9999999999999472E-4</v>
      </c>
      <c r="H9">
        <f t="shared" si="0"/>
        <v>83.333333333333584</v>
      </c>
      <c r="I9" s="10">
        <v>7.2103000000000002</v>
      </c>
    </row>
    <row r="10" spans="1:10" ht="13.8" x14ac:dyDescent="0.3">
      <c r="A10" s="1" t="s">
        <v>14</v>
      </c>
      <c r="B10" s="6">
        <v>0.1197</v>
      </c>
      <c r="C10" s="1"/>
      <c r="D10" s="8">
        <v>0.12620000000000001</v>
      </c>
      <c r="E10" s="3">
        <f t="shared" si="1"/>
        <v>6.5000000000000058E-3</v>
      </c>
      <c r="F10" s="8">
        <v>0.1202</v>
      </c>
      <c r="G10" s="3">
        <f t="shared" si="2"/>
        <v>5.0000000000000044E-4</v>
      </c>
      <c r="H10">
        <f t="shared" si="0"/>
        <v>92.307692307692307</v>
      </c>
      <c r="I10" s="10">
        <v>34.245800000000003</v>
      </c>
    </row>
    <row r="11" spans="1:10" ht="13.8" x14ac:dyDescent="0.3">
      <c r="A11" s="1" t="s">
        <v>15</v>
      </c>
      <c r="B11" s="6">
        <v>0.1676</v>
      </c>
      <c r="C11" s="1"/>
      <c r="D11" s="8">
        <v>0.17449999999999999</v>
      </c>
      <c r="E11" s="3">
        <f t="shared" si="1"/>
        <v>6.8999999999999895E-3</v>
      </c>
      <c r="F11" s="8">
        <v>0.16819999999999999</v>
      </c>
      <c r="G11" s="3">
        <f t="shared" si="2"/>
        <v>5.9999999999998943E-4</v>
      </c>
      <c r="H11">
        <f t="shared" si="0"/>
        <v>91.304347826087096</v>
      </c>
      <c r="I11" s="10">
        <v>72.864500000000007</v>
      </c>
    </row>
    <row r="12" spans="1:10" ht="13.8" x14ac:dyDescent="0.3">
      <c r="A12" s="1" t="s">
        <v>16</v>
      </c>
      <c r="B12" s="6">
        <v>0.12130000000000001</v>
      </c>
      <c r="C12" s="1"/>
      <c r="D12" s="8">
        <v>0.13730000000000001</v>
      </c>
      <c r="E12" s="3">
        <f t="shared" si="1"/>
        <v>1.6E-2</v>
      </c>
      <c r="F12" s="8">
        <v>0.1226</v>
      </c>
      <c r="G12" s="3">
        <f t="shared" si="2"/>
        <v>1.2999999999999956E-3</v>
      </c>
      <c r="H12">
        <f t="shared" si="0"/>
        <v>91.875000000000028</v>
      </c>
      <c r="I12" s="10">
        <v>106.9303</v>
      </c>
    </row>
    <row r="13" spans="1:10" ht="13.8" x14ac:dyDescent="0.3">
      <c r="A13" s="1" t="s">
        <v>17</v>
      </c>
      <c r="B13" s="6">
        <v>8.2600000000000007E-2</v>
      </c>
      <c r="C13" s="1"/>
      <c r="D13" s="8">
        <v>0.108</v>
      </c>
      <c r="E13" s="3">
        <f>D13-B13</f>
        <v>2.5399999999999992E-2</v>
      </c>
      <c r="F13" s="8">
        <v>8.4699999999999998E-2</v>
      </c>
      <c r="G13" s="3">
        <f>F13-B13</f>
        <v>2.0999999999999908E-3</v>
      </c>
      <c r="H13">
        <f t="shared" si="0"/>
        <v>91.732283464566962</v>
      </c>
      <c r="I13" s="10">
        <v>43.0822</v>
      </c>
    </row>
    <row r="14" spans="1:10" ht="13.8" x14ac:dyDescent="0.3">
      <c r="A14" s="1" t="s">
        <v>18</v>
      </c>
      <c r="B14" s="6">
        <v>9.0399999999999994E-2</v>
      </c>
      <c r="C14" s="1"/>
      <c r="D14" s="8">
        <v>0.1177</v>
      </c>
      <c r="E14" s="3">
        <f t="shared" si="1"/>
        <v>2.7300000000000005E-2</v>
      </c>
      <c r="F14" s="8">
        <v>9.2799999999999994E-2</v>
      </c>
      <c r="G14" s="3">
        <f t="shared" si="2"/>
        <v>2.3999999999999994E-3</v>
      </c>
      <c r="H14">
        <f t="shared" si="0"/>
        <v>91.208791208791212</v>
      </c>
      <c r="I14" s="10">
        <v>119.947</v>
      </c>
    </row>
    <row r="15" spans="1:10" ht="13.8" x14ac:dyDescent="0.3">
      <c r="A15" s="1" t="s">
        <v>19</v>
      </c>
      <c r="B15" s="6">
        <v>0.1113</v>
      </c>
      <c r="C15" s="1"/>
      <c r="D15" s="8">
        <v>0.14080000000000001</v>
      </c>
      <c r="E15" s="3">
        <f t="shared" si="1"/>
        <v>2.9500000000000012E-2</v>
      </c>
      <c r="F15" s="8">
        <v>0.1137</v>
      </c>
      <c r="G15" s="3">
        <f t="shared" si="2"/>
        <v>2.3999999999999994E-3</v>
      </c>
      <c r="H15">
        <f t="shared" si="0"/>
        <v>91.864406779661024</v>
      </c>
      <c r="I15" s="10">
        <v>88.038499999999999</v>
      </c>
    </row>
    <row r="16" spans="1:10" ht="13.8" x14ac:dyDescent="0.3">
      <c r="A16" s="1" t="s">
        <v>20</v>
      </c>
      <c r="B16" s="6">
        <v>0.11550000000000001</v>
      </c>
      <c r="C16" s="1"/>
      <c r="D16" s="8">
        <v>0.13300000000000001</v>
      </c>
      <c r="E16" s="3">
        <f t="shared" si="1"/>
        <v>1.7500000000000002E-2</v>
      </c>
      <c r="F16" s="8">
        <v>0.11700000000000001</v>
      </c>
      <c r="G16" s="3">
        <f t="shared" si="2"/>
        <v>1.5000000000000013E-3</v>
      </c>
      <c r="H16">
        <f t="shared" si="0"/>
        <v>91.428571428571416</v>
      </c>
      <c r="I16" s="10">
        <v>120.28570000000001</v>
      </c>
    </row>
    <row r="17" spans="1:10" ht="13.8" x14ac:dyDescent="0.3">
      <c r="A17" s="1" t="s">
        <v>28</v>
      </c>
      <c r="B17" s="6">
        <v>0.20910000000000001</v>
      </c>
      <c r="C17" s="1"/>
      <c r="D17" s="8">
        <v>0.2374</v>
      </c>
      <c r="E17" s="3">
        <f t="shared" si="1"/>
        <v>2.8299999999999992E-2</v>
      </c>
      <c r="F17" s="8">
        <v>0.21149999999999999</v>
      </c>
      <c r="G17" s="3">
        <f t="shared" si="2"/>
        <v>2.3999999999999855E-3</v>
      </c>
      <c r="H17">
        <f t="shared" si="0"/>
        <v>91.519434628975318</v>
      </c>
      <c r="I17" s="10">
        <v>84.049300000000002</v>
      </c>
    </row>
    <row r="18" spans="1:10" ht="13.8" x14ac:dyDescent="0.3">
      <c r="A18" s="1" t="s">
        <v>29</v>
      </c>
      <c r="B18" s="6">
        <v>0.12859999999999999</v>
      </c>
      <c r="C18" s="1"/>
      <c r="D18" s="8">
        <v>0.14760000000000001</v>
      </c>
      <c r="E18" s="3">
        <f t="shared" si="1"/>
        <v>1.9000000000000017E-2</v>
      </c>
      <c r="F18" s="8">
        <v>0.13020000000000001</v>
      </c>
      <c r="G18" s="3">
        <f t="shared" si="2"/>
        <v>1.6000000000000181E-3</v>
      </c>
      <c r="H18">
        <f t="shared" si="0"/>
        <v>91.57894736842097</v>
      </c>
      <c r="I18" s="10">
        <v>58.563899999999997</v>
      </c>
    </row>
    <row r="19" spans="1:10" ht="13.8" x14ac:dyDescent="0.3">
      <c r="A19" s="1" t="s">
        <v>30</v>
      </c>
      <c r="B19" s="6">
        <v>0.1081</v>
      </c>
      <c r="C19" s="1"/>
      <c r="D19" s="8">
        <v>0.1195</v>
      </c>
      <c r="E19" s="3">
        <f t="shared" si="1"/>
        <v>1.1399999999999993E-2</v>
      </c>
      <c r="F19" s="8">
        <v>0.1094</v>
      </c>
      <c r="G19" s="3">
        <f t="shared" si="2"/>
        <v>1.2999999999999956E-3</v>
      </c>
      <c r="H19">
        <f t="shared" si="0"/>
        <v>88.596491228070207</v>
      </c>
      <c r="I19" s="10">
        <v>47.323500000000003</v>
      </c>
    </row>
    <row r="20" spans="1:10" ht="13.8" x14ac:dyDescent="0.3">
      <c r="A20" s="1" t="s">
        <v>31</v>
      </c>
      <c r="B20" s="6">
        <v>0.1014</v>
      </c>
      <c r="C20" s="1"/>
      <c r="D20" s="8">
        <v>0.1099</v>
      </c>
      <c r="E20" s="3">
        <f t="shared" si="1"/>
        <v>8.4999999999999937E-3</v>
      </c>
      <c r="F20" s="8">
        <v>0.1024</v>
      </c>
      <c r="G20" s="3">
        <f t="shared" si="2"/>
        <v>1.0000000000000009E-3</v>
      </c>
      <c r="H20">
        <f t="shared" si="0"/>
        <v>88.235294117647044</v>
      </c>
      <c r="I20" s="10">
        <v>30.289100000000001</v>
      </c>
    </row>
    <row r="21" spans="1:10" ht="13.8" x14ac:dyDescent="0.3">
      <c r="A21" s="1" t="s">
        <v>32</v>
      </c>
      <c r="B21" s="6">
        <v>0.1002</v>
      </c>
      <c r="C21" s="1"/>
      <c r="D21" s="8">
        <v>0.1047</v>
      </c>
      <c r="E21" s="3">
        <f>D21-B21</f>
        <v>4.500000000000004E-3</v>
      </c>
      <c r="F21" s="8">
        <v>0.10100000000000001</v>
      </c>
      <c r="G21" s="3">
        <f t="shared" si="2"/>
        <v>8.0000000000000904E-4</v>
      </c>
      <c r="H21">
        <f t="shared" si="0"/>
        <v>82.22222222222203</v>
      </c>
      <c r="I21" s="10">
        <v>11.6144</v>
      </c>
    </row>
    <row r="22" spans="1:10" ht="13.8" x14ac:dyDescent="0.3">
      <c r="A22" s="1" t="s">
        <v>33</v>
      </c>
      <c r="B22" s="6">
        <v>9.5399999999999999E-2</v>
      </c>
      <c r="C22" s="1"/>
      <c r="D22" s="8">
        <v>9.7500000000000003E-2</v>
      </c>
      <c r="E22" s="3">
        <f t="shared" si="1"/>
        <v>2.1000000000000046E-3</v>
      </c>
      <c r="F22" s="8">
        <v>9.5899999999999999E-2</v>
      </c>
      <c r="G22" s="3">
        <f t="shared" si="2"/>
        <v>5.0000000000000044E-4</v>
      </c>
      <c r="H22">
        <f t="shared" si="0"/>
        <v>76.190476190476218</v>
      </c>
      <c r="I22" s="10">
        <v>8.4443999999999999</v>
      </c>
    </row>
    <row r="23" spans="1:10" ht="13.8" x14ac:dyDescent="0.3">
      <c r="A23" s="1" t="s">
        <v>34</v>
      </c>
      <c r="B23" s="6">
        <v>0.1168</v>
      </c>
      <c r="C23" s="1"/>
      <c r="D23" s="8">
        <v>0.1181</v>
      </c>
      <c r="E23" s="3">
        <f t="shared" si="1"/>
        <v>1.2999999999999956E-3</v>
      </c>
      <c r="F23" s="8">
        <v>0.1171</v>
      </c>
      <c r="G23" s="3">
        <f t="shared" si="2"/>
        <v>2.9999999999999472E-4</v>
      </c>
      <c r="H23">
        <f t="shared" si="0"/>
        <v>76.923076923077247</v>
      </c>
      <c r="I23" s="10">
        <v>3.4651999999999998</v>
      </c>
    </row>
    <row r="24" spans="1:10" ht="13.8" x14ac:dyDescent="0.3">
      <c r="A24" s="1" t="s">
        <v>35</v>
      </c>
      <c r="B24" s="6">
        <v>8.8800000000000004E-2</v>
      </c>
      <c r="C24" s="1"/>
      <c r="D24" s="8">
        <v>8.9399999999999993E-2</v>
      </c>
      <c r="E24" s="3">
        <f t="shared" si="1"/>
        <v>5.9999999999998943E-4</v>
      </c>
      <c r="F24" s="8">
        <v>8.8900000000000007E-2</v>
      </c>
      <c r="G24" s="3">
        <f t="shared" si="2"/>
        <v>1.0000000000000286E-4</v>
      </c>
      <c r="H24">
        <f t="shared" si="0"/>
        <v>83.333333333332561</v>
      </c>
      <c r="I24" s="10">
        <v>1.3213999999999999</v>
      </c>
    </row>
    <row r="25" spans="1:10" ht="14.4" thickBot="1" x14ac:dyDescent="0.35">
      <c r="A25" s="1" t="s">
        <v>36</v>
      </c>
      <c r="B25" s="16">
        <v>0.13300000000000001</v>
      </c>
      <c r="C25" s="1"/>
      <c r="D25" s="17">
        <v>0.13350000000000001</v>
      </c>
      <c r="E25" s="3">
        <f t="shared" si="1"/>
        <v>5.0000000000000044E-4</v>
      </c>
      <c r="F25" s="17">
        <v>0.1331</v>
      </c>
      <c r="G25" s="3">
        <f t="shared" si="2"/>
        <v>9.9999999999988987E-5</v>
      </c>
      <c r="H25">
        <f t="shared" si="0"/>
        <v>80.000000000002217</v>
      </c>
      <c r="I25" s="15">
        <v>0.68566000000000005</v>
      </c>
    </row>
    <row r="26" spans="1:10" ht="13.8" x14ac:dyDescent="0.3">
      <c r="A26" s="1"/>
      <c r="B26" s="18"/>
      <c r="C26" s="1"/>
      <c r="D26" s="18"/>
      <c r="E26" s="3"/>
      <c r="F26" s="18"/>
      <c r="G26" s="3"/>
      <c r="I26" s="19"/>
    </row>
    <row r="27" spans="1:10" x14ac:dyDescent="0.25">
      <c r="A27" s="3" t="s">
        <v>21</v>
      </c>
      <c r="B27" s="1"/>
      <c r="C27" s="1"/>
      <c r="D27" s="1"/>
      <c r="E27" s="4">
        <f>SUM(E8:E25)</f>
        <v>0.20869999999999997</v>
      </c>
      <c r="F27" s="1"/>
      <c r="G27" s="4">
        <f>SUM(G8:G25)</f>
        <v>1.9499999999999962E-2</v>
      </c>
      <c r="H27">
        <f t="shared" si="0"/>
        <v>90.656444657402986</v>
      </c>
      <c r="I27" s="4">
        <f>SUM(I8:I25)</f>
        <v>845.62635999999998</v>
      </c>
    </row>
    <row r="28" spans="1:10" x14ac:dyDescent="0.25">
      <c r="A28" s="1"/>
      <c r="B28" s="1"/>
      <c r="C28" s="1"/>
      <c r="D28" s="1"/>
      <c r="E28" s="3"/>
      <c r="F28" s="1"/>
      <c r="G28" s="3"/>
      <c r="I28" s="3"/>
    </row>
    <row r="29" spans="1:10" x14ac:dyDescent="0.25">
      <c r="A29" s="1"/>
      <c r="B29" s="1"/>
      <c r="C29" s="1"/>
      <c r="D29" s="23" t="s">
        <v>3</v>
      </c>
      <c r="E29" s="23"/>
      <c r="F29" s="23" t="s">
        <v>4</v>
      </c>
      <c r="G29" s="23"/>
      <c r="I29" s="3" t="s">
        <v>27</v>
      </c>
    </row>
    <row r="30" spans="1:10" x14ac:dyDescent="0.25">
      <c r="A30" s="1" t="s">
        <v>22</v>
      </c>
      <c r="B30" s="1" t="s">
        <v>6</v>
      </c>
      <c r="C30" s="1"/>
      <c r="D30" s="1" t="s">
        <v>7</v>
      </c>
      <c r="E30" s="3" t="s">
        <v>3</v>
      </c>
      <c r="F30" s="1" t="s">
        <v>8</v>
      </c>
      <c r="G30" s="3" t="s">
        <v>4</v>
      </c>
      <c r="H30" s="1" t="s">
        <v>9</v>
      </c>
      <c r="I30" s="4">
        <v>1032.0930000000001</v>
      </c>
      <c r="J30" t="s">
        <v>11</v>
      </c>
    </row>
    <row r="31" spans="1:10" ht="13.8" x14ac:dyDescent="0.3">
      <c r="A31" s="1" t="s">
        <v>12</v>
      </c>
      <c r="B31" s="6">
        <v>0.1164</v>
      </c>
      <c r="C31" s="1"/>
      <c r="D31" s="8">
        <v>0.11799999999999999</v>
      </c>
      <c r="E31" s="3">
        <f>D31-B31</f>
        <v>1.5999999999999903E-3</v>
      </c>
      <c r="F31" s="8">
        <v>0.1169</v>
      </c>
      <c r="G31" s="3">
        <f>F31-B31</f>
        <v>5.0000000000000044E-4</v>
      </c>
      <c r="H31">
        <f t="shared" si="0"/>
        <v>68.749999999999787</v>
      </c>
      <c r="I31" s="10">
        <v>6.5147000000000004</v>
      </c>
    </row>
    <row r="32" spans="1:10" ht="13.8" x14ac:dyDescent="0.3">
      <c r="A32" s="1" t="s">
        <v>13</v>
      </c>
      <c r="B32" s="6">
        <v>9.6299999999999997E-2</v>
      </c>
      <c r="C32" s="1"/>
      <c r="D32" s="8">
        <v>9.7699999999999995E-2</v>
      </c>
      <c r="E32" s="3">
        <f t="shared" ref="E32:E47" si="3">D32-B32</f>
        <v>1.3999999999999985E-3</v>
      </c>
      <c r="F32" s="8">
        <v>9.6799999999999997E-2</v>
      </c>
      <c r="G32" s="3">
        <f t="shared" ref="G32:G46" si="4">F32-B32</f>
        <v>5.0000000000000044E-4</v>
      </c>
      <c r="H32">
        <f t="shared" si="0"/>
        <v>64.285714285714221</v>
      </c>
      <c r="I32" s="10">
        <v>6.08</v>
      </c>
    </row>
    <row r="33" spans="1:9" ht="13.8" x14ac:dyDescent="0.3">
      <c r="A33" s="1" t="s">
        <v>14</v>
      </c>
      <c r="B33" s="6">
        <v>9.4899999999999998E-2</v>
      </c>
      <c r="C33" s="1"/>
      <c r="D33" s="8">
        <v>0.1021</v>
      </c>
      <c r="E33" s="3">
        <f t="shared" si="3"/>
        <v>7.1999999999999981E-3</v>
      </c>
      <c r="F33" s="8">
        <v>9.6000000000000002E-2</v>
      </c>
      <c r="G33" s="3">
        <f t="shared" si="4"/>
        <v>1.1000000000000038E-3</v>
      </c>
      <c r="H33">
        <f t="shared" si="0"/>
        <v>84.722222222222172</v>
      </c>
      <c r="I33" s="10">
        <v>33.248199999999997</v>
      </c>
    </row>
    <row r="34" spans="1:9" ht="13.8" x14ac:dyDescent="0.3">
      <c r="A34" s="1" t="s">
        <v>15</v>
      </c>
      <c r="B34" s="6">
        <v>8.3699999999999997E-2</v>
      </c>
      <c r="C34" s="1"/>
      <c r="D34" s="8">
        <v>8.9200000000000002E-2</v>
      </c>
      <c r="E34" s="3">
        <f t="shared" si="3"/>
        <v>5.5000000000000049E-3</v>
      </c>
      <c r="F34" s="8">
        <v>8.43E-2</v>
      </c>
      <c r="G34" s="3">
        <f t="shared" si="4"/>
        <v>6.0000000000000331E-4</v>
      </c>
      <c r="H34">
        <f t="shared" si="0"/>
        <v>89.090909090909037</v>
      </c>
      <c r="I34" s="10">
        <v>31.708300000000001</v>
      </c>
    </row>
    <row r="35" spans="1:9" ht="13.8" x14ac:dyDescent="0.3">
      <c r="A35" s="1" t="s">
        <v>16</v>
      </c>
      <c r="B35" s="6">
        <v>9.1300000000000006E-2</v>
      </c>
      <c r="C35" s="1"/>
      <c r="D35" s="8">
        <v>0.1047</v>
      </c>
      <c r="E35" s="3">
        <f t="shared" si="3"/>
        <v>1.3399999999999995E-2</v>
      </c>
      <c r="F35" s="8">
        <v>9.2499999999999999E-2</v>
      </c>
      <c r="G35" s="3">
        <f t="shared" si="4"/>
        <v>1.1999999999999927E-3</v>
      </c>
      <c r="H35">
        <f t="shared" si="0"/>
        <v>91.044776119403039</v>
      </c>
      <c r="I35" s="10">
        <v>63.900399999999998</v>
      </c>
    </row>
    <row r="36" spans="1:9" ht="13.8" x14ac:dyDescent="0.3">
      <c r="A36" s="1" t="s">
        <v>17</v>
      </c>
      <c r="B36" s="6">
        <v>0.10100000000000001</v>
      </c>
      <c r="C36" s="1"/>
      <c r="D36" s="8">
        <v>0.1174</v>
      </c>
      <c r="E36" s="3">
        <f t="shared" si="3"/>
        <v>1.6399999999999998E-2</v>
      </c>
      <c r="F36" s="8">
        <v>0.1023</v>
      </c>
      <c r="G36" s="3">
        <f t="shared" si="4"/>
        <v>1.2999999999999956E-3</v>
      </c>
      <c r="H36">
        <f t="shared" si="0"/>
        <v>92.073170731707336</v>
      </c>
      <c r="I36" s="10">
        <v>76.878600000000006</v>
      </c>
    </row>
    <row r="37" spans="1:9" ht="13.8" x14ac:dyDescent="0.3">
      <c r="A37" s="1" t="s">
        <v>18</v>
      </c>
      <c r="B37" s="6">
        <v>0.1103</v>
      </c>
      <c r="C37" s="1"/>
      <c r="D37" s="8">
        <v>0.13020000000000001</v>
      </c>
      <c r="E37" s="3">
        <f t="shared" si="3"/>
        <v>1.9900000000000015E-2</v>
      </c>
      <c r="F37" s="8">
        <v>0.1125</v>
      </c>
      <c r="G37" s="3">
        <f t="shared" si="4"/>
        <v>2.2000000000000075E-3</v>
      </c>
      <c r="H37">
        <f t="shared" si="0"/>
        <v>88.944723618090421</v>
      </c>
      <c r="I37" s="10">
        <v>80.926599999999993</v>
      </c>
    </row>
    <row r="38" spans="1:9" ht="13.8" x14ac:dyDescent="0.3">
      <c r="A38" s="1" t="s">
        <v>19</v>
      </c>
      <c r="B38" s="6">
        <v>0.12659999999999999</v>
      </c>
      <c r="C38" s="1"/>
      <c r="D38" s="8">
        <v>0.15290000000000001</v>
      </c>
      <c r="E38" s="3">
        <f>D38-B38</f>
        <v>2.6300000000000018E-2</v>
      </c>
      <c r="F38" s="8">
        <v>0.12870000000000001</v>
      </c>
      <c r="G38" s="3">
        <f t="shared" si="4"/>
        <v>2.1000000000000185E-3</v>
      </c>
      <c r="H38">
        <f t="shared" si="0"/>
        <v>92.015209125475224</v>
      </c>
      <c r="I38" s="10">
        <v>118.723</v>
      </c>
    </row>
    <row r="39" spans="1:9" ht="13.8" x14ac:dyDescent="0.3">
      <c r="A39" s="1" t="s">
        <v>20</v>
      </c>
      <c r="B39" s="6">
        <v>0.1004</v>
      </c>
      <c r="C39" s="1"/>
      <c r="D39" s="8">
        <v>0.1366</v>
      </c>
      <c r="E39" s="3">
        <f t="shared" si="3"/>
        <v>3.6199999999999996E-2</v>
      </c>
      <c r="F39" s="8">
        <v>0.10290000000000001</v>
      </c>
      <c r="G39" s="3">
        <f t="shared" si="4"/>
        <v>2.5000000000000022E-3</v>
      </c>
      <c r="H39">
        <f t="shared" si="0"/>
        <v>93.093922651933696</v>
      </c>
      <c r="I39" s="10">
        <v>110.1982</v>
      </c>
    </row>
    <row r="40" spans="1:9" ht="13.8" x14ac:dyDescent="0.3">
      <c r="A40" s="1" t="s">
        <v>28</v>
      </c>
      <c r="B40" s="6">
        <v>0.1087</v>
      </c>
      <c r="C40" s="1"/>
      <c r="D40" s="8">
        <v>0.1298</v>
      </c>
      <c r="E40" s="3">
        <f t="shared" si="3"/>
        <v>2.1099999999999994E-2</v>
      </c>
      <c r="F40" s="8">
        <v>0.1105</v>
      </c>
      <c r="G40" s="3">
        <f t="shared" si="4"/>
        <v>1.799999999999996E-3</v>
      </c>
      <c r="H40">
        <f t="shared" si="0"/>
        <v>91.469194312796219</v>
      </c>
      <c r="I40" s="10">
        <v>98.024699999999996</v>
      </c>
    </row>
    <row r="41" spans="1:9" ht="13.8" x14ac:dyDescent="0.3">
      <c r="A41" s="1" t="s">
        <v>29</v>
      </c>
      <c r="B41" s="6">
        <v>8.6300000000000002E-2</v>
      </c>
      <c r="C41" s="1"/>
      <c r="D41" s="8">
        <v>0.1115</v>
      </c>
      <c r="E41" s="3">
        <f>D41-B41</f>
        <v>2.52E-2</v>
      </c>
      <c r="F41" s="8">
        <v>8.8499999999999995E-2</v>
      </c>
      <c r="G41" s="3">
        <f>F41-B41</f>
        <v>2.1999999999999936E-3</v>
      </c>
      <c r="H41">
        <f t="shared" si="0"/>
        <v>91.269841269841294</v>
      </c>
      <c r="I41" s="10">
        <v>109.4562</v>
      </c>
    </row>
    <row r="42" spans="1:9" ht="13.8" x14ac:dyDescent="0.3">
      <c r="A42" s="1" t="s">
        <v>30</v>
      </c>
      <c r="B42" s="6">
        <v>9.2399999999999996E-2</v>
      </c>
      <c r="C42" s="1"/>
      <c r="D42" s="8">
        <v>9.98E-2</v>
      </c>
      <c r="E42" s="3">
        <f t="shared" si="3"/>
        <v>7.4000000000000038E-3</v>
      </c>
      <c r="F42" s="8">
        <v>9.3200000000000005E-2</v>
      </c>
      <c r="G42" s="3">
        <f t="shared" si="4"/>
        <v>8.0000000000000904E-4</v>
      </c>
      <c r="H42">
        <f t="shared" si="0"/>
        <v>89.189189189189079</v>
      </c>
      <c r="I42" s="10">
        <v>47.955599999999997</v>
      </c>
    </row>
    <row r="43" spans="1:9" ht="13.8" x14ac:dyDescent="0.3">
      <c r="A43" s="1" t="s">
        <v>31</v>
      </c>
      <c r="B43" s="6">
        <v>9.9099999999999994E-2</v>
      </c>
      <c r="C43" s="1"/>
      <c r="D43" s="8">
        <v>0.11260000000000001</v>
      </c>
      <c r="E43" s="3">
        <f t="shared" si="3"/>
        <v>1.3500000000000012E-2</v>
      </c>
      <c r="F43" s="8">
        <v>0.10059999999999999</v>
      </c>
      <c r="G43" s="3">
        <f t="shared" si="4"/>
        <v>1.5000000000000013E-3</v>
      </c>
      <c r="H43">
        <f t="shared" si="0"/>
        <v>88.888888888888886</v>
      </c>
      <c r="I43" s="10">
        <v>70.279200000000003</v>
      </c>
    </row>
    <row r="44" spans="1:9" ht="13.8" x14ac:dyDescent="0.3">
      <c r="A44" s="1" t="s">
        <v>32</v>
      </c>
      <c r="B44" s="6">
        <v>9.8799999999999999E-2</v>
      </c>
      <c r="C44" s="1"/>
      <c r="D44" s="8">
        <v>0.1031</v>
      </c>
      <c r="E44" s="3">
        <f t="shared" si="3"/>
        <v>4.2999999999999983E-3</v>
      </c>
      <c r="F44" s="8">
        <v>9.9599999999999994E-2</v>
      </c>
      <c r="G44" s="3">
        <f t="shared" si="4"/>
        <v>7.9999999999999516E-4</v>
      </c>
      <c r="H44">
        <f t="shared" si="0"/>
        <v>81.395348837209411</v>
      </c>
      <c r="I44" s="10">
        <v>25.219799999999999</v>
      </c>
    </row>
    <row r="45" spans="1:9" ht="13.8" x14ac:dyDescent="0.3">
      <c r="A45" s="1" t="s">
        <v>33</v>
      </c>
      <c r="B45" s="6">
        <v>8.1299999999999997E-2</v>
      </c>
      <c r="C45" s="1"/>
      <c r="D45" s="8">
        <v>8.3299999999999999E-2</v>
      </c>
      <c r="E45" s="3">
        <f t="shared" si="3"/>
        <v>2.0000000000000018E-3</v>
      </c>
      <c r="F45" s="8">
        <v>8.1799999999999998E-2</v>
      </c>
      <c r="G45" s="3">
        <f t="shared" si="4"/>
        <v>5.0000000000000044E-4</v>
      </c>
      <c r="H45">
        <f t="shared" si="0"/>
        <v>75</v>
      </c>
      <c r="I45" s="10">
        <v>14.0639</v>
      </c>
    </row>
    <row r="46" spans="1:9" ht="13.8" x14ac:dyDescent="0.3">
      <c r="A46" s="1" t="s">
        <v>34</v>
      </c>
      <c r="B46" s="6">
        <v>0.10150000000000001</v>
      </c>
      <c r="C46" s="1"/>
      <c r="D46" s="8">
        <v>0.1024</v>
      </c>
      <c r="E46" s="3">
        <f t="shared" si="3"/>
        <v>8.9999999999999802E-4</v>
      </c>
      <c r="F46" s="8">
        <v>0.1019</v>
      </c>
      <c r="G46" s="3">
        <f t="shared" si="4"/>
        <v>3.9999999999999758E-4</v>
      </c>
      <c r="H46">
        <f t="shared" si="0"/>
        <v>55.555555555555728</v>
      </c>
      <c r="I46" s="10">
        <v>3.8313000000000001</v>
      </c>
    </row>
    <row r="47" spans="1:9" ht="14.4" thickBot="1" x14ac:dyDescent="0.35">
      <c r="A47" s="1" t="s">
        <v>35</v>
      </c>
      <c r="B47" s="16">
        <v>7.7799999999999994E-2</v>
      </c>
      <c r="C47" s="1"/>
      <c r="D47" s="17">
        <v>7.8299999999999995E-2</v>
      </c>
      <c r="E47" s="3">
        <f t="shared" si="3"/>
        <v>5.0000000000000044E-4</v>
      </c>
      <c r="F47" s="17">
        <v>7.8E-2</v>
      </c>
      <c r="G47" s="3">
        <f>F47-B47</f>
        <v>2.0000000000000573E-4</v>
      </c>
      <c r="H47">
        <f t="shared" si="0"/>
        <v>59.999999999998884</v>
      </c>
      <c r="I47" s="15">
        <v>1.3509</v>
      </c>
    </row>
    <row r="48" spans="1:9" ht="13.8" x14ac:dyDescent="0.3">
      <c r="A48" s="1"/>
      <c r="B48" s="18"/>
      <c r="C48" s="1"/>
      <c r="D48" s="18"/>
      <c r="E48" s="3"/>
      <c r="F48" s="18"/>
      <c r="G48" s="3"/>
      <c r="I48" s="19"/>
    </row>
    <row r="49" spans="1:10" x14ac:dyDescent="0.25">
      <c r="A49" s="1"/>
      <c r="B49" s="1"/>
      <c r="C49" s="1"/>
      <c r="D49" s="1"/>
      <c r="E49" s="3"/>
      <c r="F49" s="1"/>
      <c r="G49" s="3"/>
      <c r="I49" s="3"/>
    </row>
    <row r="50" spans="1:10" x14ac:dyDescent="0.25">
      <c r="A50" s="3" t="s">
        <v>21</v>
      </c>
      <c r="B50" s="1"/>
      <c r="C50" s="1"/>
      <c r="D50" s="1"/>
      <c r="E50" s="4">
        <f>SUM(E31:E47)</f>
        <v>0.20280000000000004</v>
      </c>
      <c r="F50" s="1"/>
      <c r="G50" s="4">
        <f>SUM(G31:G47)</f>
        <v>2.0200000000000023E-2</v>
      </c>
      <c r="H50">
        <f t="shared" si="0"/>
        <v>90.039447731755416</v>
      </c>
      <c r="I50" s="4">
        <f>SUM(I31:I47)</f>
        <v>898.35960000000011</v>
      </c>
    </row>
    <row r="51" spans="1:10" x14ac:dyDescent="0.25">
      <c r="A51" s="1"/>
      <c r="E51" s="3"/>
      <c r="G51" s="3"/>
      <c r="I51" s="3"/>
    </row>
    <row r="52" spans="1:10" x14ac:dyDescent="0.25">
      <c r="A52" s="1"/>
      <c r="B52" s="1"/>
      <c r="C52" s="1"/>
      <c r="D52" s="23" t="s">
        <v>3</v>
      </c>
      <c r="E52" s="23"/>
      <c r="F52" s="23" t="s">
        <v>4</v>
      </c>
      <c r="G52" s="23"/>
      <c r="I52" s="3" t="s">
        <v>27</v>
      </c>
    </row>
    <row r="53" spans="1:10" x14ac:dyDescent="0.25">
      <c r="A53" s="1" t="s">
        <v>23</v>
      </c>
      <c r="B53" s="1" t="s">
        <v>6</v>
      </c>
      <c r="C53" s="1"/>
      <c r="D53" s="1" t="s">
        <v>7</v>
      </c>
      <c r="E53" s="3" t="s">
        <v>3</v>
      </c>
      <c r="F53" s="1" t="s">
        <v>8</v>
      </c>
      <c r="G53" s="3" t="s">
        <v>4</v>
      </c>
      <c r="H53" s="1" t="s">
        <v>9</v>
      </c>
      <c r="I53" s="4">
        <v>870</v>
      </c>
      <c r="J53" t="s">
        <v>11</v>
      </c>
    </row>
    <row r="54" spans="1:10" ht="13.8" x14ac:dyDescent="0.3">
      <c r="A54" s="1" t="s">
        <v>12</v>
      </c>
      <c r="B54" s="6">
        <v>9.7799999999999998E-2</v>
      </c>
      <c r="C54" s="1"/>
      <c r="D54" s="8">
        <v>9.9199999999999997E-2</v>
      </c>
      <c r="E54" s="3">
        <f>D54-B54</f>
        <v>1.3999999999999985E-3</v>
      </c>
      <c r="F54" s="8">
        <v>9.8299999999999998E-2</v>
      </c>
      <c r="G54" s="3">
        <f>F54-B54</f>
        <v>5.0000000000000044E-4</v>
      </c>
      <c r="H54">
        <f t="shared" si="0"/>
        <v>64.285714285714221</v>
      </c>
      <c r="I54" s="10">
        <v>6.8502000000000001</v>
      </c>
    </row>
    <row r="55" spans="1:10" ht="13.8" x14ac:dyDescent="0.3">
      <c r="A55" s="1" t="s">
        <v>13</v>
      </c>
      <c r="B55" s="6">
        <v>0.1062</v>
      </c>
      <c r="C55" s="1"/>
      <c r="D55" s="8">
        <v>0.1076</v>
      </c>
      <c r="E55" s="3">
        <f t="shared" ref="E55:E70" si="5">D55-B55</f>
        <v>1.3999999999999985E-3</v>
      </c>
      <c r="F55" s="8">
        <v>0.1067</v>
      </c>
      <c r="G55" s="3">
        <f t="shared" ref="G55:G71" si="6">F55-B55</f>
        <v>5.0000000000000044E-4</v>
      </c>
      <c r="H55">
        <f t="shared" si="0"/>
        <v>64.285714285714221</v>
      </c>
      <c r="I55" s="10">
        <v>5.1281999999999996</v>
      </c>
    </row>
    <row r="56" spans="1:10" ht="13.8" x14ac:dyDescent="0.3">
      <c r="A56" s="1" t="s">
        <v>14</v>
      </c>
      <c r="B56" s="6">
        <v>0.1221</v>
      </c>
      <c r="C56" s="1"/>
      <c r="D56" s="8">
        <v>0.12870000000000001</v>
      </c>
      <c r="E56" s="3">
        <f t="shared" si="5"/>
        <v>6.6000000000000086E-3</v>
      </c>
      <c r="F56" s="8">
        <v>0.1231</v>
      </c>
      <c r="G56" s="3">
        <f t="shared" si="6"/>
        <v>1.0000000000000009E-3</v>
      </c>
      <c r="H56">
        <f t="shared" si="0"/>
        <v>84.848484848484858</v>
      </c>
      <c r="I56" s="10">
        <v>31.144600000000001</v>
      </c>
    </row>
    <row r="57" spans="1:10" ht="13.8" x14ac:dyDescent="0.3">
      <c r="A57" s="1" t="s">
        <v>15</v>
      </c>
      <c r="B57" s="6">
        <v>0.10639999999999999</v>
      </c>
      <c r="C57" s="1"/>
      <c r="D57" s="8">
        <v>0.11219999999999999</v>
      </c>
      <c r="E57" s="3">
        <f t="shared" si="5"/>
        <v>5.7999999999999996E-3</v>
      </c>
      <c r="F57" s="8">
        <v>0.1071</v>
      </c>
      <c r="G57" s="3">
        <f t="shared" si="6"/>
        <v>7.0000000000000617E-4</v>
      </c>
      <c r="H57">
        <f t="shared" ref="H57:H111" si="7">100-G57/E57*100</f>
        <v>87.93103448275852</v>
      </c>
      <c r="I57" s="10">
        <v>27.775300000000001</v>
      </c>
    </row>
    <row r="58" spans="1:10" ht="13.8" x14ac:dyDescent="0.3">
      <c r="A58" s="1" t="s">
        <v>16</v>
      </c>
      <c r="B58" s="6">
        <v>0.12939999999999999</v>
      </c>
      <c r="C58" s="1"/>
      <c r="D58" s="8">
        <v>0.1431</v>
      </c>
      <c r="E58" s="3">
        <f t="shared" si="5"/>
        <v>1.3700000000000018E-2</v>
      </c>
      <c r="F58" s="8">
        <v>0.13089999999999999</v>
      </c>
      <c r="G58" s="3">
        <f t="shared" si="6"/>
        <v>1.5000000000000013E-3</v>
      </c>
      <c r="H58">
        <f t="shared" si="7"/>
        <v>89.051094890510953</v>
      </c>
      <c r="I58" s="10">
        <v>61.214799999999997</v>
      </c>
    </row>
    <row r="59" spans="1:10" ht="13.8" x14ac:dyDescent="0.3">
      <c r="A59" s="1" t="s">
        <v>17</v>
      </c>
      <c r="B59" s="6">
        <v>9.1800000000000007E-2</v>
      </c>
      <c r="C59" s="1"/>
      <c r="D59" s="8">
        <v>0.1192</v>
      </c>
      <c r="E59" s="3">
        <f t="shared" si="5"/>
        <v>2.7399999999999994E-2</v>
      </c>
      <c r="F59" s="8">
        <v>9.4200000000000006E-2</v>
      </c>
      <c r="G59" s="3">
        <f t="shared" si="6"/>
        <v>2.3999999999999994E-3</v>
      </c>
      <c r="H59">
        <f t="shared" si="7"/>
        <v>91.240875912408768</v>
      </c>
      <c r="I59" s="10">
        <v>99.442300000000003</v>
      </c>
    </row>
    <row r="60" spans="1:10" ht="13.8" x14ac:dyDescent="0.3">
      <c r="A60" s="1" t="s">
        <v>18</v>
      </c>
      <c r="B60" s="6">
        <v>0.10979999999999999</v>
      </c>
      <c r="C60" s="1"/>
      <c r="D60" s="8">
        <v>0.12809999999999999</v>
      </c>
      <c r="E60" s="3">
        <f t="shared" si="5"/>
        <v>1.8299999999999997E-2</v>
      </c>
      <c r="F60" s="8">
        <v>0.1115</v>
      </c>
      <c r="G60" s="3">
        <f t="shared" si="6"/>
        <v>1.7000000000000071E-3</v>
      </c>
      <c r="H60">
        <f t="shared" si="7"/>
        <v>90.710382513661159</v>
      </c>
      <c r="I60" s="10">
        <v>75.390799999999999</v>
      </c>
    </row>
    <row r="61" spans="1:10" ht="13.8" x14ac:dyDescent="0.3">
      <c r="A61" s="1" t="s">
        <v>19</v>
      </c>
      <c r="B61" s="6">
        <v>0.1013</v>
      </c>
      <c r="C61" s="1"/>
      <c r="D61" s="8">
        <v>0.13</v>
      </c>
      <c r="E61" s="3">
        <f t="shared" si="5"/>
        <v>2.8700000000000003E-2</v>
      </c>
      <c r="F61" s="8">
        <v>0.104</v>
      </c>
      <c r="G61" s="3">
        <f>F61-B61</f>
        <v>2.6999999999999941E-3</v>
      </c>
      <c r="H61">
        <f t="shared" si="7"/>
        <v>90.592334494773539</v>
      </c>
      <c r="I61" s="10">
        <v>109.90519999999999</v>
      </c>
    </row>
    <row r="62" spans="1:10" ht="13.8" x14ac:dyDescent="0.3">
      <c r="A62" s="1" t="s">
        <v>20</v>
      </c>
      <c r="B62" s="6">
        <v>0.13270000000000001</v>
      </c>
      <c r="C62" s="1"/>
      <c r="D62" s="8">
        <v>0.1542</v>
      </c>
      <c r="E62" s="3">
        <f t="shared" si="5"/>
        <v>2.1499999999999991E-2</v>
      </c>
      <c r="F62" s="8">
        <v>0.13489999999999999</v>
      </c>
      <c r="G62" s="3">
        <f t="shared" si="6"/>
        <v>2.1999999999999797E-3</v>
      </c>
      <c r="H62">
        <f t="shared" si="7"/>
        <v>89.767441860465212</v>
      </c>
      <c r="I62" s="10">
        <v>103.0615</v>
      </c>
    </row>
    <row r="63" spans="1:10" ht="13.8" x14ac:dyDescent="0.3">
      <c r="A63" s="1" t="s">
        <v>28</v>
      </c>
      <c r="B63" s="6">
        <v>9.3700000000000006E-2</v>
      </c>
      <c r="C63" s="1"/>
      <c r="D63" s="8">
        <v>0.123</v>
      </c>
      <c r="E63" s="3">
        <f t="shared" si="5"/>
        <v>2.9299999999999993E-2</v>
      </c>
      <c r="F63" s="8">
        <v>9.6600000000000005E-2</v>
      </c>
      <c r="G63" s="3">
        <f t="shared" si="6"/>
        <v>2.8999999999999998E-3</v>
      </c>
      <c r="H63">
        <f t="shared" si="7"/>
        <v>90.102389078498291</v>
      </c>
      <c r="I63" s="10">
        <v>119.931</v>
      </c>
    </row>
    <row r="64" spans="1:10" ht="13.8" x14ac:dyDescent="0.3">
      <c r="A64" s="1" t="s">
        <v>29</v>
      </c>
      <c r="B64" s="6">
        <v>0.1075</v>
      </c>
      <c r="C64" s="1"/>
      <c r="D64" s="8">
        <v>0.1231</v>
      </c>
      <c r="E64" s="3">
        <f t="shared" si="5"/>
        <v>1.5600000000000003E-2</v>
      </c>
      <c r="F64" s="8">
        <v>0.10929999999999999</v>
      </c>
      <c r="G64" s="3">
        <f t="shared" si="6"/>
        <v>1.799999999999996E-3</v>
      </c>
      <c r="H64">
        <f t="shared" si="7"/>
        <v>88.461538461538481</v>
      </c>
      <c r="I64" s="10">
        <v>63.1111</v>
      </c>
    </row>
    <row r="65" spans="1:10" ht="13.8" x14ac:dyDescent="0.3">
      <c r="A65" s="1" t="s">
        <v>30</v>
      </c>
      <c r="B65" s="6">
        <v>0.12379999999999999</v>
      </c>
      <c r="C65" s="1"/>
      <c r="D65" s="8">
        <v>0.14249999999999999</v>
      </c>
      <c r="E65" s="3">
        <f t="shared" si="5"/>
        <v>1.8699999999999994E-2</v>
      </c>
      <c r="F65" s="8">
        <v>0.1258</v>
      </c>
      <c r="G65" s="3">
        <f t="shared" si="6"/>
        <v>2.0000000000000018E-3</v>
      </c>
      <c r="H65">
        <f t="shared" si="7"/>
        <v>89.304812834224592</v>
      </c>
      <c r="I65" s="10">
        <v>96.396699999999996</v>
      </c>
    </row>
    <row r="66" spans="1:10" ht="13.8" x14ac:dyDescent="0.3">
      <c r="A66" s="1" t="s">
        <v>31</v>
      </c>
      <c r="B66" s="6">
        <v>0.10580000000000001</v>
      </c>
      <c r="C66" s="1"/>
      <c r="D66" s="8">
        <v>0.1172</v>
      </c>
      <c r="E66" s="3">
        <f t="shared" si="5"/>
        <v>1.1399999999999993E-2</v>
      </c>
      <c r="F66" s="8">
        <v>0.1074</v>
      </c>
      <c r="G66" s="3">
        <f t="shared" si="6"/>
        <v>1.5999999999999903E-3</v>
      </c>
      <c r="H66">
        <f t="shared" si="7"/>
        <v>85.964912280701824</v>
      </c>
      <c r="I66" s="10">
        <v>56.131500000000003</v>
      </c>
    </row>
    <row r="67" spans="1:10" ht="13.8" x14ac:dyDescent="0.3">
      <c r="A67" s="1" t="s">
        <v>32</v>
      </c>
      <c r="B67" s="6">
        <v>9.1700000000000004E-2</v>
      </c>
      <c r="C67" s="1"/>
      <c r="D67" s="8">
        <v>9.5399999999999999E-2</v>
      </c>
      <c r="E67" s="3">
        <f t="shared" si="5"/>
        <v>3.699999999999995E-3</v>
      </c>
      <c r="F67" s="8">
        <v>9.2700000000000005E-2</v>
      </c>
      <c r="G67" s="3">
        <f t="shared" si="6"/>
        <v>1.0000000000000009E-3</v>
      </c>
      <c r="H67">
        <f t="shared" si="7"/>
        <v>72.972972972972912</v>
      </c>
      <c r="I67" s="10">
        <v>23.3446</v>
      </c>
    </row>
    <row r="68" spans="1:10" ht="13.8" x14ac:dyDescent="0.3">
      <c r="A68" s="1" t="s">
        <v>33</v>
      </c>
      <c r="B68" s="6">
        <v>0.10299999999999999</v>
      </c>
      <c r="C68" s="1"/>
      <c r="D68" s="8">
        <v>0.10639999999999999</v>
      </c>
      <c r="E68" s="3">
        <f t="shared" si="5"/>
        <v>3.4000000000000002E-3</v>
      </c>
      <c r="F68" s="8">
        <v>0.1055</v>
      </c>
      <c r="G68" s="3">
        <f t="shared" si="6"/>
        <v>2.5000000000000022E-3</v>
      </c>
      <c r="H68">
        <f t="shared" si="7"/>
        <v>26.470588235294059</v>
      </c>
      <c r="I68" s="10">
        <v>10.936500000000001</v>
      </c>
    </row>
    <row r="69" spans="1:10" ht="13.8" x14ac:dyDescent="0.3">
      <c r="A69" s="1" t="s">
        <v>34</v>
      </c>
      <c r="B69" s="6">
        <v>8.8499999999999995E-2</v>
      </c>
      <c r="C69" s="1"/>
      <c r="D69" s="8">
        <v>9.2899999999999996E-2</v>
      </c>
      <c r="E69" s="3">
        <f t="shared" si="5"/>
        <v>4.4000000000000011E-3</v>
      </c>
      <c r="F69" s="8">
        <v>8.9300000000000004E-2</v>
      </c>
      <c r="G69" s="3">
        <f t="shared" si="6"/>
        <v>8.0000000000000904E-4</v>
      </c>
      <c r="H69">
        <f t="shared" si="7"/>
        <v>81.818181818181614</v>
      </c>
      <c r="I69" s="10">
        <v>31.870899999999999</v>
      </c>
    </row>
    <row r="70" spans="1:10" ht="13.8" x14ac:dyDescent="0.3">
      <c r="A70" s="1" t="s">
        <v>35</v>
      </c>
      <c r="B70" s="6">
        <v>9.7199999999999995E-2</v>
      </c>
      <c r="C70" s="1"/>
      <c r="D70" s="8">
        <v>9.7299999999999998E-2</v>
      </c>
      <c r="E70" s="3">
        <f t="shared" si="5"/>
        <v>1.0000000000000286E-4</v>
      </c>
      <c r="F70" s="8">
        <v>9.7600000000000006E-2</v>
      </c>
      <c r="G70" s="3">
        <f t="shared" si="6"/>
        <v>4.0000000000001146E-4</v>
      </c>
      <c r="H70">
        <f t="shared" si="7"/>
        <v>-300</v>
      </c>
      <c r="I70" s="10">
        <v>5.5353000000000003</v>
      </c>
    </row>
    <row r="71" spans="1:10" ht="14.4" thickBot="1" x14ac:dyDescent="0.35">
      <c r="A71" s="1" t="s">
        <v>36</v>
      </c>
      <c r="B71" s="16">
        <v>0.1075</v>
      </c>
      <c r="C71" s="1"/>
      <c r="D71" s="17">
        <v>0.1081</v>
      </c>
      <c r="E71" s="3">
        <f>D71-B71</f>
        <v>6.0000000000000331E-4</v>
      </c>
      <c r="F71" s="17">
        <v>0.10780000000000001</v>
      </c>
      <c r="G71" s="3">
        <f t="shared" si="6"/>
        <v>3.0000000000000859E-4</v>
      </c>
      <c r="H71">
        <f t="shared" si="7"/>
        <v>49.999999999998849</v>
      </c>
      <c r="I71" s="15">
        <v>1.7184999999999999</v>
      </c>
    </row>
    <row r="72" spans="1:10" x14ac:dyDescent="0.25">
      <c r="A72" s="3" t="s">
        <v>21</v>
      </c>
      <c r="B72" s="1"/>
      <c r="C72" s="1"/>
      <c r="D72" s="1"/>
      <c r="E72" s="4">
        <f>SUM(E54:E71)</f>
        <v>0.21200000000000002</v>
      </c>
      <c r="F72" s="1"/>
      <c r="G72" s="4">
        <f>SUM(G54:G71)</f>
        <v>2.650000000000001E-2</v>
      </c>
      <c r="H72">
        <f t="shared" si="7"/>
        <v>87.5</v>
      </c>
      <c r="I72" s="4">
        <f>SUM(I54:I71)</f>
        <v>928.88900000000001</v>
      </c>
    </row>
    <row r="73" spans="1:10" x14ac:dyDescent="0.25">
      <c r="E73" s="3"/>
      <c r="G73" s="3"/>
      <c r="I73" s="3"/>
    </row>
    <row r="74" spans="1:10" x14ac:dyDescent="0.25">
      <c r="E74" s="3"/>
      <c r="G74" s="3"/>
      <c r="I74" s="3"/>
    </row>
    <row r="75" spans="1:10" x14ac:dyDescent="0.25">
      <c r="A75" s="1"/>
      <c r="B75" s="1"/>
      <c r="C75" s="1"/>
      <c r="D75" s="23" t="s">
        <v>3</v>
      </c>
      <c r="E75" s="23"/>
      <c r="F75" s="23" t="s">
        <v>4</v>
      </c>
      <c r="G75" s="23"/>
      <c r="I75" s="3" t="s">
        <v>27</v>
      </c>
    </row>
    <row r="76" spans="1:10" x14ac:dyDescent="0.25">
      <c r="A76" s="1" t="s">
        <v>24</v>
      </c>
      <c r="B76" s="1" t="s">
        <v>6</v>
      </c>
      <c r="C76" s="1"/>
      <c r="D76" s="1" t="s">
        <v>7</v>
      </c>
      <c r="E76" s="3" t="s">
        <v>3</v>
      </c>
      <c r="F76" s="1" t="s">
        <v>8</v>
      </c>
      <c r="G76" s="3" t="s">
        <v>4</v>
      </c>
      <c r="H76" s="1" t="s">
        <v>9</v>
      </c>
      <c r="I76" s="4">
        <v>938.07209999999998</v>
      </c>
      <c r="J76" t="s">
        <v>11</v>
      </c>
    </row>
    <row r="77" spans="1:10" ht="13.8" x14ac:dyDescent="0.3">
      <c r="A77" s="1" t="s">
        <v>12</v>
      </c>
      <c r="B77" s="6">
        <v>0.1208</v>
      </c>
      <c r="C77" s="1"/>
      <c r="D77" s="8">
        <v>0.1221</v>
      </c>
      <c r="E77" s="3">
        <f>D77-B77</f>
        <v>1.2999999999999956E-3</v>
      </c>
      <c r="F77" s="8">
        <v>0.12130000000000001</v>
      </c>
      <c r="G77" s="3">
        <f>F77-B77</f>
        <v>5.0000000000000044E-4</v>
      </c>
      <c r="H77">
        <f t="shared" si="7"/>
        <v>61.538461538461377</v>
      </c>
      <c r="I77" s="10">
        <v>8.0603999999999996</v>
      </c>
    </row>
    <row r="78" spans="1:10" ht="13.8" x14ac:dyDescent="0.3">
      <c r="A78" s="1" t="s">
        <v>13</v>
      </c>
      <c r="B78" s="6">
        <v>9.3600000000000003E-2</v>
      </c>
      <c r="C78" s="1"/>
      <c r="D78" s="8">
        <v>9.5299999999999996E-2</v>
      </c>
      <c r="E78" s="3">
        <f t="shared" ref="E78:E93" si="8">D78-B78</f>
        <v>1.6999999999999932E-3</v>
      </c>
      <c r="F78" s="8">
        <v>9.4200000000000006E-2</v>
      </c>
      <c r="G78" s="3">
        <f>F78-B78</f>
        <v>6.0000000000000331E-4</v>
      </c>
      <c r="H78">
        <f t="shared" si="7"/>
        <v>64.705882352940847</v>
      </c>
      <c r="I78" s="10">
        <v>8.516</v>
      </c>
    </row>
    <row r="79" spans="1:10" ht="13.8" x14ac:dyDescent="0.3">
      <c r="A79" s="1" t="s">
        <v>14</v>
      </c>
      <c r="B79" s="6">
        <v>9.2899999999999996E-2</v>
      </c>
      <c r="C79" s="1"/>
      <c r="D79" s="8">
        <v>9.8699999999999996E-2</v>
      </c>
      <c r="E79" s="3">
        <f t="shared" si="8"/>
        <v>5.7999999999999996E-3</v>
      </c>
      <c r="F79" s="8">
        <v>9.3899999999999997E-2</v>
      </c>
      <c r="G79" s="3">
        <f t="shared" ref="G79:G93" si="9">F79-B79</f>
        <v>1.0000000000000009E-3</v>
      </c>
      <c r="H79">
        <f t="shared" si="7"/>
        <v>82.758620689655146</v>
      </c>
      <c r="I79" s="10">
        <v>30.108499999999999</v>
      </c>
    </row>
    <row r="80" spans="1:10" ht="13.8" x14ac:dyDescent="0.3">
      <c r="A80" s="1" t="s">
        <v>15</v>
      </c>
      <c r="B80" s="6">
        <v>8.5000000000000006E-2</v>
      </c>
      <c r="C80" s="1"/>
      <c r="D80" s="8">
        <v>9.1600000000000001E-2</v>
      </c>
      <c r="E80" s="3">
        <f>D80-B80</f>
        <v>6.5999999999999948E-3</v>
      </c>
      <c r="F80" s="8">
        <v>8.5900000000000004E-2</v>
      </c>
      <c r="G80" s="3">
        <f t="shared" si="9"/>
        <v>8.9999999999999802E-4</v>
      </c>
      <c r="H80">
        <f t="shared" si="7"/>
        <v>86.363636363636388</v>
      </c>
      <c r="I80" s="10">
        <v>31.259</v>
      </c>
    </row>
    <row r="81" spans="1:9" ht="13.8" x14ac:dyDescent="0.3">
      <c r="A81" s="1" t="s">
        <v>16</v>
      </c>
      <c r="B81" s="6">
        <v>0.1268</v>
      </c>
      <c r="C81" s="1"/>
      <c r="D81" s="8">
        <v>0.13819999999999999</v>
      </c>
      <c r="E81" s="3">
        <f t="shared" si="8"/>
        <v>1.1399999999999993E-2</v>
      </c>
      <c r="F81" s="8">
        <v>0.1278</v>
      </c>
      <c r="G81" s="3">
        <f t="shared" si="9"/>
        <v>1.0000000000000009E-3</v>
      </c>
      <c r="H81">
        <f t="shared" si="7"/>
        <v>91.228070175438589</v>
      </c>
      <c r="I81" s="10">
        <v>60.150300000000001</v>
      </c>
    </row>
    <row r="82" spans="1:9" ht="13.8" x14ac:dyDescent="0.3">
      <c r="A82" s="1" t="s">
        <v>17</v>
      </c>
      <c r="B82" s="6">
        <v>0.1249</v>
      </c>
      <c r="C82" s="1"/>
      <c r="D82" s="8">
        <v>0.1484</v>
      </c>
      <c r="E82" s="3">
        <f t="shared" si="8"/>
        <v>2.3500000000000007E-2</v>
      </c>
      <c r="F82" s="8">
        <v>0.1275</v>
      </c>
      <c r="G82" s="3">
        <f t="shared" si="9"/>
        <v>2.6000000000000051E-3</v>
      </c>
      <c r="H82">
        <f t="shared" si="7"/>
        <v>88.936170212765944</v>
      </c>
      <c r="I82" s="10">
        <v>106.0722</v>
      </c>
    </row>
    <row r="83" spans="1:9" ht="13.8" x14ac:dyDescent="0.3">
      <c r="A83" s="1" t="s">
        <v>18</v>
      </c>
      <c r="B83" s="6">
        <v>0.10879999999999999</v>
      </c>
      <c r="C83" s="1"/>
      <c r="D83" s="8">
        <v>0.12429999999999999</v>
      </c>
      <c r="E83" s="3">
        <f t="shared" si="8"/>
        <v>1.55E-2</v>
      </c>
      <c r="F83" s="8">
        <v>0.1106</v>
      </c>
      <c r="G83" s="3">
        <f t="shared" si="9"/>
        <v>1.8000000000000099E-3</v>
      </c>
      <c r="H83">
        <f t="shared" si="7"/>
        <v>88.387096774193481</v>
      </c>
      <c r="I83" s="10">
        <v>79.6036</v>
      </c>
    </row>
    <row r="84" spans="1:9" ht="13.8" x14ac:dyDescent="0.3">
      <c r="A84" s="1" t="s">
        <v>19</v>
      </c>
      <c r="B84" s="6">
        <v>0.10589999999999999</v>
      </c>
      <c r="C84" s="1"/>
      <c r="D84" s="8">
        <v>0.1258</v>
      </c>
      <c r="E84" s="3">
        <f t="shared" si="8"/>
        <v>1.9900000000000001E-2</v>
      </c>
      <c r="F84" s="8">
        <v>0.108</v>
      </c>
      <c r="G84" s="3">
        <f t="shared" si="9"/>
        <v>2.1000000000000046E-3</v>
      </c>
      <c r="H84">
        <f t="shared" si="7"/>
        <v>89.447236180904497</v>
      </c>
      <c r="I84" s="10">
        <v>96.581199999999995</v>
      </c>
    </row>
    <row r="85" spans="1:9" ht="13.8" x14ac:dyDescent="0.3">
      <c r="A85" s="1" t="s">
        <v>20</v>
      </c>
      <c r="B85" s="6">
        <v>0.1066</v>
      </c>
      <c r="C85" s="1"/>
      <c r="D85" s="8">
        <v>0.1255</v>
      </c>
      <c r="E85" s="3">
        <f t="shared" si="8"/>
        <v>1.89E-2</v>
      </c>
      <c r="F85" s="8">
        <v>0.1085</v>
      </c>
      <c r="G85" s="3">
        <f t="shared" si="9"/>
        <v>1.8999999999999989E-3</v>
      </c>
      <c r="H85">
        <f t="shared" si="7"/>
        <v>89.94708994708995</v>
      </c>
      <c r="I85" s="10">
        <v>100.65479999999999</v>
      </c>
    </row>
    <row r="86" spans="1:9" ht="13.8" x14ac:dyDescent="0.3">
      <c r="A86" s="1" t="s">
        <v>28</v>
      </c>
      <c r="B86" s="6">
        <v>0.15029999999999999</v>
      </c>
      <c r="C86" s="1"/>
      <c r="D86" s="8">
        <v>0.17349999999999999</v>
      </c>
      <c r="E86" s="3">
        <f t="shared" si="8"/>
        <v>2.3199999999999998E-2</v>
      </c>
      <c r="F86" s="8">
        <v>0.1527</v>
      </c>
      <c r="G86" s="3">
        <f t="shared" si="9"/>
        <v>2.4000000000000132E-3</v>
      </c>
      <c r="H86">
        <f t="shared" si="7"/>
        <v>89.655172413793039</v>
      </c>
      <c r="I86" s="10">
        <v>122.9102</v>
      </c>
    </row>
    <row r="87" spans="1:9" ht="13.8" x14ac:dyDescent="0.3">
      <c r="A87" s="1" t="s">
        <v>29</v>
      </c>
      <c r="B87" s="6">
        <v>0.1028</v>
      </c>
      <c r="C87" s="1"/>
      <c r="D87" s="8">
        <v>0.1179</v>
      </c>
      <c r="E87" s="3">
        <f t="shared" si="8"/>
        <v>1.5100000000000002E-2</v>
      </c>
      <c r="F87" s="8">
        <v>0.1045</v>
      </c>
      <c r="G87" s="3">
        <f t="shared" si="9"/>
        <v>1.6999999999999932E-3</v>
      </c>
      <c r="H87">
        <f t="shared" si="7"/>
        <v>88.741721854304686</v>
      </c>
      <c r="I87" s="10">
        <v>87.487200000000001</v>
      </c>
    </row>
    <row r="88" spans="1:9" ht="13.8" x14ac:dyDescent="0.3">
      <c r="A88" s="1" t="s">
        <v>30</v>
      </c>
      <c r="B88" s="6">
        <v>9.1200000000000003E-2</v>
      </c>
      <c r="C88" s="1"/>
      <c r="D88" s="8">
        <v>9.6600000000000005E-2</v>
      </c>
      <c r="E88" s="3">
        <f t="shared" si="8"/>
        <v>5.400000000000002E-3</v>
      </c>
      <c r="F88" s="8">
        <v>9.2200000000000004E-2</v>
      </c>
      <c r="G88" s="3">
        <f t="shared" si="9"/>
        <v>1.0000000000000009E-3</v>
      </c>
      <c r="H88">
        <f t="shared" si="7"/>
        <v>81.481481481481467</v>
      </c>
      <c r="I88" s="10">
        <v>36.128700000000002</v>
      </c>
    </row>
    <row r="89" spans="1:9" ht="13.8" x14ac:dyDescent="0.3">
      <c r="A89" s="1" t="s">
        <v>31</v>
      </c>
      <c r="B89" s="6">
        <v>0.11600000000000001</v>
      </c>
      <c r="C89" s="1"/>
      <c r="D89" s="8">
        <v>0.11749999999999999</v>
      </c>
      <c r="E89" s="3">
        <f t="shared" si="8"/>
        <v>1.4999999999999875E-3</v>
      </c>
      <c r="F89" s="8">
        <v>0.1166</v>
      </c>
      <c r="G89" s="3">
        <f t="shared" si="9"/>
        <v>5.9999999999998943E-4</v>
      </c>
      <c r="H89">
        <f t="shared" si="7"/>
        <v>60.000000000000369</v>
      </c>
      <c r="I89" s="10">
        <v>11.2462</v>
      </c>
    </row>
    <row r="90" spans="1:9" ht="13.8" x14ac:dyDescent="0.3">
      <c r="A90" s="1" t="s">
        <v>32</v>
      </c>
      <c r="B90" s="6">
        <v>0.1515</v>
      </c>
      <c r="C90" s="1"/>
      <c r="D90" s="8">
        <v>0.161</v>
      </c>
      <c r="E90" s="3">
        <f t="shared" si="8"/>
        <v>9.5000000000000084E-3</v>
      </c>
      <c r="F90" s="8">
        <v>0.15290000000000001</v>
      </c>
      <c r="G90" s="3">
        <f t="shared" si="9"/>
        <v>1.4000000000000123E-3</v>
      </c>
      <c r="H90">
        <f t="shared" si="7"/>
        <v>85.263157894736722</v>
      </c>
      <c r="I90" s="10">
        <v>53.927500000000002</v>
      </c>
    </row>
    <row r="91" spans="1:9" ht="13.8" x14ac:dyDescent="0.3">
      <c r="A91" s="1" t="s">
        <v>33</v>
      </c>
      <c r="B91" s="6">
        <v>0.1103</v>
      </c>
      <c r="C91" s="1"/>
      <c r="D91" s="8">
        <v>0.1135</v>
      </c>
      <c r="E91" s="3">
        <f t="shared" si="8"/>
        <v>3.2000000000000084E-3</v>
      </c>
      <c r="F91" s="8">
        <v>0.1113</v>
      </c>
      <c r="G91" s="3">
        <f>F91-B91</f>
        <v>1.0000000000000009E-3</v>
      </c>
      <c r="H91">
        <f t="shared" si="7"/>
        <v>68.750000000000057</v>
      </c>
      <c r="I91" s="10">
        <v>22.704000000000001</v>
      </c>
    </row>
    <row r="92" spans="1:9" ht="13.8" x14ac:dyDescent="0.3">
      <c r="A92" s="1" t="s">
        <v>34</v>
      </c>
      <c r="B92" s="6">
        <v>9.8400000000000001E-2</v>
      </c>
      <c r="C92" s="1"/>
      <c r="D92" s="8">
        <v>9.9599999999999994E-2</v>
      </c>
      <c r="E92" s="3">
        <f t="shared" si="8"/>
        <v>1.1999999999999927E-3</v>
      </c>
      <c r="F92" s="8">
        <v>9.8900000000000002E-2</v>
      </c>
      <c r="G92" s="3">
        <f t="shared" si="9"/>
        <v>5.0000000000000044E-4</v>
      </c>
      <c r="H92">
        <f t="shared" si="7"/>
        <v>58.333333333333044</v>
      </c>
      <c r="I92" s="10">
        <v>6.3239999999999998</v>
      </c>
    </row>
    <row r="93" spans="1:9" ht="14.4" thickBot="1" x14ac:dyDescent="0.35">
      <c r="A93" s="1" t="s">
        <v>35</v>
      </c>
      <c r="B93" s="16">
        <v>0.1198</v>
      </c>
      <c r="C93" s="1"/>
      <c r="D93" s="17">
        <v>0.1212</v>
      </c>
      <c r="E93" s="3">
        <f t="shared" si="8"/>
        <v>1.3999999999999985E-3</v>
      </c>
      <c r="F93" s="17">
        <v>0.1205</v>
      </c>
      <c r="G93" s="3">
        <f t="shared" si="9"/>
        <v>6.999999999999923E-4</v>
      </c>
      <c r="H93">
        <f t="shared" si="7"/>
        <v>50.000000000000497</v>
      </c>
      <c r="I93" s="15">
        <v>3.8852000000000002</v>
      </c>
    </row>
    <row r="94" spans="1:9" x14ac:dyDescent="0.25">
      <c r="A94" s="1"/>
      <c r="B94" s="1"/>
      <c r="C94" s="1"/>
      <c r="D94" s="1"/>
      <c r="E94" s="3"/>
      <c r="F94" s="1"/>
      <c r="G94" s="3"/>
      <c r="I94" s="3"/>
    </row>
    <row r="95" spans="1:9" x14ac:dyDescent="0.25">
      <c r="A95" s="1"/>
      <c r="B95" s="1"/>
      <c r="C95" s="1"/>
      <c r="D95" s="1"/>
      <c r="E95" s="3"/>
      <c r="F95" s="1"/>
      <c r="G95" s="3"/>
      <c r="I95" s="3"/>
    </row>
    <row r="96" spans="1:9" x14ac:dyDescent="0.25">
      <c r="A96" s="3" t="s">
        <v>21</v>
      </c>
      <c r="B96" s="1"/>
      <c r="C96" s="1"/>
      <c r="D96" s="1"/>
      <c r="E96" s="4">
        <f>SUM(E77:E93)</f>
        <v>0.16510000000000002</v>
      </c>
      <c r="F96" s="1"/>
      <c r="G96" s="4">
        <f>SUM(G77:G93)</f>
        <v>2.1700000000000025E-2</v>
      </c>
      <c r="H96">
        <f t="shared" si="7"/>
        <v>86.856450635978177</v>
      </c>
      <c r="I96" s="4">
        <f>SUM(I77:I93)</f>
        <v>865.61900000000003</v>
      </c>
    </row>
    <row r="97" spans="1:10" x14ac:dyDescent="0.25">
      <c r="A97" s="1"/>
      <c r="B97" s="1"/>
      <c r="C97" s="1"/>
      <c r="D97" s="1"/>
      <c r="E97" s="3"/>
      <c r="F97" s="1"/>
      <c r="G97" s="3"/>
      <c r="I97" s="3"/>
    </row>
    <row r="98" spans="1:10" x14ac:dyDescent="0.25">
      <c r="E98" s="3"/>
      <c r="G98" s="3"/>
      <c r="I98" s="3"/>
    </row>
    <row r="99" spans="1:10" x14ac:dyDescent="0.25">
      <c r="A99" s="1"/>
      <c r="B99" s="1"/>
      <c r="C99" s="1"/>
      <c r="D99" s="23" t="s">
        <v>3</v>
      </c>
      <c r="E99" s="23"/>
      <c r="F99" s="23" t="s">
        <v>4</v>
      </c>
      <c r="G99" s="23"/>
      <c r="I99" s="3" t="s">
        <v>27</v>
      </c>
    </row>
    <row r="100" spans="1:10" x14ac:dyDescent="0.25">
      <c r="A100" s="1" t="s">
        <v>25</v>
      </c>
      <c r="B100" s="1" t="s">
        <v>6</v>
      </c>
      <c r="C100" s="1"/>
      <c r="D100" s="1" t="s">
        <v>7</v>
      </c>
      <c r="E100" s="3" t="s">
        <v>3</v>
      </c>
      <c r="F100" s="1" t="s">
        <v>8</v>
      </c>
      <c r="G100" s="3" t="s">
        <v>4</v>
      </c>
      <c r="H100" s="1" t="s">
        <v>9</v>
      </c>
      <c r="I100" s="4">
        <v>811.79</v>
      </c>
      <c r="J100" t="s">
        <v>11</v>
      </c>
    </row>
    <row r="101" spans="1:10" ht="13.8" x14ac:dyDescent="0.3">
      <c r="A101" s="1" t="s">
        <v>12</v>
      </c>
      <c r="B101" s="6">
        <v>8.72E-2</v>
      </c>
      <c r="C101" s="1"/>
      <c r="D101" s="8">
        <v>8.8400000000000006E-2</v>
      </c>
      <c r="E101" s="3">
        <f>D101-B101</f>
        <v>1.2000000000000066E-3</v>
      </c>
      <c r="F101" s="8">
        <v>8.7599999999999997E-2</v>
      </c>
      <c r="G101" s="3">
        <f>F101-B101</f>
        <v>3.9999999999999758E-4</v>
      </c>
      <c r="H101">
        <f t="shared" si="7"/>
        <v>66.666666666667055</v>
      </c>
      <c r="I101" s="10">
        <v>7.1874000000000002</v>
      </c>
    </row>
    <row r="102" spans="1:10" ht="13.8" x14ac:dyDescent="0.3">
      <c r="A102" s="1" t="s">
        <v>13</v>
      </c>
      <c r="B102" s="6">
        <v>0.1075</v>
      </c>
      <c r="C102" s="1"/>
      <c r="D102" s="8">
        <v>0.10920000000000001</v>
      </c>
      <c r="E102" s="3">
        <f t="shared" ref="E102:E116" si="10">D102-B102</f>
        <v>1.7000000000000071E-3</v>
      </c>
      <c r="F102" s="8">
        <v>0.108</v>
      </c>
      <c r="G102" s="3">
        <f t="shared" ref="G102:G116" si="11">F102-B102</f>
        <v>5.0000000000000044E-4</v>
      </c>
      <c r="H102">
        <f t="shared" si="7"/>
        <v>70.588235294117737</v>
      </c>
      <c r="I102" s="10">
        <v>7.3467000000000002</v>
      </c>
    </row>
    <row r="103" spans="1:10" ht="13.8" x14ac:dyDescent="0.3">
      <c r="A103" s="1" t="s">
        <v>14</v>
      </c>
      <c r="B103" s="6">
        <v>8.5500000000000007E-2</v>
      </c>
      <c r="C103" s="1"/>
      <c r="D103" s="8">
        <v>9.1499999999999998E-2</v>
      </c>
      <c r="E103" s="3">
        <f t="shared" si="10"/>
        <v>5.9999999999999915E-3</v>
      </c>
      <c r="F103" s="8">
        <v>8.6400000000000005E-2</v>
      </c>
      <c r="G103" s="3">
        <f t="shared" si="11"/>
        <v>8.9999999999999802E-4</v>
      </c>
      <c r="H103">
        <f t="shared" si="7"/>
        <v>85.000000000000014</v>
      </c>
      <c r="I103" s="10">
        <v>26.9026</v>
      </c>
    </row>
    <row r="104" spans="1:10" ht="13.8" x14ac:dyDescent="0.3">
      <c r="A104" s="1" t="s">
        <v>15</v>
      </c>
      <c r="B104" s="6">
        <v>9.2399999999999996E-2</v>
      </c>
      <c r="C104" s="1"/>
      <c r="D104" s="8">
        <v>9.8100000000000007E-2</v>
      </c>
      <c r="E104" s="3">
        <f t="shared" si="10"/>
        <v>5.7000000000000106E-3</v>
      </c>
      <c r="F104" s="8">
        <v>9.3200000000000005E-2</v>
      </c>
      <c r="G104" s="3">
        <f t="shared" si="11"/>
        <v>8.0000000000000904E-4</v>
      </c>
      <c r="H104">
        <f t="shared" si="7"/>
        <v>85.964912280701625</v>
      </c>
      <c r="I104" s="10">
        <v>27.787700000000001</v>
      </c>
    </row>
    <row r="105" spans="1:10" ht="13.8" x14ac:dyDescent="0.3">
      <c r="A105" s="1" t="s">
        <v>16</v>
      </c>
      <c r="B105" s="6">
        <v>0.10100000000000001</v>
      </c>
      <c r="C105" s="1"/>
      <c r="D105" s="8">
        <v>0.1176</v>
      </c>
      <c r="E105" s="3">
        <f t="shared" si="10"/>
        <v>1.659999999999999E-2</v>
      </c>
      <c r="F105" s="8">
        <v>0.1023</v>
      </c>
      <c r="G105" s="3">
        <f t="shared" si="11"/>
        <v>1.2999999999999956E-3</v>
      </c>
      <c r="H105">
        <f t="shared" si="7"/>
        <v>92.168674698795201</v>
      </c>
      <c r="I105" s="10">
        <v>84.5488</v>
      </c>
    </row>
    <row r="106" spans="1:10" ht="13.8" x14ac:dyDescent="0.3">
      <c r="A106" s="1" t="s">
        <v>17</v>
      </c>
      <c r="B106" s="6">
        <v>0.1195</v>
      </c>
      <c r="C106" s="1"/>
      <c r="D106" s="8">
        <v>0.1404</v>
      </c>
      <c r="E106" s="3">
        <f t="shared" si="10"/>
        <v>2.0900000000000002E-2</v>
      </c>
      <c r="F106" s="8">
        <v>0.1217</v>
      </c>
      <c r="G106" s="3">
        <f t="shared" si="11"/>
        <v>2.2000000000000075E-3</v>
      </c>
      <c r="H106">
        <f t="shared" si="7"/>
        <v>89.473684210526272</v>
      </c>
      <c r="I106" s="10">
        <v>96.993099999999998</v>
      </c>
    </row>
    <row r="107" spans="1:10" ht="13.8" x14ac:dyDescent="0.3">
      <c r="A107" s="1" t="s">
        <v>18</v>
      </c>
      <c r="B107" s="6">
        <v>0.11600000000000001</v>
      </c>
      <c r="C107" s="1"/>
      <c r="D107" s="8">
        <v>0.13669999999999999</v>
      </c>
      <c r="E107" s="3">
        <f>D107-B107</f>
        <v>2.0699999999999982E-2</v>
      </c>
      <c r="F107" s="8">
        <v>0.11799999999999999</v>
      </c>
      <c r="G107" s="3">
        <f t="shared" si="11"/>
        <v>1.9999999999999879E-3</v>
      </c>
      <c r="H107">
        <f t="shared" si="7"/>
        <v>90.338164251207786</v>
      </c>
      <c r="I107" s="10">
        <v>81.953599999999994</v>
      </c>
    </row>
    <row r="108" spans="1:10" ht="13.8" x14ac:dyDescent="0.3">
      <c r="A108" s="1" t="s">
        <v>19</v>
      </c>
      <c r="B108" s="6">
        <v>0.1105</v>
      </c>
      <c r="C108" s="1"/>
      <c r="D108" s="8">
        <v>0.12239999999999999</v>
      </c>
      <c r="E108" s="3">
        <f t="shared" si="10"/>
        <v>1.1899999999999994E-2</v>
      </c>
      <c r="F108" s="8">
        <v>0.112</v>
      </c>
      <c r="G108" s="3">
        <f t="shared" si="11"/>
        <v>1.5000000000000013E-3</v>
      </c>
      <c r="H108">
        <f t="shared" si="7"/>
        <v>87.394957983193265</v>
      </c>
      <c r="I108" s="10">
        <v>59.694200000000002</v>
      </c>
    </row>
    <row r="109" spans="1:10" ht="13.8" x14ac:dyDescent="0.3">
      <c r="A109" s="1" t="s">
        <v>20</v>
      </c>
      <c r="B109" s="6">
        <v>0.1053</v>
      </c>
      <c r="C109" s="1"/>
      <c r="D109" s="8">
        <v>0.1202</v>
      </c>
      <c r="E109" s="3">
        <f t="shared" si="10"/>
        <v>1.4899999999999997E-2</v>
      </c>
      <c r="F109" s="8">
        <v>0.109</v>
      </c>
      <c r="G109" s="3">
        <f>F109-B109</f>
        <v>3.699999999999995E-3</v>
      </c>
      <c r="H109">
        <f t="shared" si="7"/>
        <v>75.167785234899355</v>
      </c>
      <c r="I109" s="10">
        <v>58.664400000000001</v>
      </c>
    </row>
    <row r="110" spans="1:10" ht="13.8" x14ac:dyDescent="0.3">
      <c r="A110" s="1" t="s">
        <v>28</v>
      </c>
      <c r="B110" s="6">
        <v>0.1109</v>
      </c>
      <c r="C110" s="1"/>
      <c r="D110" s="8">
        <v>0.1298</v>
      </c>
      <c r="E110" s="3">
        <f t="shared" si="10"/>
        <v>1.89E-2</v>
      </c>
      <c r="F110" s="8">
        <v>0.1129</v>
      </c>
      <c r="G110" s="3">
        <f t="shared" si="11"/>
        <v>2.0000000000000018E-3</v>
      </c>
      <c r="H110">
        <f t="shared" si="7"/>
        <v>89.417989417989403</v>
      </c>
      <c r="I110" s="10">
        <v>104.499</v>
      </c>
    </row>
    <row r="111" spans="1:10" ht="13.8" x14ac:dyDescent="0.3">
      <c r="A111" s="1" t="s">
        <v>29</v>
      </c>
      <c r="B111" s="6">
        <v>0.1066</v>
      </c>
      <c r="C111" s="1"/>
      <c r="D111" s="8">
        <v>0.1081</v>
      </c>
      <c r="E111" s="3">
        <f t="shared" si="10"/>
        <v>1.5000000000000013E-3</v>
      </c>
      <c r="F111" s="8">
        <v>0.1072</v>
      </c>
      <c r="G111" s="3">
        <f t="shared" si="11"/>
        <v>6.0000000000000331E-4</v>
      </c>
      <c r="H111">
        <f t="shared" si="7"/>
        <v>59.999999999999815</v>
      </c>
      <c r="I111" s="10">
        <v>3.8645</v>
      </c>
    </row>
    <row r="112" spans="1:10" ht="13.8" x14ac:dyDescent="0.3">
      <c r="A112" s="1" t="s">
        <v>30</v>
      </c>
      <c r="B112" s="6">
        <v>9.5200000000000007E-2</v>
      </c>
      <c r="C112" s="1"/>
      <c r="D112" s="8">
        <v>9.5500000000000002E-2</v>
      </c>
      <c r="E112" s="3">
        <f t="shared" si="10"/>
        <v>2.9999999999999472E-4</v>
      </c>
      <c r="F112" s="8">
        <v>9.5299999999999996E-2</v>
      </c>
      <c r="G112" s="3">
        <f t="shared" si="11"/>
        <v>9.9999999999988987E-5</v>
      </c>
      <c r="H112">
        <f t="shared" ref="H112:H119" si="12">100-G112/E112*100</f>
        <v>66.666666666669755</v>
      </c>
      <c r="I112" s="10">
        <v>14.6656</v>
      </c>
    </row>
    <row r="113" spans="1:9" ht="13.8" x14ac:dyDescent="0.3">
      <c r="A113" s="1" t="s">
        <v>31</v>
      </c>
      <c r="B113" s="6">
        <v>9.4399999999999998E-2</v>
      </c>
      <c r="C113" s="1"/>
      <c r="D113" s="8">
        <v>0.1022</v>
      </c>
      <c r="E113" s="3">
        <f t="shared" si="10"/>
        <v>7.8000000000000014E-3</v>
      </c>
      <c r="F113" s="8">
        <v>9.5600000000000004E-2</v>
      </c>
      <c r="G113" s="3">
        <f t="shared" si="11"/>
        <v>1.2000000000000066E-3</v>
      </c>
      <c r="H113">
        <f t="shared" si="12"/>
        <v>84.615384615384528</v>
      </c>
      <c r="I113" s="10">
        <v>45.883000000000003</v>
      </c>
    </row>
    <row r="114" spans="1:9" ht="13.8" x14ac:dyDescent="0.3">
      <c r="A114" s="1" t="s">
        <v>32</v>
      </c>
      <c r="B114" s="6">
        <v>0.10680000000000001</v>
      </c>
      <c r="C114" s="1"/>
      <c r="D114" s="8">
        <v>0.12089999999999999</v>
      </c>
      <c r="E114" s="3">
        <f t="shared" si="10"/>
        <v>1.4099999999999988E-2</v>
      </c>
      <c r="F114" s="8">
        <v>0.10920000000000001</v>
      </c>
      <c r="G114" s="3">
        <f t="shared" si="11"/>
        <v>2.3999999999999994E-3</v>
      </c>
      <c r="H114">
        <f t="shared" si="12"/>
        <v>82.978723404255305</v>
      </c>
      <c r="I114" s="10">
        <v>71.025700000000001</v>
      </c>
    </row>
    <row r="115" spans="1:9" ht="13.8" x14ac:dyDescent="0.3">
      <c r="A115" s="1" t="s">
        <v>33</v>
      </c>
      <c r="B115" s="6">
        <v>9.5100000000000004E-2</v>
      </c>
      <c r="C115" s="1"/>
      <c r="D115" s="8">
        <v>9.6600000000000005E-2</v>
      </c>
      <c r="E115" s="3">
        <f t="shared" si="10"/>
        <v>1.5000000000000013E-3</v>
      </c>
      <c r="F115" s="8">
        <v>9.5699999999999993E-2</v>
      </c>
      <c r="G115" s="3">
        <f t="shared" si="11"/>
        <v>5.9999999999998943E-4</v>
      </c>
      <c r="H115">
        <f t="shared" si="12"/>
        <v>60.000000000000739</v>
      </c>
      <c r="I115" s="10">
        <v>6.4139999999999997</v>
      </c>
    </row>
    <row r="116" spans="1:9" ht="14.4" thickBot="1" x14ac:dyDescent="0.35">
      <c r="A116" s="1" t="s">
        <v>34</v>
      </c>
      <c r="B116" s="16">
        <v>0.104</v>
      </c>
      <c r="C116" s="1"/>
      <c r="D116" s="17">
        <v>0.105</v>
      </c>
      <c r="E116" s="3">
        <f t="shared" si="10"/>
        <v>1.0000000000000009E-3</v>
      </c>
      <c r="F116" s="17">
        <v>0.10440000000000001</v>
      </c>
      <c r="G116" s="3">
        <f t="shared" si="11"/>
        <v>4.0000000000001146E-4</v>
      </c>
      <c r="H116">
        <f t="shared" si="12"/>
        <v>59.999999999998884</v>
      </c>
      <c r="I116" s="15">
        <v>3.3698000000000001</v>
      </c>
    </row>
    <row r="117" spans="1:9" ht="13.8" x14ac:dyDescent="0.3">
      <c r="A117" s="1"/>
      <c r="B117" s="18"/>
      <c r="C117" s="1"/>
      <c r="D117" s="18"/>
      <c r="E117" s="3"/>
      <c r="F117" s="18"/>
      <c r="G117" s="3"/>
      <c r="I117" s="18"/>
    </row>
    <row r="118" spans="1:9" ht="13.8" x14ac:dyDescent="0.3">
      <c r="A118" s="1"/>
      <c r="B118" s="18"/>
      <c r="C118" s="1"/>
      <c r="D118" s="18"/>
      <c r="E118" s="3"/>
      <c r="F118" s="18"/>
      <c r="G118" s="3"/>
      <c r="I118" s="18"/>
    </row>
    <row r="119" spans="1:9" x14ac:dyDescent="0.25">
      <c r="A119" s="3" t="s">
        <v>21</v>
      </c>
      <c r="B119" s="1"/>
      <c r="C119" s="1"/>
      <c r="D119" s="1"/>
      <c r="E119" s="4">
        <f>SUM(E101:E116)</f>
        <v>0.1447</v>
      </c>
      <c r="F119" s="1"/>
      <c r="G119" s="4">
        <f>SUM(G101:G116)</f>
        <v>2.0599999999999993E-2</v>
      </c>
      <c r="H119">
        <f t="shared" si="12"/>
        <v>85.763648928818242</v>
      </c>
      <c r="I119" s="4">
        <f>SUM(I101:I116)</f>
        <v>700.80010000000016</v>
      </c>
    </row>
    <row r="120" spans="1:9" x14ac:dyDescent="0.25">
      <c r="E120" s="3"/>
      <c r="G120" s="3"/>
      <c r="I120" s="3"/>
    </row>
    <row r="121" spans="1:9" x14ac:dyDescent="0.25">
      <c r="A121" s="1"/>
      <c r="B121" s="1"/>
      <c r="C121" s="1"/>
      <c r="D121" s="1"/>
      <c r="E121" s="3"/>
      <c r="F121" s="1"/>
      <c r="G121" s="3"/>
      <c r="I121" s="3"/>
    </row>
    <row r="122" spans="1:9" x14ac:dyDescent="0.25">
      <c r="A122" s="1"/>
      <c r="B122" s="1"/>
      <c r="C122" s="1"/>
      <c r="D122" s="1"/>
      <c r="E122" s="3"/>
      <c r="F122" s="1"/>
      <c r="G122" s="3"/>
      <c r="I122" s="3"/>
    </row>
    <row r="123" spans="1:9" x14ac:dyDescent="0.25">
      <c r="A123" s="1"/>
      <c r="B123" s="1"/>
      <c r="C123" s="1"/>
      <c r="D123" s="1"/>
      <c r="E123" s="3"/>
      <c r="F123" s="1"/>
      <c r="G123" s="3"/>
      <c r="I123" s="3"/>
    </row>
  </sheetData>
  <mergeCells count="10">
    <mergeCell ref="D99:E99"/>
    <mergeCell ref="F99:G99"/>
    <mergeCell ref="D52:E52"/>
    <mergeCell ref="F52:G52"/>
    <mergeCell ref="D6:E6"/>
    <mergeCell ref="F6:G6"/>
    <mergeCell ref="D29:E29"/>
    <mergeCell ref="F29:G29"/>
    <mergeCell ref="D75:E75"/>
    <mergeCell ref="F75:G75"/>
  </mergeCells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1"/>
  <sheetViews>
    <sheetView workbookViewId="0">
      <selection activeCell="M14" sqref="M14"/>
    </sheetView>
  </sheetViews>
  <sheetFormatPr defaultRowHeight="13.2" x14ac:dyDescent="0.25"/>
  <cols>
    <col min="2" max="2" width="10.109375" bestFit="1" customWidth="1"/>
  </cols>
  <sheetData>
    <row r="1" spans="1:10" x14ac:dyDescent="0.25">
      <c r="A1" s="1" t="s">
        <v>0</v>
      </c>
      <c r="B1" s="2">
        <v>40385</v>
      </c>
      <c r="E1" s="3"/>
      <c r="G1" s="3"/>
      <c r="I1" s="3"/>
    </row>
    <row r="2" spans="1:10" x14ac:dyDescent="0.25">
      <c r="A2" s="1" t="s">
        <v>1</v>
      </c>
      <c r="B2" s="1">
        <v>38</v>
      </c>
      <c r="E2" s="3"/>
      <c r="G2" s="3"/>
      <c r="I2" s="3"/>
    </row>
    <row r="3" spans="1:10" x14ac:dyDescent="0.25">
      <c r="E3" s="3"/>
      <c r="G3" s="3"/>
      <c r="I3" s="3"/>
    </row>
    <row r="4" spans="1:10" x14ac:dyDescent="0.25">
      <c r="A4" s="1" t="s">
        <v>2</v>
      </c>
      <c r="B4" s="1" t="s">
        <v>26</v>
      </c>
      <c r="C4" s="1"/>
      <c r="D4" s="1"/>
      <c r="E4" s="3"/>
      <c r="F4" s="1"/>
      <c r="G4" s="3"/>
      <c r="I4" s="3"/>
    </row>
    <row r="5" spans="1:10" x14ac:dyDescent="0.25">
      <c r="A5" s="1"/>
      <c r="B5" s="1"/>
      <c r="C5" s="1"/>
      <c r="D5" s="1"/>
      <c r="E5" s="3"/>
      <c r="F5" s="1"/>
      <c r="G5" s="3"/>
      <c r="I5" s="3"/>
    </row>
    <row r="6" spans="1:10" x14ac:dyDescent="0.25">
      <c r="A6" s="1"/>
      <c r="B6" s="1"/>
      <c r="C6" s="1"/>
      <c r="D6" s="23" t="s">
        <v>3</v>
      </c>
      <c r="E6" s="23"/>
      <c r="F6" s="23" t="s">
        <v>4</v>
      </c>
      <c r="G6" s="23"/>
      <c r="I6" s="3" t="s">
        <v>27</v>
      </c>
    </row>
    <row r="7" spans="1:10" x14ac:dyDescent="0.25">
      <c r="A7" s="1" t="s">
        <v>10</v>
      </c>
      <c r="B7" s="1" t="s">
        <v>6</v>
      </c>
      <c r="C7" s="1"/>
      <c r="D7" s="1" t="s">
        <v>7</v>
      </c>
      <c r="E7" s="3" t="s">
        <v>3</v>
      </c>
      <c r="F7" s="1" t="s">
        <v>8</v>
      </c>
      <c r="G7" s="3" t="s">
        <v>4</v>
      </c>
      <c r="H7" s="1" t="s">
        <v>9</v>
      </c>
      <c r="I7" s="4">
        <v>4808.3999999999996</v>
      </c>
      <c r="J7" t="s">
        <v>11</v>
      </c>
    </row>
    <row r="8" spans="1:10" ht="13.8" x14ac:dyDescent="0.3">
      <c r="A8" s="1" t="s">
        <v>12</v>
      </c>
      <c r="B8" s="6">
        <v>7.8399999999999997E-2</v>
      </c>
      <c r="C8" s="1"/>
      <c r="D8" s="8">
        <v>7.9500000000000001E-2</v>
      </c>
      <c r="E8" s="3">
        <f>D8-B8</f>
        <v>1.1000000000000038E-3</v>
      </c>
      <c r="F8" s="8">
        <v>7.8299999999999995E-2</v>
      </c>
      <c r="G8" s="3">
        <v>0</v>
      </c>
      <c r="H8">
        <f t="shared" ref="H8:H68" si="0">100-G8/E8*100</f>
        <v>100</v>
      </c>
      <c r="I8" s="10">
        <v>8.0259999999999998</v>
      </c>
    </row>
    <row r="9" spans="1:10" ht="13.8" x14ac:dyDescent="0.3">
      <c r="A9" s="1" t="s">
        <v>13</v>
      </c>
      <c r="B9" s="6">
        <v>7.7399999999999997E-2</v>
      </c>
      <c r="C9" s="1"/>
      <c r="D9" s="8">
        <v>8.4500000000000006E-2</v>
      </c>
      <c r="E9" s="3">
        <f t="shared" ref="E9:E27" si="1">D9-B9</f>
        <v>7.1000000000000091E-3</v>
      </c>
      <c r="F9" s="8">
        <v>7.8E-2</v>
      </c>
      <c r="G9" s="3">
        <f t="shared" ref="G9:G39" si="2">F9-B9</f>
        <v>6.0000000000000331E-4</v>
      </c>
      <c r="H9">
        <f t="shared" si="0"/>
        <v>91.549295774647845</v>
      </c>
      <c r="I9" s="10">
        <v>39.190300000000001</v>
      </c>
    </row>
    <row r="10" spans="1:10" ht="13.8" x14ac:dyDescent="0.3">
      <c r="A10" s="1" t="s">
        <v>14</v>
      </c>
      <c r="B10" s="6">
        <v>7.0099999999999996E-2</v>
      </c>
      <c r="C10" s="1"/>
      <c r="D10" s="8">
        <v>7.8200000000000006E-2</v>
      </c>
      <c r="E10" s="3">
        <f t="shared" si="1"/>
        <v>8.10000000000001E-3</v>
      </c>
      <c r="F10" s="8">
        <v>7.0999999999999994E-2</v>
      </c>
      <c r="G10" s="3">
        <f t="shared" si="2"/>
        <v>8.9999999999999802E-4</v>
      </c>
      <c r="H10">
        <f t="shared" si="0"/>
        <v>88.888888888888928</v>
      </c>
      <c r="I10" s="10">
        <v>41.592500000000001</v>
      </c>
    </row>
    <row r="11" spans="1:10" ht="13.8" x14ac:dyDescent="0.3">
      <c r="A11" s="1" t="s">
        <v>15</v>
      </c>
      <c r="B11" s="6">
        <v>6.9699999999999998E-2</v>
      </c>
      <c r="C11" s="1"/>
      <c r="D11" s="8">
        <v>9.2600000000000002E-2</v>
      </c>
      <c r="E11" s="3">
        <f t="shared" si="1"/>
        <v>2.2900000000000004E-2</v>
      </c>
      <c r="F11" s="8">
        <v>7.1400000000000005E-2</v>
      </c>
      <c r="G11" s="3">
        <f t="shared" si="2"/>
        <v>1.7000000000000071E-3</v>
      </c>
      <c r="H11">
        <f t="shared" si="0"/>
        <v>92.576419213973764</v>
      </c>
      <c r="I11" s="10">
        <v>106.2448</v>
      </c>
    </row>
    <row r="12" spans="1:10" ht="13.8" x14ac:dyDescent="0.3">
      <c r="A12" s="1" t="s">
        <v>16</v>
      </c>
      <c r="B12" s="6">
        <v>7.8399999999999997E-2</v>
      </c>
      <c r="C12" s="1"/>
      <c r="D12" s="8">
        <v>9.74E-2</v>
      </c>
      <c r="E12" s="3">
        <f t="shared" si="1"/>
        <v>1.9000000000000003E-2</v>
      </c>
      <c r="F12" s="8">
        <v>0.08</v>
      </c>
      <c r="G12" s="3">
        <f t="shared" si="2"/>
        <v>1.6000000000000042E-3</v>
      </c>
      <c r="H12">
        <f t="shared" si="0"/>
        <v>91.578947368421026</v>
      </c>
      <c r="I12" s="10">
        <v>82.1464</v>
      </c>
    </row>
    <row r="13" spans="1:10" ht="13.8" x14ac:dyDescent="0.3">
      <c r="A13" s="1" t="s">
        <v>17</v>
      </c>
      <c r="B13" s="6">
        <v>8.0399999999999999E-2</v>
      </c>
      <c r="C13" s="1"/>
      <c r="D13" s="8">
        <v>0.12659999999999999</v>
      </c>
      <c r="E13" s="3">
        <f t="shared" si="1"/>
        <v>4.6199999999999991E-2</v>
      </c>
      <c r="F13" s="8">
        <v>8.3799999999999999E-2</v>
      </c>
      <c r="G13" s="3">
        <f>F13-B13</f>
        <v>3.4000000000000002E-3</v>
      </c>
      <c r="H13">
        <f t="shared" si="0"/>
        <v>92.640692640692635</v>
      </c>
      <c r="I13" s="10">
        <v>190.6558</v>
      </c>
    </row>
    <row r="14" spans="1:10" ht="13.8" x14ac:dyDescent="0.3">
      <c r="A14" s="1" t="s">
        <v>18</v>
      </c>
      <c r="B14" s="6">
        <v>7.7299999999999994E-2</v>
      </c>
      <c r="C14" s="1"/>
      <c r="D14" s="8">
        <v>0.1111</v>
      </c>
      <c r="E14" s="3">
        <f t="shared" si="1"/>
        <v>3.3800000000000011E-2</v>
      </c>
      <c r="F14" s="8">
        <v>8.0299999999999996E-2</v>
      </c>
      <c r="G14" s="3">
        <f t="shared" si="2"/>
        <v>3.0000000000000027E-3</v>
      </c>
      <c r="H14">
        <f t="shared" si="0"/>
        <v>91.124260355029577</v>
      </c>
      <c r="I14" s="10">
        <v>165.1268</v>
      </c>
    </row>
    <row r="15" spans="1:10" ht="13.8" x14ac:dyDescent="0.3">
      <c r="A15" s="1" t="s">
        <v>19</v>
      </c>
      <c r="B15" s="6">
        <v>8.5199999999999998E-2</v>
      </c>
      <c r="C15" s="1"/>
      <c r="D15" s="8">
        <v>0.15479999999999999</v>
      </c>
      <c r="E15" s="3">
        <f t="shared" si="1"/>
        <v>6.9599999999999995E-2</v>
      </c>
      <c r="F15" s="8">
        <v>8.9899999999999994E-2</v>
      </c>
      <c r="G15" s="3">
        <f t="shared" si="2"/>
        <v>4.6999999999999958E-3</v>
      </c>
      <c r="H15">
        <f t="shared" si="0"/>
        <v>93.247126436781613</v>
      </c>
      <c r="I15" s="10">
        <v>233.00829999999999</v>
      </c>
    </row>
    <row r="16" spans="1:10" ht="13.8" x14ac:dyDescent="0.3">
      <c r="A16" s="1" t="s">
        <v>20</v>
      </c>
      <c r="B16" s="6">
        <v>6.3500000000000001E-2</v>
      </c>
      <c r="C16" s="1"/>
      <c r="D16" s="8">
        <v>0.15529999999999999</v>
      </c>
      <c r="E16" s="3">
        <f t="shared" si="1"/>
        <v>9.1799999999999993E-2</v>
      </c>
      <c r="F16" s="8">
        <v>7.0300000000000001E-2</v>
      </c>
      <c r="G16" s="3">
        <f t="shared" si="2"/>
        <v>6.8000000000000005E-3</v>
      </c>
      <c r="H16">
        <f t="shared" si="0"/>
        <v>92.592592592592595</v>
      </c>
      <c r="I16" s="10">
        <v>275.54500000000002</v>
      </c>
    </row>
    <row r="17" spans="1:9" ht="13.8" x14ac:dyDescent="0.3">
      <c r="A17" s="1" t="s">
        <v>28</v>
      </c>
      <c r="B17" s="6">
        <v>6.4000000000000001E-2</v>
      </c>
      <c r="C17" s="1"/>
      <c r="D17" s="8">
        <v>0.18229999999999999</v>
      </c>
      <c r="E17" s="3">
        <f t="shared" si="1"/>
        <v>0.11829999999999999</v>
      </c>
      <c r="F17" s="8">
        <v>7.2099999999999997E-2</v>
      </c>
      <c r="G17" s="3">
        <f t="shared" si="2"/>
        <v>8.0999999999999961E-3</v>
      </c>
      <c r="H17">
        <f t="shared" si="0"/>
        <v>93.15300084530854</v>
      </c>
      <c r="I17" s="10">
        <v>350.39350000000002</v>
      </c>
    </row>
    <row r="18" spans="1:9" ht="13.8" x14ac:dyDescent="0.3">
      <c r="A18" s="1" t="s">
        <v>29</v>
      </c>
      <c r="B18" s="6">
        <v>6.0400000000000002E-2</v>
      </c>
      <c r="C18" s="1"/>
      <c r="D18" s="8">
        <v>0.1384</v>
      </c>
      <c r="E18" s="3">
        <f t="shared" si="1"/>
        <v>7.7999999999999986E-2</v>
      </c>
      <c r="F18" s="8">
        <v>6.6199999999999995E-2</v>
      </c>
      <c r="G18" s="3">
        <f t="shared" si="2"/>
        <v>5.7999999999999927E-3</v>
      </c>
      <c r="H18">
        <f t="shared" si="0"/>
        <v>92.564102564102569</v>
      </c>
      <c r="I18" s="10">
        <v>334.27839999999998</v>
      </c>
    </row>
    <row r="19" spans="1:9" ht="13.8" x14ac:dyDescent="0.3">
      <c r="A19" s="1" t="s">
        <v>30</v>
      </c>
      <c r="B19" s="6">
        <v>7.7100000000000002E-2</v>
      </c>
      <c r="C19" s="1"/>
      <c r="D19" s="8">
        <v>0.19189999999999999</v>
      </c>
      <c r="E19" s="3">
        <f t="shared" si="1"/>
        <v>0.11479999999999999</v>
      </c>
      <c r="F19" s="8">
        <v>8.5800000000000001E-2</v>
      </c>
      <c r="G19" s="3">
        <f t="shared" si="2"/>
        <v>8.6999999999999994E-3</v>
      </c>
      <c r="H19">
        <f t="shared" si="0"/>
        <v>92.42160278745645</v>
      </c>
      <c r="I19" s="10">
        <v>394.3218</v>
      </c>
    </row>
    <row r="20" spans="1:9" ht="13.8" x14ac:dyDescent="0.3">
      <c r="A20" s="1" t="s">
        <v>31</v>
      </c>
      <c r="B20" s="6">
        <v>7.2300000000000003E-2</v>
      </c>
      <c r="C20" s="1"/>
      <c r="D20" s="8">
        <v>0.1273</v>
      </c>
      <c r="E20" s="3">
        <f t="shared" si="1"/>
        <v>5.4999999999999993E-2</v>
      </c>
      <c r="F20" s="8">
        <v>7.6200000000000004E-2</v>
      </c>
      <c r="G20" s="3">
        <f t="shared" si="2"/>
        <v>3.9000000000000007E-3</v>
      </c>
      <c r="H20">
        <f t="shared" si="0"/>
        <v>92.909090909090907</v>
      </c>
      <c r="I20" s="10">
        <v>200.10749999999999</v>
      </c>
    </row>
    <row r="21" spans="1:9" ht="13.8" x14ac:dyDescent="0.3">
      <c r="A21" s="1" t="s">
        <v>32</v>
      </c>
      <c r="B21" s="6">
        <v>8.6900000000000005E-2</v>
      </c>
      <c r="C21" s="1"/>
      <c r="D21" s="8">
        <v>0.15659999999999999</v>
      </c>
      <c r="E21" s="3">
        <f>D21-B21</f>
        <v>6.9699999999999984E-2</v>
      </c>
      <c r="F21" s="8">
        <v>9.1700000000000004E-2</v>
      </c>
      <c r="G21" s="3">
        <f t="shared" si="2"/>
        <v>4.7999999999999987E-3</v>
      </c>
      <c r="H21">
        <f t="shared" si="0"/>
        <v>93.11334289813486</v>
      </c>
      <c r="I21" s="10">
        <v>274.64109999999999</v>
      </c>
    </row>
    <row r="22" spans="1:9" ht="13.8" x14ac:dyDescent="0.3">
      <c r="A22" s="1" t="s">
        <v>33</v>
      </c>
      <c r="B22" s="6">
        <v>7.4899999999999994E-2</v>
      </c>
      <c r="C22" s="1"/>
      <c r="D22" s="8">
        <v>0.19570000000000001</v>
      </c>
      <c r="E22" s="3">
        <f t="shared" si="1"/>
        <v>0.12080000000000002</v>
      </c>
      <c r="F22" s="8">
        <v>8.3900000000000002E-2</v>
      </c>
      <c r="G22" s="3">
        <f t="shared" si="2"/>
        <v>9.000000000000008E-3</v>
      </c>
      <c r="H22">
        <f t="shared" si="0"/>
        <v>92.549668874172184</v>
      </c>
      <c r="I22" s="10">
        <v>348.78789999999998</v>
      </c>
    </row>
    <row r="23" spans="1:9" ht="13.8" x14ac:dyDescent="0.3">
      <c r="A23" s="1" t="s">
        <v>34</v>
      </c>
      <c r="B23" s="6">
        <v>7.9799999999999996E-2</v>
      </c>
      <c r="C23" s="1"/>
      <c r="D23" s="8">
        <v>0.1656</v>
      </c>
      <c r="E23" s="3">
        <f t="shared" si="1"/>
        <v>8.5800000000000001E-2</v>
      </c>
      <c r="F23" s="8">
        <v>8.6400000000000005E-2</v>
      </c>
      <c r="G23" s="3">
        <f t="shared" si="2"/>
        <v>6.6000000000000086E-3</v>
      </c>
      <c r="H23">
        <f t="shared" si="0"/>
        <v>92.307692307692292</v>
      </c>
      <c r="I23" s="10">
        <v>325.76080000000002</v>
      </c>
    </row>
    <row r="24" spans="1:9" ht="13.8" x14ac:dyDescent="0.3">
      <c r="A24" s="1" t="s">
        <v>35</v>
      </c>
      <c r="B24" s="6">
        <v>7.4999999999999997E-2</v>
      </c>
      <c r="C24" s="1"/>
      <c r="D24" s="8">
        <v>0.18709999999999999</v>
      </c>
      <c r="E24" s="3">
        <f t="shared" si="1"/>
        <v>0.11209999999999999</v>
      </c>
      <c r="F24" s="8">
        <v>8.3299999999999999E-2</v>
      </c>
      <c r="G24" s="3">
        <f t="shared" si="2"/>
        <v>8.3000000000000018E-3</v>
      </c>
      <c r="H24">
        <f t="shared" si="0"/>
        <v>92.595896520963421</v>
      </c>
      <c r="I24" s="10">
        <v>425.49349999999998</v>
      </c>
    </row>
    <row r="25" spans="1:9" ht="13.8" x14ac:dyDescent="0.3">
      <c r="A25" s="1" t="s">
        <v>36</v>
      </c>
      <c r="B25" s="6">
        <v>6.9699999999999998E-2</v>
      </c>
      <c r="C25" s="1"/>
      <c r="D25" s="8">
        <v>0.15989999999999999</v>
      </c>
      <c r="E25" s="3">
        <f t="shared" si="1"/>
        <v>9.0199999999999989E-2</v>
      </c>
      <c r="F25" s="8">
        <v>7.6300000000000007E-2</v>
      </c>
      <c r="G25" s="3">
        <f t="shared" si="2"/>
        <v>6.6000000000000086E-3</v>
      </c>
      <c r="H25">
        <f t="shared" si="0"/>
        <v>92.682926829268283</v>
      </c>
      <c r="I25" s="10">
        <v>372.1671</v>
      </c>
    </row>
    <row r="26" spans="1:9" ht="13.8" x14ac:dyDescent="0.3">
      <c r="A26" s="1" t="s">
        <v>37</v>
      </c>
      <c r="B26" s="6">
        <v>6.93E-2</v>
      </c>
      <c r="C26" s="1"/>
      <c r="D26" s="8">
        <v>0.16270000000000001</v>
      </c>
      <c r="E26" s="3">
        <f t="shared" si="1"/>
        <v>9.3400000000000011E-2</v>
      </c>
      <c r="F26" s="8">
        <v>7.6799999999999993E-2</v>
      </c>
      <c r="G26" s="3">
        <f t="shared" si="2"/>
        <v>7.4999999999999928E-3</v>
      </c>
      <c r="H26">
        <f t="shared" si="0"/>
        <v>91.970021413276243</v>
      </c>
      <c r="I26" s="10">
        <v>335.50689999999997</v>
      </c>
    </row>
    <row r="27" spans="1:9" ht="13.8" x14ac:dyDescent="0.3">
      <c r="A27" s="1" t="s">
        <v>38</v>
      </c>
      <c r="B27" s="6">
        <v>7.3999999999999996E-2</v>
      </c>
      <c r="C27" s="1"/>
      <c r="D27" s="8">
        <v>0.14660000000000001</v>
      </c>
      <c r="E27" s="3">
        <f t="shared" si="1"/>
        <v>7.2600000000000012E-2</v>
      </c>
      <c r="F27" s="8">
        <v>7.9500000000000001E-2</v>
      </c>
      <c r="G27" s="3">
        <f t="shared" si="2"/>
        <v>5.5000000000000049E-3</v>
      </c>
      <c r="H27">
        <f t="shared" si="0"/>
        <v>92.424242424242422</v>
      </c>
      <c r="I27" s="10">
        <v>267.20800000000003</v>
      </c>
    </row>
    <row r="28" spans="1:9" ht="13.8" x14ac:dyDescent="0.3">
      <c r="A28" s="1" t="s">
        <v>39</v>
      </c>
      <c r="B28" s="6">
        <v>7.6100000000000001E-2</v>
      </c>
      <c r="C28" s="1"/>
      <c r="D28" s="8">
        <v>0.15290000000000001</v>
      </c>
      <c r="E28" s="3">
        <f>D28-B28</f>
        <v>7.6800000000000007E-2</v>
      </c>
      <c r="F28" s="8">
        <v>8.2199999999999995E-2</v>
      </c>
      <c r="G28" s="3">
        <f t="shared" si="2"/>
        <v>6.0999999999999943E-3</v>
      </c>
      <c r="H28">
        <f t="shared" si="0"/>
        <v>92.057291666666671</v>
      </c>
      <c r="I28" s="10">
        <v>344.23070000000001</v>
      </c>
    </row>
    <row r="29" spans="1:9" ht="13.8" x14ac:dyDescent="0.3">
      <c r="A29" s="1" t="s">
        <v>40</v>
      </c>
      <c r="B29" s="6">
        <v>6.0299999999999999E-2</v>
      </c>
      <c r="C29" s="1"/>
      <c r="D29" s="8">
        <v>0.1067</v>
      </c>
      <c r="E29" s="3">
        <f t="shared" ref="E29:E39" si="3">D29-B29</f>
        <v>4.6400000000000004E-2</v>
      </c>
      <c r="F29" s="8">
        <v>6.4000000000000001E-2</v>
      </c>
      <c r="G29" s="3">
        <f t="shared" si="2"/>
        <v>3.7000000000000019E-3</v>
      </c>
      <c r="H29">
        <f t="shared" si="0"/>
        <v>92.025862068965509</v>
      </c>
      <c r="I29" s="10">
        <v>199.01669999999999</v>
      </c>
    </row>
    <row r="30" spans="1:9" ht="13.8" x14ac:dyDescent="0.3">
      <c r="A30" s="1" t="s">
        <v>41</v>
      </c>
      <c r="B30" s="6">
        <v>6.0600000000000001E-2</v>
      </c>
      <c r="C30" s="1"/>
      <c r="D30" s="8">
        <v>0.1067</v>
      </c>
      <c r="E30" s="3">
        <f t="shared" si="3"/>
        <v>4.6100000000000002E-2</v>
      </c>
      <c r="F30" s="8">
        <v>6.4799999999999996E-2</v>
      </c>
      <c r="G30" s="3">
        <f t="shared" si="2"/>
        <v>4.1999999999999954E-3</v>
      </c>
      <c r="H30">
        <f t="shared" si="0"/>
        <v>90.889370932754886</v>
      </c>
      <c r="I30" s="10">
        <v>200.24199999999999</v>
      </c>
    </row>
    <row r="31" spans="1:9" ht="13.8" x14ac:dyDescent="0.3">
      <c r="A31" s="1" t="s">
        <v>42</v>
      </c>
      <c r="B31" s="6">
        <v>6.6600000000000006E-2</v>
      </c>
      <c r="C31" s="1"/>
      <c r="D31" s="8">
        <v>0.10009999999999999</v>
      </c>
      <c r="E31" s="3">
        <f t="shared" si="3"/>
        <v>3.3499999999999988E-2</v>
      </c>
      <c r="F31" s="8">
        <v>6.9699999999999998E-2</v>
      </c>
      <c r="G31" s="3">
        <f t="shared" si="2"/>
        <v>3.0999999999999917E-3</v>
      </c>
      <c r="H31">
        <f t="shared" si="0"/>
        <v>90.746268656716438</v>
      </c>
      <c r="I31" s="10">
        <v>121.7868</v>
      </c>
    </row>
    <row r="32" spans="1:9" ht="13.8" x14ac:dyDescent="0.3">
      <c r="A32" s="1" t="s">
        <v>43</v>
      </c>
      <c r="B32" s="6">
        <v>0.06</v>
      </c>
      <c r="C32" s="1"/>
      <c r="D32" s="8">
        <v>8.3500000000000005E-2</v>
      </c>
      <c r="E32" s="3">
        <f t="shared" si="3"/>
        <v>2.3500000000000007E-2</v>
      </c>
      <c r="F32" s="8">
        <v>6.2100000000000002E-2</v>
      </c>
      <c r="G32" s="3">
        <f t="shared" si="2"/>
        <v>2.1000000000000046E-3</v>
      </c>
      <c r="H32">
        <f t="shared" si="0"/>
        <v>91.063829787234027</v>
      </c>
      <c r="I32" s="10">
        <v>119.0672</v>
      </c>
    </row>
    <row r="33" spans="1:10" ht="13.8" x14ac:dyDescent="0.3">
      <c r="A33" s="1" t="s">
        <v>44</v>
      </c>
      <c r="B33" s="6">
        <v>7.0000000000000007E-2</v>
      </c>
      <c r="C33" s="1"/>
      <c r="D33" s="8">
        <v>8.9899999999999994E-2</v>
      </c>
      <c r="E33" s="3">
        <f t="shared" si="3"/>
        <v>1.9899999999999987E-2</v>
      </c>
      <c r="F33" s="8">
        <v>7.2300000000000003E-2</v>
      </c>
      <c r="G33" s="3">
        <f t="shared" si="2"/>
        <v>2.2999999999999965E-3</v>
      </c>
      <c r="H33">
        <f t="shared" si="0"/>
        <v>88.442211055276388</v>
      </c>
      <c r="I33" s="10">
        <v>109.5558</v>
      </c>
    </row>
    <row r="34" spans="1:10" ht="13.8" x14ac:dyDescent="0.3">
      <c r="A34" s="1" t="s">
        <v>45</v>
      </c>
      <c r="B34" s="6">
        <v>6.3399999999999998E-2</v>
      </c>
      <c r="C34" s="1"/>
      <c r="D34" s="8">
        <v>7.5300000000000006E-2</v>
      </c>
      <c r="E34" s="3">
        <f t="shared" si="3"/>
        <v>1.1900000000000008E-2</v>
      </c>
      <c r="F34" s="8">
        <v>6.4899999999999999E-2</v>
      </c>
      <c r="G34" s="3">
        <f t="shared" si="2"/>
        <v>1.5000000000000013E-3</v>
      </c>
      <c r="H34">
        <f t="shared" si="0"/>
        <v>87.394957983193279</v>
      </c>
      <c r="I34" s="10">
        <v>50.418799999999997</v>
      </c>
    </row>
    <row r="35" spans="1:10" ht="13.8" x14ac:dyDescent="0.3">
      <c r="A35" s="1" t="s">
        <v>46</v>
      </c>
      <c r="B35" s="6">
        <v>7.0699999999999999E-2</v>
      </c>
      <c r="C35" s="1"/>
      <c r="D35" s="8">
        <v>7.7499999999999999E-2</v>
      </c>
      <c r="E35" s="3">
        <f t="shared" si="3"/>
        <v>6.8000000000000005E-3</v>
      </c>
      <c r="F35" s="8">
        <v>7.1900000000000006E-2</v>
      </c>
      <c r="G35" s="3">
        <f t="shared" si="2"/>
        <v>1.2000000000000066E-3</v>
      </c>
      <c r="H35">
        <f t="shared" si="0"/>
        <v>82.352941176470495</v>
      </c>
      <c r="I35" s="10">
        <v>39.985999999999997</v>
      </c>
    </row>
    <row r="36" spans="1:10" ht="13.8" x14ac:dyDescent="0.3">
      <c r="A36" s="1" t="s">
        <v>47</v>
      </c>
      <c r="B36" s="6">
        <v>6.9800000000000001E-2</v>
      </c>
      <c r="C36" s="1"/>
      <c r="D36" s="8">
        <v>7.9100000000000004E-2</v>
      </c>
      <c r="E36" s="3">
        <f t="shared" si="3"/>
        <v>9.3000000000000027E-3</v>
      </c>
      <c r="F36" s="8">
        <v>7.0999999999999994E-2</v>
      </c>
      <c r="G36" s="3">
        <f t="shared" si="2"/>
        <v>1.1999999999999927E-3</v>
      </c>
      <c r="H36">
        <f t="shared" si="0"/>
        <v>87.09677419354847</v>
      </c>
      <c r="I36" s="10">
        <v>41.854999999999997</v>
      </c>
    </row>
    <row r="37" spans="1:10" ht="13.8" x14ac:dyDescent="0.3">
      <c r="A37" s="1" t="s">
        <v>48</v>
      </c>
      <c r="B37" s="6">
        <v>5.57E-2</v>
      </c>
      <c r="C37" s="1"/>
      <c r="D37" s="8">
        <v>5.9499999999999997E-2</v>
      </c>
      <c r="E37" s="3">
        <f t="shared" si="3"/>
        <v>3.7999999999999978E-3</v>
      </c>
      <c r="F37" s="8">
        <v>5.62E-2</v>
      </c>
      <c r="G37" s="3">
        <f t="shared" si="2"/>
        <v>5.0000000000000044E-4</v>
      </c>
      <c r="H37">
        <f t="shared" si="0"/>
        <v>86.842105263157876</v>
      </c>
      <c r="I37" s="10">
        <v>20.599299999999999</v>
      </c>
    </row>
    <row r="38" spans="1:10" ht="13.8" x14ac:dyDescent="0.3">
      <c r="A38" s="1" t="s">
        <v>49</v>
      </c>
      <c r="B38" s="6">
        <v>5.8000000000000003E-2</v>
      </c>
      <c r="C38" s="1"/>
      <c r="D38" s="8">
        <v>6.2100000000000002E-2</v>
      </c>
      <c r="E38" s="3">
        <f t="shared" si="3"/>
        <v>4.0999999999999995E-3</v>
      </c>
      <c r="F38" s="8">
        <v>5.8700000000000002E-2</v>
      </c>
      <c r="G38" s="3">
        <f t="shared" si="2"/>
        <v>6.9999999999999923E-4</v>
      </c>
      <c r="H38">
        <f t="shared" si="0"/>
        <v>82.926829268292693</v>
      </c>
      <c r="I38" s="10">
        <v>21.434999999999999</v>
      </c>
    </row>
    <row r="39" spans="1:10" ht="14.4" thickBot="1" x14ac:dyDescent="0.35">
      <c r="A39" s="1" t="s">
        <v>50</v>
      </c>
      <c r="B39" s="16">
        <v>5.8299999999999998E-2</v>
      </c>
      <c r="C39" s="1"/>
      <c r="D39" s="17">
        <v>5.9700000000000003E-2</v>
      </c>
      <c r="E39" s="3">
        <f t="shared" si="3"/>
        <v>1.4000000000000054E-3</v>
      </c>
      <c r="F39" s="17">
        <v>5.8500000000000003E-2</v>
      </c>
      <c r="G39" s="3">
        <f t="shared" si="2"/>
        <v>2.0000000000000573E-4</v>
      </c>
      <c r="H39">
        <f t="shared" si="0"/>
        <v>85.714285714285353</v>
      </c>
      <c r="I39" s="15">
        <v>8.4618000000000002</v>
      </c>
    </row>
    <row r="40" spans="1:10" x14ac:dyDescent="0.25">
      <c r="A40" s="3" t="s">
        <v>21</v>
      </c>
      <c r="B40" s="1"/>
      <c r="C40" s="1"/>
      <c r="D40" s="1"/>
      <c r="E40" s="4">
        <f>SUM(E8:E39)</f>
        <v>1.5938000000000003</v>
      </c>
      <c r="F40" s="1"/>
      <c r="G40" s="4">
        <f>SUM(G8:G39)</f>
        <v>0.12429999999999999</v>
      </c>
      <c r="H40">
        <f>100-G40/E40*100</f>
        <v>92.201028987325884</v>
      </c>
      <c r="I40" s="4">
        <f>SUM(I8:I39)</f>
        <v>6046.8575000000001</v>
      </c>
    </row>
    <row r="41" spans="1:10" x14ac:dyDescent="0.25">
      <c r="A41" s="1"/>
      <c r="B41" s="1"/>
      <c r="C41" s="1"/>
      <c r="D41" s="1"/>
      <c r="E41" s="3"/>
      <c r="F41" s="1"/>
      <c r="G41" s="3"/>
      <c r="I41" s="3"/>
    </row>
    <row r="42" spans="1:10" x14ac:dyDescent="0.25">
      <c r="A42" s="1"/>
      <c r="B42" s="1"/>
      <c r="C42" s="1"/>
      <c r="D42" s="1"/>
      <c r="E42" s="3"/>
      <c r="F42" s="1"/>
      <c r="G42" s="3"/>
      <c r="I42" s="3"/>
    </row>
    <row r="43" spans="1:10" x14ac:dyDescent="0.25">
      <c r="A43" s="1"/>
      <c r="B43" s="1"/>
      <c r="C43" s="1"/>
      <c r="D43" s="1"/>
      <c r="E43" s="3"/>
      <c r="F43" s="1"/>
      <c r="G43" s="3"/>
      <c r="I43" s="3"/>
    </row>
    <row r="44" spans="1:10" x14ac:dyDescent="0.25">
      <c r="A44" s="1"/>
      <c r="B44" s="1"/>
      <c r="C44" s="1"/>
      <c r="D44" s="23" t="s">
        <v>3</v>
      </c>
      <c r="E44" s="23"/>
      <c r="F44" s="23" t="s">
        <v>4</v>
      </c>
      <c r="G44" s="23"/>
      <c r="I44" s="3" t="s">
        <v>27</v>
      </c>
    </row>
    <row r="45" spans="1:10" x14ac:dyDescent="0.25">
      <c r="A45" s="1" t="s">
        <v>22</v>
      </c>
      <c r="B45" s="1" t="s">
        <v>6</v>
      </c>
      <c r="C45" s="1"/>
      <c r="D45" s="1" t="s">
        <v>7</v>
      </c>
      <c r="E45" s="3" t="s">
        <v>3</v>
      </c>
      <c r="F45" s="1" t="s">
        <v>8</v>
      </c>
      <c r="G45" s="3" t="s">
        <v>4</v>
      </c>
      <c r="H45" s="1" t="s">
        <v>9</v>
      </c>
      <c r="I45" s="4">
        <v>4653.375</v>
      </c>
      <c r="J45" t="s">
        <v>11</v>
      </c>
    </row>
    <row r="46" spans="1:10" ht="13.8" x14ac:dyDescent="0.3">
      <c r="A46" s="1" t="s">
        <v>12</v>
      </c>
      <c r="B46" s="6">
        <v>6.2E-2</v>
      </c>
      <c r="C46" s="1"/>
      <c r="D46" s="8">
        <v>6.3E-2</v>
      </c>
      <c r="E46" s="3">
        <f>D46-B46</f>
        <v>1.0000000000000009E-3</v>
      </c>
      <c r="F46" s="8">
        <v>6.2199999999999998E-2</v>
      </c>
      <c r="G46" s="3">
        <f>F46-B46</f>
        <v>1.9999999999999879E-4</v>
      </c>
      <c r="H46">
        <f t="shared" si="0"/>
        <v>80.000000000000142</v>
      </c>
      <c r="I46" s="10">
        <v>6.6351000000000004</v>
      </c>
    </row>
    <row r="47" spans="1:10" ht="13.8" x14ac:dyDescent="0.3">
      <c r="A47" s="1" t="s">
        <v>13</v>
      </c>
      <c r="B47" s="6">
        <v>6.1199999999999997E-2</v>
      </c>
      <c r="C47" s="1"/>
      <c r="D47" s="8">
        <v>6.9099999999999995E-2</v>
      </c>
      <c r="E47" s="3">
        <f t="shared" ref="E47:E74" si="4">D47-B47</f>
        <v>7.8999999999999973E-3</v>
      </c>
      <c r="F47" s="8">
        <v>6.1899999999999997E-2</v>
      </c>
      <c r="G47" s="3">
        <f t="shared" ref="G47:G74" si="5">F47-B47</f>
        <v>6.9999999999999923E-4</v>
      </c>
      <c r="H47">
        <f t="shared" si="0"/>
        <v>91.139240506329116</v>
      </c>
      <c r="I47" s="10">
        <v>34.225499999999997</v>
      </c>
    </row>
    <row r="48" spans="1:10" ht="13.8" x14ac:dyDescent="0.3">
      <c r="A48" s="1" t="s">
        <v>14</v>
      </c>
      <c r="B48" s="6">
        <v>0.05</v>
      </c>
      <c r="C48" s="1"/>
      <c r="D48" s="8">
        <v>6.8900000000000003E-2</v>
      </c>
      <c r="E48" s="3">
        <f t="shared" si="4"/>
        <v>1.89E-2</v>
      </c>
      <c r="F48" s="8">
        <v>5.1499999999999997E-2</v>
      </c>
      <c r="G48" s="3">
        <f t="shared" si="5"/>
        <v>1.4999999999999944E-3</v>
      </c>
      <c r="H48">
        <f t="shared" si="0"/>
        <v>92.063492063492092</v>
      </c>
      <c r="I48" s="10">
        <v>81.597700000000003</v>
      </c>
    </row>
    <row r="49" spans="1:9" ht="13.8" x14ac:dyDescent="0.3">
      <c r="A49" s="1" t="s">
        <v>15</v>
      </c>
      <c r="B49" s="6">
        <v>6.5100000000000005E-2</v>
      </c>
      <c r="C49" s="1"/>
      <c r="D49" s="8">
        <v>7.2900000000000006E-2</v>
      </c>
      <c r="E49" s="3">
        <f t="shared" si="4"/>
        <v>7.8000000000000014E-3</v>
      </c>
      <c r="F49" s="8">
        <v>6.5799999999999997E-2</v>
      </c>
      <c r="G49" s="3">
        <f t="shared" si="5"/>
        <v>6.999999999999923E-4</v>
      </c>
      <c r="H49">
        <f t="shared" si="0"/>
        <v>91.025641025641121</v>
      </c>
      <c r="I49" s="10">
        <v>29.584599999999998</v>
      </c>
    </row>
    <row r="50" spans="1:9" ht="13.8" x14ac:dyDescent="0.3">
      <c r="A50" s="1" t="s">
        <v>16</v>
      </c>
      <c r="B50" s="6">
        <v>7.3899999999999993E-2</v>
      </c>
      <c r="C50" s="1"/>
      <c r="D50" s="8">
        <v>0.1208</v>
      </c>
      <c r="E50" s="3">
        <f t="shared" si="4"/>
        <v>4.6900000000000011E-2</v>
      </c>
      <c r="F50" s="8">
        <v>7.7399999999999997E-2</v>
      </c>
      <c r="G50" s="3">
        <f t="shared" si="5"/>
        <v>3.5000000000000031E-3</v>
      </c>
      <c r="H50">
        <f t="shared" si="0"/>
        <v>92.537313432835816</v>
      </c>
      <c r="I50" s="10">
        <v>197.6593</v>
      </c>
    </row>
    <row r="51" spans="1:9" ht="13.8" x14ac:dyDescent="0.3">
      <c r="A51" s="1" t="s">
        <v>17</v>
      </c>
      <c r="B51" s="6">
        <v>4.3400000000000001E-2</v>
      </c>
      <c r="C51" s="1"/>
      <c r="D51" s="8">
        <v>8.9899999999999994E-2</v>
      </c>
      <c r="E51" s="3">
        <f t="shared" si="4"/>
        <v>4.6499999999999993E-2</v>
      </c>
      <c r="F51" s="8">
        <v>4.6399999999999997E-2</v>
      </c>
      <c r="G51" s="3">
        <f t="shared" si="5"/>
        <v>2.9999999999999957E-3</v>
      </c>
      <c r="H51">
        <f t="shared" si="0"/>
        <v>93.548387096774206</v>
      </c>
      <c r="I51" s="10">
        <v>152.09139999999999</v>
      </c>
    </row>
    <row r="52" spans="1:9" ht="13.8" x14ac:dyDescent="0.3">
      <c r="A52" s="1" t="s">
        <v>18</v>
      </c>
      <c r="B52" s="6">
        <v>7.0000000000000007E-2</v>
      </c>
      <c r="C52" s="1"/>
      <c r="D52" s="8">
        <v>9.7699999999999995E-2</v>
      </c>
      <c r="E52" s="3">
        <f t="shared" si="4"/>
        <v>2.7699999999999989E-2</v>
      </c>
      <c r="F52" s="8">
        <v>7.1999999999999995E-2</v>
      </c>
      <c r="G52" s="3">
        <f t="shared" si="5"/>
        <v>1.9999999999999879E-3</v>
      </c>
      <c r="H52">
        <f t="shared" si="0"/>
        <v>92.779783393501845</v>
      </c>
      <c r="I52" s="10">
        <v>104.07040000000001</v>
      </c>
    </row>
    <row r="53" spans="1:9" ht="13.8" x14ac:dyDescent="0.3">
      <c r="A53" s="1" t="s">
        <v>19</v>
      </c>
      <c r="B53" s="6">
        <v>7.6899999999999996E-2</v>
      </c>
      <c r="C53" s="1"/>
      <c r="D53" s="8">
        <v>0.1691</v>
      </c>
      <c r="E53" s="3">
        <f>D53-B53</f>
        <v>9.2200000000000004E-2</v>
      </c>
      <c r="F53" s="8">
        <v>8.3400000000000002E-2</v>
      </c>
      <c r="G53" s="3">
        <f t="shared" si="5"/>
        <v>6.5000000000000058E-3</v>
      </c>
      <c r="H53">
        <f t="shared" si="0"/>
        <v>92.950108459869838</v>
      </c>
      <c r="I53" s="10">
        <v>191.6011</v>
      </c>
    </row>
    <row r="54" spans="1:9" ht="13.8" x14ac:dyDescent="0.3">
      <c r="A54" s="1" t="s">
        <v>20</v>
      </c>
      <c r="B54" s="6">
        <v>7.2700000000000001E-2</v>
      </c>
      <c r="C54" s="1"/>
      <c r="D54" s="8">
        <v>0.19889999999999999</v>
      </c>
      <c r="E54" s="3">
        <f t="shared" si="4"/>
        <v>0.12619999999999998</v>
      </c>
      <c r="F54" s="8">
        <v>8.2000000000000003E-2</v>
      </c>
      <c r="G54" s="3">
        <f t="shared" si="5"/>
        <v>9.3000000000000027E-3</v>
      </c>
      <c r="H54">
        <f t="shared" si="0"/>
        <v>92.630744849445321</v>
      </c>
      <c r="I54" s="10">
        <v>412.67039999999997</v>
      </c>
    </row>
    <row r="55" spans="1:9" ht="13.8" x14ac:dyDescent="0.3">
      <c r="A55" s="1" t="s">
        <v>28</v>
      </c>
      <c r="B55" s="6">
        <v>6.7000000000000004E-2</v>
      </c>
      <c r="C55" s="1"/>
      <c r="D55" s="8">
        <v>0.15640000000000001</v>
      </c>
      <c r="E55" s="3">
        <f t="shared" si="4"/>
        <v>8.9400000000000007E-2</v>
      </c>
      <c r="F55" s="8">
        <v>7.2499999999999995E-2</v>
      </c>
      <c r="G55" s="3">
        <f t="shared" si="5"/>
        <v>5.499999999999991E-3</v>
      </c>
      <c r="H55">
        <f t="shared" si="0"/>
        <v>93.84787472035795</v>
      </c>
      <c r="I55" s="10">
        <v>317.29469999999998</v>
      </c>
    </row>
    <row r="56" spans="1:9" ht="13.8" x14ac:dyDescent="0.3">
      <c r="A56" s="1" t="s">
        <v>29</v>
      </c>
      <c r="B56" s="6">
        <v>7.2800000000000004E-2</v>
      </c>
      <c r="C56" s="1"/>
      <c r="D56" s="8">
        <v>0.1857</v>
      </c>
      <c r="E56" s="3">
        <f t="shared" si="4"/>
        <v>0.1129</v>
      </c>
      <c r="F56" s="8">
        <v>8.0500000000000002E-2</v>
      </c>
      <c r="G56" s="3">
        <f>F56-B56</f>
        <v>7.6999999999999985E-3</v>
      </c>
      <c r="H56">
        <f t="shared" si="0"/>
        <v>93.179805137289634</v>
      </c>
      <c r="I56" s="10">
        <v>343.65069999999997</v>
      </c>
    </row>
    <row r="57" spans="1:9" ht="13.8" x14ac:dyDescent="0.3">
      <c r="A57" s="1" t="s">
        <v>30</v>
      </c>
      <c r="B57" s="6">
        <v>8.6199999999999999E-2</v>
      </c>
      <c r="C57" s="1"/>
      <c r="D57" s="8">
        <v>0.1532</v>
      </c>
      <c r="E57" s="3">
        <f t="shared" si="4"/>
        <v>6.7000000000000004E-2</v>
      </c>
      <c r="F57" s="8">
        <v>9.0800000000000006E-2</v>
      </c>
      <c r="G57" s="3">
        <f t="shared" si="5"/>
        <v>4.6000000000000069E-3</v>
      </c>
      <c r="H57">
        <f t="shared" si="0"/>
        <v>93.134328358208947</v>
      </c>
      <c r="I57" s="10">
        <v>182.3322</v>
      </c>
    </row>
    <row r="58" spans="1:9" ht="13.8" x14ac:dyDescent="0.3">
      <c r="A58" s="1" t="s">
        <v>31</v>
      </c>
      <c r="B58" s="6">
        <v>7.6300000000000007E-2</v>
      </c>
      <c r="C58" s="1"/>
      <c r="D58" s="8">
        <v>0.19139999999999999</v>
      </c>
      <c r="E58" s="3">
        <f t="shared" si="4"/>
        <v>0.11509999999999998</v>
      </c>
      <c r="F58" s="8">
        <v>8.4699999999999998E-2</v>
      </c>
      <c r="G58" s="3">
        <f t="shared" si="5"/>
        <v>8.3999999999999908E-3</v>
      </c>
      <c r="H58">
        <f t="shared" si="0"/>
        <v>92.701998262380542</v>
      </c>
      <c r="I58" s="10">
        <v>401.22480000000002</v>
      </c>
    </row>
    <row r="59" spans="1:9" ht="13.8" x14ac:dyDescent="0.3">
      <c r="A59" s="1" t="s">
        <v>32</v>
      </c>
      <c r="B59" s="6">
        <v>7.8200000000000006E-2</v>
      </c>
      <c r="C59" s="1"/>
      <c r="D59" s="8">
        <v>0.1966</v>
      </c>
      <c r="E59" s="3">
        <f t="shared" si="4"/>
        <v>0.11839999999999999</v>
      </c>
      <c r="F59" s="8">
        <v>8.6300000000000002E-2</v>
      </c>
      <c r="G59" s="3">
        <f t="shared" si="5"/>
        <v>8.0999999999999961E-3</v>
      </c>
      <c r="H59">
        <f t="shared" si="0"/>
        <v>93.15878378378379</v>
      </c>
      <c r="I59" s="10">
        <v>444.30200000000002</v>
      </c>
    </row>
    <row r="60" spans="1:9" ht="13.8" x14ac:dyDescent="0.3">
      <c r="A60" s="1" t="s">
        <v>33</v>
      </c>
      <c r="B60" s="6">
        <v>7.1599999999999997E-2</v>
      </c>
      <c r="C60" s="1"/>
      <c r="D60" s="8">
        <v>0.1933</v>
      </c>
      <c r="E60" s="3">
        <f t="shared" si="4"/>
        <v>0.1217</v>
      </c>
      <c r="F60" s="8">
        <v>7.9799999999999996E-2</v>
      </c>
      <c r="G60" s="3">
        <f t="shared" si="5"/>
        <v>8.199999999999999E-3</v>
      </c>
      <c r="H60">
        <f t="shared" si="0"/>
        <v>93.262119967132293</v>
      </c>
      <c r="I60" s="10">
        <v>439.95389999999998</v>
      </c>
    </row>
    <row r="61" spans="1:9" ht="13.8" x14ac:dyDescent="0.3">
      <c r="A61" s="1" t="s">
        <v>34</v>
      </c>
      <c r="B61" s="6">
        <v>6.7799999999999999E-2</v>
      </c>
      <c r="C61" s="1"/>
      <c r="D61" s="8">
        <v>0.1759</v>
      </c>
      <c r="E61" s="3">
        <f t="shared" si="4"/>
        <v>0.1081</v>
      </c>
      <c r="F61" s="8">
        <v>7.5700000000000003E-2</v>
      </c>
      <c r="G61" s="3">
        <f t="shared" si="5"/>
        <v>7.9000000000000042E-3</v>
      </c>
      <c r="H61">
        <f t="shared" si="0"/>
        <v>92.691951896392226</v>
      </c>
      <c r="I61" s="10">
        <v>408.67689999999999</v>
      </c>
    </row>
    <row r="62" spans="1:9" ht="13.8" x14ac:dyDescent="0.3">
      <c r="A62" s="1" t="s">
        <v>35</v>
      </c>
      <c r="B62" s="6">
        <v>7.3800000000000004E-2</v>
      </c>
      <c r="C62" s="1"/>
      <c r="D62" s="8">
        <v>0.17760000000000001</v>
      </c>
      <c r="E62" s="3">
        <f t="shared" si="4"/>
        <v>0.1038</v>
      </c>
      <c r="F62" s="8">
        <v>8.1699999999999995E-2</v>
      </c>
      <c r="G62" s="3">
        <f t="shared" si="5"/>
        <v>7.8999999999999904E-3</v>
      </c>
      <c r="H62">
        <f t="shared" si="0"/>
        <v>92.389210019267836</v>
      </c>
      <c r="I62" s="10">
        <v>413.90730000000002</v>
      </c>
    </row>
    <row r="63" spans="1:9" ht="13.8" x14ac:dyDescent="0.3">
      <c r="A63" s="1" t="s">
        <v>36</v>
      </c>
      <c r="B63" s="6">
        <v>7.0499999999999993E-2</v>
      </c>
      <c r="C63" s="1"/>
      <c r="D63" s="8">
        <v>0.14480000000000001</v>
      </c>
      <c r="E63" s="3">
        <f t="shared" si="4"/>
        <v>7.4300000000000019E-2</v>
      </c>
      <c r="F63" s="8">
        <v>7.5899999999999995E-2</v>
      </c>
      <c r="G63" s="3">
        <f t="shared" si="5"/>
        <v>5.400000000000002E-3</v>
      </c>
      <c r="H63">
        <f t="shared" si="0"/>
        <v>92.732166890982498</v>
      </c>
      <c r="I63" s="10">
        <v>304.61950000000002</v>
      </c>
    </row>
    <row r="64" spans="1:9" ht="13.8" x14ac:dyDescent="0.3">
      <c r="A64" s="1" t="s">
        <v>37</v>
      </c>
      <c r="B64" s="6">
        <v>7.1499999999999994E-2</v>
      </c>
      <c r="C64" s="1"/>
      <c r="D64" s="8">
        <v>0.1484</v>
      </c>
      <c r="E64" s="3">
        <f t="shared" si="4"/>
        <v>7.690000000000001E-2</v>
      </c>
      <c r="F64" s="8">
        <v>7.6600000000000001E-2</v>
      </c>
      <c r="G64" s="3">
        <f t="shared" si="5"/>
        <v>5.1000000000000073E-3</v>
      </c>
      <c r="H64">
        <f t="shared" si="0"/>
        <v>93.368010403120934</v>
      </c>
      <c r="I64" s="10">
        <v>353.33510000000001</v>
      </c>
    </row>
    <row r="65" spans="1:9" ht="13.8" x14ac:dyDescent="0.3">
      <c r="A65" s="1" t="s">
        <v>38</v>
      </c>
      <c r="B65" s="6">
        <v>7.8100000000000003E-2</v>
      </c>
      <c r="C65" s="1"/>
      <c r="D65" s="8">
        <v>0.1288</v>
      </c>
      <c r="E65" s="3">
        <f t="shared" si="4"/>
        <v>5.0699999999999995E-2</v>
      </c>
      <c r="F65" s="8">
        <v>8.2199999999999995E-2</v>
      </c>
      <c r="G65" s="3">
        <f t="shared" si="5"/>
        <v>4.0999999999999925E-3</v>
      </c>
      <c r="H65">
        <f t="shared" si="0"/>
        <v>91.913214990138087</v>
      </c>
      <c r="I65" s="10">
        <v>223.44499999999999</v>
      </c>
    </row>
    <row r="66" spans="1:9" ht="13.8" x14ac:dyDescent="0.3">
      <c r="A66" s="1" t="s">
        <v>39</v>
      </c>
      <c r="B66" s="6">
        <v>4.0399999999999998E-2</v>
      </c>
      <c r="C66" s="1"/>
      <c r="D66" s="8">
        <v>5.3499999999999999E-2</v>
      </c>
      <c r="E66" s="3">
        <f t="shared" si="4"/>
        <v>1.3100000000000001E-2</v>
      </c>
      <c r="F66" s="8">
        <v>4.2000000000000003E-2</v>
      </c>
      <c r="G66" s="3">
        <f t="shared" si="5"/>
        <v>1.6000000000000042E-3</v>
      </c>
      <c r="H66">
        <f t="shared" si="0"/>
        <v>87.786259541984705</v>
      </c>
      <c r="I66" s="10">
        <v>70.347700000000003</v>
      </c>
    </row>
    <row r="67" spans="1:9" ht="13.8" x14ac:dyDescent="0.3">
      <c r="A67" s="1" t="s">
        <v>40</v>
      </c>
      <c r="B67" s="6">
        <v>6.3100000000000003E-2</v>
      </c>
      <c r="C67" s="1"/>
      <c r="D67" s="8">
        <v>0.1007</v>
      </c>
      <c r="E67" s="3">
        <f t="shared" si="4"/>
        <v>3.7599999999999995E-2</v>
      </c>
      <c r="F67" s="8">
        <v>6.6799999999999998E-2</v>
      </c>
      <c r="G67" s="3">
        <f t="shared" si="5"/>
        <v>3.699999999999995E-3</v>
      </c>
      <c r="H67">
        <f t="shared" si="0"/>
        <v>90.159574468085111</v>
      </c>
      <c r="I67" s="10">
        <v>188.03110000000001</v>
      </c>
    </row>
    <row r="68" spans="1:9" ht="13.8" x14ac:dyDescent="0.3">
      <c r="A68" s="1" t="s">
        <v>41</v>
      </c>
      <c r="B68" s="6">
        <v>7.7899999999999997E-2</v>
      </c>
      <c r="C68" s="1"/>
      <c r="D68" s="8">
        <v>0.1182</v>
      </c>
      <c r="E68" s="3">
        <f t="shared" si="4"/>
        <v>4.0300000000000002E-2</v>
      </c>
      <c r="F68" s="8">
        <v>8.1600000000000006E-2</v>
      </c>
      <c r="G68" s="3">
        <f t="shared" si="5"/>
        <v>3.7000000000000088E-3</v>
      </c>
      <c r="H68">
        <f t="shared" si="0"/>
        <v>90.818858560794027</v>
      </c>
      <c r="I68" s="10">
        <v>201.1765</v>
      </c>
    </row>
    <row r="69" spans="1:9" ht="13.8" x14ac:dyDescent="0.3">
      <c r="A69" s="1" t="s">
        <v>42</v>
      </c>
      <c r="B69" s="6">
        <v>5.4699999999999999E-2</v>
      </c>
      <c r="C69" s="1"/>
      <c r="D69" s="8">
        <v>7.5999999999999998E-2</v>
      </c>
      <c r="E69" s="3">
        <f t="shared" si="4"/>
        <v>2.1299999999999999E-2</v>
      </c>
      <c r="F69" s="8">
        <v>5.74E-2</v>
      </c>
      <c r="G69" s="3">
        <f t="shared" si="5"/>
        <v>2.700000000000001E-3</v>
      </c>
      <c r="H69">
        <f t="shared" ref="H69:H138" si="6">100-G69/E69*100</f>
        <v>87.323943661971825</v>
      </c>
      <c r="I69" s="10">
        <v>115.60680000000001</v>
      </c>
    </row>
    <row r="70" spans="1:9" ht="13.8" x14ac:dyDescent="0.3">
      <c r="A70" s="1" t="s">
        <v>43</v>
      </c>
      <c r="B70" s="6">
        <v>6.4299999999999996E-2</v>
      </c>
      <c r="C70" s="1"/>
      <c r="D70" s="8">
        <v>7.0999999999999994E-2</v>
      </c>
      <c r="E70" s="3">
        <f t="shared" si="4"/>
        <v>6.6999999999999976E-3</v>
      </c>
      <c r="F70" s="8">
        <v>6.5500000000000003E-2</v>
      </c>
      <c r="G70" s="3">
        <f t="shared" si="5"/>
        <v>1.2000000000000066E-3</v>
      </c>
      <c r="H70">
        <f t="shared" si="6"/>
        <v>82.089552238805865</v>
      </c>
      <c r="I70" s="10">
        <v>37.573099999999997</v>
      </c>
    </row>
    <row r="71" spans="1:9" ht="13.8" x14ac:dyDescent="0.3">
      <c r="A71" s="1" t="s">
        <v>44</v>
      </c>
      <c r="B71" s="6">
        <v>6.0499999999999998E-2</v>
      </c>
      <c r="C71" s="1"/>
      <c r="D71" s="8">
        <v>6.54E-2</v>
      </c>
      <c r="E71" s="3">
        <f t="shared" si="4"/>
        <v>4.9000000000000016E-3</v>
      </c>
      <c r="F71" s="8">
        <v>6.1499999999999999E-2</v>
      </c>
      <c r="G71" s="3">
        <f t="shared" si="5"/>
        <v>1.0000000000000009E-3</v>
      </c>
      <c r="H71">
        <f t="shared" si="6"/>
        <v>79.591836734693871</v>
      </c>
      <c r="I71" s="10">
        <v>15.048500000000001</v>
      </c>
    </row>
    <row r="72" spans="1:9" ht="13.8" x14ac:dyDescent="0.3">
      <c r="A72" s="1" t="s">
        <v>45</v>
      </c>
      <c r="B72" s="6">
        <v>6.6500000000000004E-2</v>
      </c>
      <c r="C72" s="1"/>
      <c r="D72" s="8">
        <v>6.88E-2</v>
      </c>
      <c r="E72" s="3">
        <f t="shared" si="4"/>
        <v>2.2999999999999965E-3</v>
      </c>
      <c r="F72" s="8">
        <v>6.7100000000000007E-2</v>
      </c>
      <c r="G72" s="3">
        <f t="shared" si="5"/>
        <v>6.0000000000000331E-4</v>
      </c>
      <c r="H72">
        <f t="shared" si="6"/>
        <v>73.91304347826069</v>
      </c>
      <c r="I72" s="10">
        <v>9.4479000000000006</v>
      </c>
    </row>
    <row r="73" spans="1:9" ht="13.8" x14ac:dyDescent="0.3">
      <c r="A73" s="1" t="s">
        <v>46</v>
      </c>
      <c r="B73" s="6">
        <v>6.6699999999999995E-2</v>
      </c>
      <c r="C73" s="1"/>
      <c r="D73" s="8">
        <v>6.83E-2</v>
      </c>
      <c r="E73" s="3">
        <f t="shared" si="4"/>
        <v>1.6000000000000042E-3</v>
      </c>
      <c r="F73" s="8">
        <v>6.7100000000000007E-2</v>
      </c>
      <c r="G73" s="3">
        <f t="shared" si="5"/>
        <v>4.0000000000001146E-4</v>
      </c>
      <c r="H73">
        <f t="shared" si="6"/>
        <v>74.999999999999346</v>
      </c>
      <c r="I73" s="10">
        <v>6.5190999999999999</v>
      </c>
    </row>
    <row r="74" spans="1:9" ht="14.4" thickBot="1" x14ac:dyDescent="0.35">
      <c r="A74" s="1" t="s">
        <v>47</v>
      </c>
      <c r="B74" s="16">
        <v>6.1499999999999999E-2</v>
      </c>
      <c r="C74" s="1"/>
      <c r="D74" s="17">
        <v>6.8099999999999994E-2</v>
      </c>
      <c r="E74" s="3">
        <f t="shared" si="4"/>
        <v>6.5999999999999948E-3</v>
      </c>
      <c r="F74" s="17">
        <v>6.2E-2</v>
      </c>
      <c r="G74" s="3">
        <f t="shared" si="5"/>
        <v>5.0000000000000044E-4</v>
      </c>
      <c r="H74">
        <f t="shared" si="6"/>
        <v>92.424242424242408</v>
      </c>
      <c r="I74" s="15">
        <v>0</v>
      </c>
    </row>
    <row r="75" spans="1:9" ht="13.8" x14ac:dyDescent="0.3">
      <c r="A75" s="1"/>
      <c r="B75" s="18"/>
      <c r="C75" s="1"/>
      <c r="D75" s="18"/>
      <c r="E75" s="3"/>
      <c r="F75" s="18"/>
      <c r="G75" s="3"/>
      <c r="I75" s="19"/>
    </row>
    <row r="76" spans="1:9" ht="13.8" x14ac:dyDescent="0.3">
      <c r="A76" s="1"/>
      <c r="B76" s="18"/>
      <c r="C76" s="1"/>
      <c r="D76" s="18"/>
      <c r="E76" s="3"/>
      <c r="F76" s="18"/>
      <c r="G76" s="3"/>
      <c r="I76" s="19"/>
    </row>
    <row r="77" spans="1:9" ht="13.8" x14ac:dyDescent="0.3">
      <c r="A77" s="1"/>
      <c r="B77" s="18"/>
      <c r="C77" s="1"/>
      <c r="D77" s="18"/>
      <c r="E77" s="3"/>
      <c r="F77" s="18"/>
      <c r="G77" s="3"/>
      <c r="I77" s="19"/>
    </row>
    <row r="78" spans="1:9" x14ac:dyDescent="0.25">
      <c r="A78" s="3" t="s">
        <v>21</v>
      </c>
      <c r="B78" s="1"/>
      <c r="C78" s="1"/>
      <c r="D78" s="1"/>
      <c r="E78" s="4">
        <f>SUM(E46:E74)</f>
        <v>1.5477999999999998</v>
      </c>
      <c r="F78" s="1"/>
      <c r="G78" s="4">
        <f>SUM(G46:G74)</f>
        <v>0.11569999999999998</v>
      </c>
      <c r="H78">
        <f>100-G78/E78*100</f>
        <v>92.524874014730585</v>
      </c>
      <c r="I78" s="4">
        <f>SUM(I46:I74)</f>
        <v>5686.6282999999994</v>
      </c>
    </row>
    <row r="79" spans="1:9" x14ac:dyDescent="0.25">
      <c r="A79" s="1"/>
      <c r="E79" s="3"/>
      <c r="G79" s="3"/>
      <c r="I79" s="3"/>
    </row>
    <row r="80" spans="1:9" x14ac:dyDescent="0.25">
      <c r="A80" s="1"/>
      <c r="E80" s="3"/>
      <c r="G80" s="3"/>
      <c r="I80" s="3"/>
    </row>
    <row r="81" spans="1:10" x14ac:dyDescent="0.25">
      <c r="A81" s="1"/>
      <c r="E81" s="3"/>
      <c r="G81" s="3"/>
      <c r="I81" s="3"/>
    </row>
    <row r="82" spans="1:10" x14ac:dyDescent="0.25">
      <c r="A82" s="1"/>
      <c r="B82" s="1"/>
      <c r="C82" s="1"/>
      <c r="D82" s="23" t="s">
        <v>3</v>
      </c>
      <c r="E82" s="23"/>
      <c r="F82" s="23" t="s">
        <v>4</v>
      </c>
      <c r="G82" s="23"/>
      <c r="I82" s="3" t="s">
        <v>27</v>
      </c>
    </row>
    <row r="83" spans="1:10" x14ac:dyDescent="0.25">
      <c r="A83" s="1" t="s">
        <v>23</v>
      </c>
      <c r="B83" s="1" t="s">
        <v>6</v>
      </c>
      <c r="C83" s="1"/>
      <c r="D83" s="1" t="s">
        <v>7</v>
      </c>
      <c r="E83" s="3" t="s">
        <v>3</v>
      </c>
      <c r="F83" s="1" t="s">
        <v>8</v>
      </c>
      <c r="G83" s="3" t="s">
        <v>4</v>
      </c>
      <c r="H83" s="1" t="s">
        <v>9</v>
      </c>
      <c r="I83" s="4">
        <v>4501.3999999999996</v>
      </c>
      <c r="J83" t="s">
        <v>11</v>
      </c>
    </row>
    <row r="84" spans="1:10" ht="13.8" x14ac:dyDescent="0.3">
      <c r="A84" s="1" t="s">
        <v>12</v>
      </c>
      <c r="B84" s="6">
        <v>5.6000000000000001E-2</v>
      </c>
      <c r="C84" s="1"/>
      <c r="D84" s="8">
        <v>6.4100000000000004E-2</v>
      </c>
      <c r="E84" s="3">
        <f>D84-B84</f>
        <v>8.100000000000003E-3</v>
      </c>
      <c r="F84" s="8">
        <v>5.6599999999999998E-2</v>
      </c>
      <c r="G84" s="3">
        <f>F84-B84</f>
        <v>5.9999999999999637E-4</v>
      </c>
      <c r="H84">
        <f t="shared" si="6"/>
        <v>92.592592592592638</v>
      </c>
      <c r="I84" s="10">
        <v>40.6935</v>
      </c>
    </row>
    <row r="85" spans="1:10" ht="13.8" x14ac:dyDescent="0.3">
      <c r="A85" s="1" t="s">
        <v>13</v>
      </c>
      <c r="B85" s="6">
        <v>7.4700000000000003E-2</v>
      </c>
      <c r="C85" s="1"/>
      <c r="D85" s="8">
        <v>8.14E-2</v>
      </c>
      <c r="E85" s="3">
        <f t="shared" ref="E85:E114" si="7">D85-B85</f>
        <v>6.6999999999999976E-3</v>
      </c>
      <c r="F85" s="8">
        <v>7.5300000000000006E-2</v>
      </c>
      <c r="G85" s="3">
        <f t="shared" ref="G85:G114" si="8">F85-B85</f>
        <v>6.0000000000000331E-4</v>
      </c>
      <c r="H85">
        <f t="shared" si="6"/>
        <v>91.04477611940294</v>
      </c>
      <c r="I85" s="10">
        <v>35.492800000000003</v>
      </c>
    </row>
    <row r="86" spans="1:10" ht="13.8" x14ac:dyDescent="0.3">
      <c r="A86" s="1" t="s">
        <v>14</v>
      </c>
      <c r="B86" s="6">
        <v>7.7600000000000002E-2</v>
      </c>
      <c r="C86" s="1"/>
      <c r="D86" s="8">
        <v>9.6199999999999994E-2</v>
      </c>
      <c r="E86" s="3">
        <f t="shared" si="7"/>
        <v>1.8599999999999992E-2</v>
      </c>
      <c r="F86" s="8">
        <v>7.9200000000000007E-2</v>
      </c>
      <c r="G86" s="3">
        <f t="shared" si="8"/>
        <v>1.6000000000000042E-3</v>
      </c>
      <c r="H86">
        <f t="shared" si="6"/>
        <v>91.397849462365571</v>
      </c>
      <c r="I86" s="10">
        <v>93.080200000000005</v>
      </c>
    </row>
    <row r="87" spans="1:10" ht="13.8" x14ac:dyDescent="0.3">
      <c r="A87" s="1" t="s">
        <v>15</v>
      </c>
      <c r="B87" s="6">
        <v>7.7299999999999994E-2</v>
      </c>
      <c r="C87" s="1"/>
      <c r="D87" s="8">
        <v>8.3199999999999996E-2</v>
      </c>
      <c r="E87" s="3">
        <f t="shared" si="7"/>
        <v>5.9000000000000025E-3</v>
      </c>
      <c r="F87" s="8">
        <v>7.8E-2</v>
      </c>
      <c r="G87" s="3">
        <f t="shared" si="8"/>
        <v>7.0000000000000617E-4</v>
      </c>
      <c r="H87">
        <f t="shared" si="6"/>
        <v>88.135593220338876</v>
      </c>
      <c r="I87" s="10">
        <v>27.570699999999999</v>
      </c>
    </row>
    <row r="88" spans="1:10" ht="13.8" x14ac:dyDescent="0.3">
      <c r="A88" s="1" t="s">
        <v>16</v>
      </c>
      <c r="B88" s="6">
        <v>6.3299999999999995E-2</v>
      </c>
      <c r="C88" s="1"/>
      <c r="D88" s="8">
        <v>0.10050000000000001</v>
      </c>
      <c r="E88" s="3">
        <f t="shared" si="7"/>
        <v>3.7200000000000011E-2</v>
      </c>
      <c r="F88" s="8">
        <v>6.6500000000000004E-2</v>
      </c>
      <c r="G88" s="3">
        <f t="shared" si="8"/>
        <v>3.2000000000000084E-3</v>
      </c>
      <c r="H88">
        <f t="shared" si="6"/>
        <v>91.397849462365571</v>
      </c>
      <c r="I88" s="10">
        <v>149.018</v>
      </c>
    </row>
    <row r="89" spans="1:10" ht="13.8" x14ac:dyDescent="0.3">
      <c r="A89" s="1" t="s">
        <v>17</v>
      </c>
      <c r="B89" s="6">
        <v>7.5200000000000003E-2</v>
      </c>
      <c r="C89" s="1"/>
      <c r="D89" s="8">
        <v>0.1069</v>
      </c>
      <c r="E89" s="3">
        <f t="shared" si="7"/>
        <v>3.1699999999999992E-2</v>
      </c>
      <c r="F89" s="8">
        <v>7.8E-2</v>
      </c>
      <c r="G89" s="3">
        <f t="shared" si="8"/>
        <v>2.7999999999999969E-3</v>
      </c>
      <c r="H89">
        <f t="shared" si="6"/>
        <v>91.167192429022094</v>
      </c>
      <c r="I89" s="10">
        <v>162.114</v>
      </c>
    </row>
    <row r="90" spans="1:10" ht="13.8" x14ac:dyDescent="0.3">
      <c r="A90" s="1" t="s">
        <v>18</v>
      </c>
      <c r="B90" s="6">
        <v>6.2600000000000003E-2</v>
      </c>
      <c r="C90" s="1"/>
      <c r="D90" s="8">
        <v>6.83E-2</v>
      </c>
      <c r="E90" s="3">
        <f t="shared" si="7"/>
        <v>5.6999999999999967E-3</v>
      </c>
      <c r="F90" s="8">
        <v>6.3399999999999998E-2</v>
      </c>
      <c r="G90" s="3">
        <f t="shared" si="8"/>
        <v>7.9999999999999516E-4</v>
      </c>
      <c r="H90">
        <f t="shared" si="6"/>
        <v>85.964912280701824</v>
      </c>
      <c r="I90" s="10">
        <v>24.987500000000001</v>
      </c>
    </row>
    <row r="91" spans="1:10" ht="13.8" x14ac:dyDescent="0.3">
      <c r="A91" s="1" t="s">
        <v>19</v>
      </c>
      <c r="B91" s="6">
        <v>6.4000000000000001E-2</v>
      </c>
      <c r="C91" s="1"/>
      <c r="D91" s="8">
        <v>6.9900000000000004E-2</v>
      </c>
      <c r="E91" s="3">
        <f t="shared" si="7"/>
        <v>5.9000000000000025E-3</v>
      </c>
      <c r="F91" s="8">
        <v>6.4699999999999994E-2</v>
      </c>
      <c r="G91" s="3">
        <f>F91-B91</f>
        <v>6.999999999999923E-4</v>
      </c>
      <c r="H91">
        <f t="shared" si="6"/>
        <v>88.135593220339118</v>
      </c>
      <c r="I91" s="10">
        <v>28.1448</v>
      </c>
    </row>
    <row r="92" spans="1:10" ht="13.8" x14ac:dyDescent="0.3">
      <c r="A92" s="1" t="s">
        <v>20</v>
      </c>
      <c r="B92" s="6">
        <v>7.9699999999999993E-2</v>
      </c>
      <c r="C92" s="1"/>
      <c r="D92" s="8">
        <v>0.14710000000000001</v>
      </c>
      <c r="E92" s="3">
        <f t="shared" si="7"/>
        <v>6.7400000000000015E-2</v>
      </c>
      <c r="F92" s="8">
        <v>8.4599999999999995E-2</v>
      </c>
      <c r="G92" s="3">
        <f t="shared" si="8"/>
        <v>4.9000000000000016E-3</v>
      </c>
      <c r="H92">
        <f t="shared" si="6"/>
        <v>92.7299703264095</v>
      </c>
      <c r="I92" s="10">
        <v>235.0926</v>
      </c>
    </row>
    <row r="93" spans="1:10" ht="13.8" x14ac:dyDescent="0.3">
      <c r="A93" s="1" t="s">
        <v>28</v>
      </c>
      <c r="B93" s="6">
        <v>6.3899999999999998E-2</v>
      </c>
      <c r="C93" s="1"/>
      <c r="D93" s="8">
        <v>8.4900000000000003E-2</v>
      </c>
      <c r="E93" s="3">
        <f t="shared" si="7"/>
        <v>2.1000000000000005E-2</v>
      </c>
      <c r="F93" s="8">
        <v>6.5600000000000006E-2</v>
      </c>
      <c r="G93" s="3">
        <f t="shared" si="8"/>
        <v>1.7000000000000071E-3</v>
      </c>
      <c r="H93">
        <f t="shared" si="6"/>
        <v>91.90476190476187</v>
      </c>
      <c r="I93" s="10">
        <v>91.798000000000002</v>
      </c>
    </row>
    <row r="94" spans="1:10" ht="13.8" x14ac:dyDescent="0.3">
      <c r="A94" s="1" t="s">
        <v>29</v>
      </c>
      <c r="B94" s="6">
        <v>0.08</v>
      </c>
      <c r="C94" s="1"/>
      <c r="D94" s="8">
        <v>0.13750000000000001</v>
      </c>
      <c r="E94" s="3">
        <f t="shared" si="7"/>
        <v>5.7500000000000009E-2</v>
      </c>
      <c r="F94" s="8">
        <v>8.5000000000000006E-2</v>
      </c>
      <c r="G94" s="3">
        <f t="shared" si="8"/>
        <v>5.0000000000000044E-3</v>
      </c>
      <c r="H94">
        <f t="shared" si="6"/>
        <v>91.304347826086953</v>
      </c>
      <c r="I94" s="10">
        <v>182.0112</v>
      </c>
    </row>
    <row r="95" spans="1:10" ht="13.8" x14ac:dyDescent="0.3">
      <c r="A95" s="1" t="s">
        <v>30</v>
      </c>
      <c r="B95" s="6">
        <v>7.8600000000000003E-2</v>
      </c>
      <c r="C95" s="1"/>
      <c r="D95" s="8">
        <v>0.17799999999999999</v>
      </c>
      <c r="E95" s="3">
        <f t="shared" si="7"/>
        <v>9.9399999999999988E-2</v>
      </c>
      <c r="F95" s="8">
        <v>8.6599999999999996E-2</v>
      </c>
      <c r="G95" s="3">
        <f t="shared" si="8"/>
        <v>7.9999999999999932E-3</v>
      </c>
      <c r="H95">
        <f t="shared" si="6"/>
        <v>91.951710261569417</v>
      </c>
      <c r="I95" s="10">
        <v>302.84859999999998</v>
      </c>
    </row>
    <row r="96" spans="1:10" ht="13.8" x14ac:dyDescent="0.3">
      <c r="A96" s="1" t="s">
        <v>31</v>
      </c>
      <c r="B96" s="6">
        <v>7.8E-2</v>
      </c>
      <c r="C96" s="1"/>
      <c r="D96" s="8">
        <v>0.22140000000000001</v>
      </c>
      <c r="E96" s="3">
        <f>D96-B96</f>
        <v>0.14340000000000003</v>
      </c>
      <c r="F96" s="8">
        <v>8.8499999999999995E-2</v>
      </c>
      <c r="G96" s="3">
        <f t="shared" si="8"/>
        <v>1.0499999999999995E-2</v>
      </c>
      <c r="H96">
        <f t="shared" si="6"/>
        <v>92.677824267782427</v>
      </c>
      <c r="I96" s="10">
        <v>345.78899999999999</v>
      </c>
    </row>
    <row r="97" spans="1:9" ht="13.8" x14ac:dyDescent="0.3">
      <c r="A97" s="1" t="s">
        <v>32</v>
      </c>
      <c r="B97" s="6">
        <v>6.8099999999999994E-2</v>
      </c>
      <c r="C97" s="1"/>
      <c r="D97" s="8">
        <v>0.14169999999999999</v>
      </c>
      <c r="E97" s="3">
        <f t="shared" si="7"/>
        <v>7.3599999999999999E-2</v>
      </c>
      <c r="F97" s="8">
        <v>7.3700000000000002E-2</v>
      </c>
      <c r="G97" s="3">
        <f t="shared" si="8"/>
        <v>5.6000000000000077E-3</v>
      </c>
      <c r="H97">
        <f t="shared" si="6"/>
        <v>92.391304347826079</v>
      </c>
      <c r="I97" s="10">
        <v>224.14490000000001</v>
      </c>
    </row>
    <row r="98" spans="1:9" ht="13.8" x14ac:dyDescent="0.3">
      <c r="A98" s="1" t="s">
        <v>33</v>
      </c>
      <c r="B98" s="6">
        <v>9.0300000000000005E-2</v>
      </c>
      <c r="C98" s="1"/>
      <c r="D98" s="8">
        <v>0.22889999999999999</v>
      </c>
      <c r="E98" s="3">
        <f t="shared" si="7"/>
        <v>0.1386</v>
      </c>
      <c r="F98" s="8">
        <v>0.1008</v>
      </c>
      <c r="G98" s="3">
        <f t="shared" si="8"/>
        <v>1.0499999999999995E-2</v>
      </c>
      <c r="H98">
        <f t="shared" si="6"/>
        <v>92.424242424242422</v>
      </c>
      <c r="I98" s="10">
        <v>528.13879999999995</v>
      </c>
    </row>
    <row r="99" spans="1:9" ht="13.8" x14ac:dyDescent="0.3">
      <c r="A99" s="1" t="s">
        <v>34</v>
      </c>
      <c r="B99" s="6">
        <v>6.6000000000000003E-2</v>
      </c>
      <c r="C99" s="1"/>
      <c r="D99" s="8">
        <v>0.16420000000000001</v>
      </c>
      <c r="E99" s="3">
        <f t="shared" si="7"/>
        <v>9.820000000000001E-2</v>
      </c>
      <c r="F99" s="8">
        <v>7.3800000000000004E-2</v>
      </c>
      <c r="G99" s="3">
        <f t="shared" si="8"/>
        <v>7.8000000000000014E-3</v>
      </c>
      <c r="H99">
        <f t="shared" si="6"/>
        <v>92.057026476578415</v>
      </c>
      <c r="I99" s="10">
        <v>259.49939999999998</v>
      </c>
    </row>
    <row r="100" spans="1:9" ht="13.8" x14ac:dyDescent="0.3">
      <c r="A100" s="1" t="s">
        <v>35</v>
      </c>
      <c r="B100" s="6">
        <v>8.3299999999999999E-2</v>
      </c>
      <c r="C100" s="1"/>
      <c r="D100" s="8">
        <v>0.19620000000000001</v>
      </c>
      <c r="E100" s="3">
        <f t="shared" si="7"/>
        <v>0.11290000000000001</v>
      </c>
      <c r="F100" s="8">
        <v>9.2700000000000005E-2</v>
      </c>
      <c r="G100" s="3">
        <f t="shared" si="8"/>
        <v>9.4000000000000056E-3</v>
      </c>
      <c r="H100">
        <f t="shared" si="6"/>
        <v>91.67404782993799</v>
      </c>
      <c r="I100" s="10">
        <v>318.77429999999998</v>
      </c>
    </row>
    <row r="101" spans="1:9" ht="13.8" x14ac:dyDescent="0.3">
      <c r="A101" s="1" t="s">
        <v>36</v>
      </c>
      <c r="B101" s="6">
        <v>7.1599999999999997E-2</v>
      </c>
      <c r="C101" s="1"/>
      <c r="D101" s="8">
        <v>0.183</v>
      </c>
      <c r="E101" s="3">
        <f>D101-B101</f>
        <v>0.1114</v>
      </c>
      <c r="F101" s="8">
        <v>8.0799999999999997E-2</v>
      </c>
      <c r="G101" s="3">
        <f t="shared" si="8"/>
        <v>9.1999999999999998E-3</v>
      </c>
      <c r="H101">
        <f t="shared" si="6"/>
        <v>91.741472172351891</v>
      </c>
      <c r="I101" s="10">
        <v>411.4452</v>
      </c>
    </row>
    <row r="102" spans="1:9" ht="13.8" x14ac:dyDescent="0.3">
      <c r="A102" s="1" t="s">
        <v>37</v>
      </c>
      <c r="B102" s="6">
        <v>7.4499999999999997E-2</v>
      </c>
      <c r="C102" s="1"/>
      <c r="D102" s="8">
        <v>0.19189999999999999</v>
      </c>
      <c r="E102" s="3">
        <f t="shared" si="7"/>
        <v>0.11739999999999999</v>
      </c>
      <c r="F102" s="8">
        <v>8.3799999999999999E-2</v>
      </c>
      <c r="G102" s="3">
        <f t="shared" si="8"/>
        <v>9.3000000000000027E-3</v>
      </c>
      <c r="H102">
        <f t="shared" si="6"/>
        <v>92.078364565587734</v>
      </c>
      <c r="I102" s="10">
        <v>347.00439999999998</v>
      </c>
    </row>
    <row r="103" spans="1:9" ht="13.8" x14ac:dyDescent="0.3">
      <c r="A103" s="1" t="s">
        <v>38</v>
      </c>
      <c r="B103" s="6">
        <v>7.1900000000000006E-2</v>
      </c>
      <c r="C103" s="1"/>
      <c r="D103" s="8">
        <v>0.1618</v>
      </c>
      <c r="E103" s="3">
        <f t="shared" si="7"/>
        <v>8.9899999999999994E-2</v>
      </c>
      <c r="F103" s="8">
        <v>7.9100000000000004E-2</v>
      </c>
      <c r="G103" s="3">
        <f t="shared" si="8"/>
        <v>7.1999999999999981E-3</v>
      </c>
      <c r="H103">
        <f t="shared" si="6"/>
        <v>91.991101223581751</v>
      </c>
      <c r="I103" s="10">
        <v>277.14229999999998</v>
      </c>
    </row>
    <row r="104" spans="1:9" ht="13.8" x14ac:dyDescent="0.3">
      <c r="A104" s="1" t="s">
        <v>39</v>
      </c>
      <c r="B104" s="6">
        <v>7.9899999999999999E-2</v>
      </c>
      <c r="C104" s="1"/>
      <c r="D104" s="8">
        <v>0.1845</v>
      </c>
      <c r="E104" s="3">
        <f t="shared" si="7"/>
        <v>0.1046</v>
      </c>
      <c r="F104" s="8">
        <v>8.8300000000000003E-2</v>
      </c>
      <c r="G104" s="3">
        <f t="shared" si="8"/>
        <v>8.4000000000000047E-3</v>
      </c>
      <c r="H104">
        <f t="shared" si="6"/>
        <v>91.969407265774379</v>
      </c>
      <c r="I104" s="10">
        <v>359.1431</v>
      </c>
    </row>
    <row r="105" spans="1:9" ht="13.8" x14ac:dyDescent="0.3">
      <c r="A105" s="1" t="s">
        <v>40</v>
      </c>
      <c r="B105" s="6">
        <v>6.54E-2</v>
      </c>
      <c r="C105" s="1"/>
      <c r="D105" s="8">
        <v>0.1396</v>
      </c>
      <c r="E105" s="3">
        <f t="shared" si="7"/>
        <v>7.4200000000000002E-2</v>
      </c>
      <c r="F105" s="8">
        <v>7.1800000000000003E-2</v>
      </c>
      <c r="G105" s="3">
        <f t="shared" si="8"/>
        <v>6.4000000000000029E-3</v>
      </c>
      <c r="H105">
        <f t="shared" si="6"/>
        <v>91.374663072776272</v>
      </c>
      <c r="I105" s="10">
        <v>242.4256</v>
      </c>
    </row>
    <row r="106" spans="1:9" ht="13.8" x14ac:dyDescent="0.3">
      <c r="A106" s="1" t="s">
        <v>41</v>
      </c>
      <c r="B106" s="6">
        <v>7.4999999999999997E-2</v>
      </c>
      <c r="C106" s="1"/>
      <c r="D106" s="8">
        <v>0.12920000000000001</v>
      </c>
      <c r="E106" s="3">
        <f t="shared" si="7"/>
        <v>5.4200000000000012E-2</v>
      </c>
      <c r="F106" s="8">
        <v>7.9899999999999999E-2</v>
      </c>
      <c r="G106" s="3">
        <f t="shared" si="8"/>
        <v>4.9000000000000016E-3</v>
      </c>
      <c r="H106">
        <f t="shared" si="6"/>
        <v>90.959409594095945</v>
      </c>
      <c r="I106" s="10">
        <v>226.87119999999999</v>
      </c>
    </row>
    <row r="107" spans="1:9" ht="13.8" x14ac:dyDescent="0.3">
      <c r="A107" s="1" t="s">
        <v>42</v>
      </c>
      <c r="B107" s="6">
        <v>8.4500000000000006E-2</v>
      </c>
      <c r="C107" s="1"/>
      <c r="D107" s="8">
        <v>0.12581999999999999</v>
      </c>
      <c r="E107" s="3">
        <f t="shared" si="7"/>
        <v>4.1319999999999982E-2</v>
      </c>
      <c r="F107" s="8">
        <v>8.8499999999999995E-2</v>
      </c>
      <c r="G107" s="3">
        <f t="shared" si="8"/>
        <v>3.9999999999999897E-3</v>
      </c>
      <c r="H107">
        <f t="shared" si="6"/>
        <v>90.319457889641839</v>
      </c>
      <c r="I107" s="10">
        <v>138.60390000000001</v>
      </c>
    </row>
    <row r="108" spans="1:9" ht="13.8" x14ac:dyDescent="0.3">
      <c r="A108" s="1" t="s">
        <v>43</v>
      </c>
      <c r="B108" s="6">
        <v>5.9200000000000003E-2</v>
      </c>
      <c r="C108" s="1"/>
      <c r="D108" s="8">
        <v>7.8799999999999995E-2</v>
      </c>
      <c r="E108" s="3">
        <f t="shared" si="7"/>
        <v>1.9599999999999992E-2</v>
      </c>
      <c r="F108" s="8">
        <v>6.1600000000000002E-2</v>
      </c>
      <c r="G108" s="3">
        <f t="shared" si="8"/>
        <v>2.3999999999999994E-3</v>
      </c>
      <c r="H108">
        <f t="shared" si="6"/>
        <v>87.755102040816325</v>
      </c>
      <c r="I108" s="10">
        <v>80.356099999999998</v>
      </c>
    </row>
    <row r="109" spans="1:9" ht="13.8" x14ac:dyDescent="0.3">
      <c r="A109" s="1" t="s">
        <v>44</v>
      </c>
      <c r="B109" s="6">
        <v>5.9400000000000001E-2</v>
      </c>
      <c r="C109" s="1"/>
      <c r="D109" s="8">
        <v>6.7199999999999996E-2</v>
      </c>
      <c r="E109" s="3">
        <f t="shared" si="7"/>
        <v>7.7999999999999944E-3</v>
      </c>
      <c r="F109" s="8">
        <v>6.0499999999999998E-2</v>
      </c>
      <c r="G109" s="3">
        <f t="shared" si="8"/>
        <v>1.0999999999999968E-3</v>
      </c>
      <c r="H109">
        <f t="shared" si="6"/>
        <v>85.897435897435926</v>
      </c>
      <c r="I109" s="10">
        <v>43.407800000000002</v>
      </c>
    </row>
    <row r="110" spans="1:9" ht="13.8" x14ac:dyDescent="0.3">
      <c r="A110" s="1" t="s">
        <v>45</v>
      </c>
      <c r="B110" s="6">
        <v>5.6599999999999998E-2</v>
      </c>
      <c r="C110" s="1"/>
      <c r="D110" s="8">
        <v>6.7299999999999999E-2</v>
      </c>
      <c r="E110" s="3">
        <f t="shared" si="7"/>
        <v>1.0700000000000001E-2</v>
      </c>
      <c r="F110" s="8">
        <v>5.8099999999999999E-2</v>
      </c>
      <c r="G110" s="3">
        <f t="shared" si="8"/>
        <v>1.5000000000000013E-3</v>
      </c>
      <c r="H110">
        <f t="shared" si="6"/>
        <v>85.98130841121494</v>
      </c>
      <c r="I110" s="10">
        <v>37.394100000000002</v>
      </c>
    </row>
    <row r="111" spans="1:9" ht="13.8" x14ac:dyDescent="0.3">
      <c r="A111" s="1" t="s">
        <v>46</v>
      </c>
      <c r="B111" s="6">
        <v>6.0699999999999997E-2</v>
      </c>
      <c r="C111" s="1"/>
      <c r="D111" s="8">
        <v>6.9000000000000006E-2</v>
      </c>
      <c r="E111" s="3">
        <f t="shared" si="7"/>
        <v>8.3000000000000088E-3</v>
      </c>
      <c r="F111" s="8">
        <v>6.1699999999999998E-2</v>
      </c>
      <c r="G111" s="3">
        <f t="shared" si="8"/>
        <v>1.0000000000000009E-3</v>
      </c>
      <c r="H111">
        <f t="shared" si="6"/>
        <v>87.951807228915669</v>
      </c>
      <c r="I111" s="10">
        <v>45.582799999999999</v>
      </c>
    </row>
    <row r="112" spans="1:9" ht="13.8" x14ac:dyDescent="0.3">
      <c r="A112" s="1" t="s">
        <v>47</v>
      </c>
      <c r="B112" s="6">
        <v>5.7099999999999998E-2</v>
      </c>
      <c r="C112" s="1"/>
      <c r="D112" s="8">
        <v>6.1100000000000002E-2</v>
      </c>
      <c r="E112" s="3">
        <f t="shared" si="7"/>
        <v>4.0000000000000036E-3</v>
      </c>
      <c r="F112" s="8">
        <v>5.7799999999999997E-2</v>
      </c>
      <c r="G112" s="3">
        <f t="shared" si="8"/>
        <v>6.9999999999999923E-4</v>
      </c>
      <c r="H112">
        <f t="shared" si="6"/>
        <v>82.500000000000028</v>
      </c>
      <c r="I112" s="10">
        <v>27.348800000000001</v>
      </c>
    </row>
    <row r="113" spans="1:10" ht="13.8" x14ac:dyDescent="0.3">
      <c r="A113" s="1" t="s">
        <v>48</v>
      </c>
      <c r="B113" s="6">
        <v>6.2899999999999998E-2</v>
      </c>
      <c r="C113" s="1"/>
      <c r="D113" s="8">
        <v>6.5199999999999994E-2</v>
      </c>
      <c r="E113" s="3">
        <f t="shared" si="7"/>
        <v>2.2999999999999965E-3</v>
      </c>
      <c r="F113" s="8">
        <v>6.3500000000000001E-2</v>
      </c>
      <c r="G113" s="3">
        <f t="shared" si="8"/>
        <v>6.0000000000000331E-4</v>
      </c>
      <c r="H113">
        <f t="shared" si="6"/>
        <v>73.91304347826069</v>
      </c>
      <c r="I113" s="10">
        <v>13.955500000000001</v>
      </c>
    </row>
    <row r="114" spans="1:10" ht="14.4" thickBot="1" x14ac:dyDescent="0.35">
      <c r="A114" s="1" t="s">
        <v>49</v>
      </c>
      <c r="B114" s="16">
        <v>4.5699999999999998E-2</v>
      </c>
      <c r="C114" s="1"/>
      <c r="D114" s="17">
        <v>6.3299999999999995E-2</v>
      </c>
      <c r="E114" s="3">
        <f t="shared" si="7"/>
        <v>1.7599999999999998E-2</v>
      </c>
      <c r="F114" s="17">
        <v>5.0500000000000003E-2</v>
      </c>
      <c r="G114" s="3">
        <f t="shared" si="8"/>
        <v>4.8000000000000057E-3</v>
      </c>
      <c r="H114">
        <f t="shared" si="6"/>
        <v>72.727272727272691</v>
      </c>
      <c r="I114" s="15">
        <v>15.2483</v>
      </c>
    </row>
    <row r="115" spans="1:10" ht="13.8" x14ac:dyDescent="0.3">
      <c r="A115" s="1"/>
      <c r="B115" s="18"/>
      <c r="C115" s="1"/>
      <c r="D115" s="18"/>
      <c r="E115" s="3"/>
      <c r="F115" s="18"/>
      <c r="G115" s="3"/>
      <c r="I115" s="19"/>
    </row>
    <row r="116" spans="1:10" x14ac:dyDescent="0.25">
      <c r="A116" s="3" t="s">
        <v>21</v>
      </c>
      <c r="B116" s="1"/>
      <c r="C116" s="1"/>
      <c r="D116" s="1"/>
      <c r="E116" s="4">
        <f>SUM(E84:E114)</f>
        <v>1.5951200000000003</v>
      </c>
      <c r="F116" s="1"/>
      <c r="G116" s="4">
        <f>SUM(G84:G114)</f>
        <v>0.13589999999999999</v>
      </c>
      <c r="H116">
        <f t="shared" si="6"/>
        <v>91.480264807663374</v>
      </c>
      <c r="I116" s="4">
        <f>SUM(I84:I114)</f>
        <v>5315.1273999999994</v>
      </c>
    </row>
    <row r="117" spans="1:10" x14ac:dyDescent="0.25">
      <c r="E117" s="3"/>
      <c r="G117" s="3"/>
      <c r="I117" s="3"/>
    </row>
    <row r="118" spans="1:10" x14ac:dyDescent="0.25">
      <c r="E118" s="3"/>
      <c r="G118" s="3"/>
      <c r="I118" s="3"/>
    </row>
    <row r="119" spans="1:10" x14ac:dyDescent="0.25">
      <c r="A119" s="1"/>
      <c r="B119" s="1"/>
      <c r="C119" s="1"/>
      <c r="D119" s="23" t="s">
        <v>3</v>
      </c>
      <c r="E119" s="23"/>
      <c r="F119" s="23" t="s">
        <v>4</v>
      </c>
      <c r="G119" s="23"/>
      <c r="I119" s="3" t="s">
        <v>27</v>
      </c>
    </row>
    <row r="120" spans="1:10" x14ac:dyDescent="0.25">
      <c r="A120" s="1" t="s">
        <v>24</v>
      </c>
      <c r="B120" s="1" t="s">
        <v>6</v>
      </c>
      <c r="C120" s="1"/>
      <c r="D120" s="1" t="s">
        <v>7</v>
      </c>
      <c r="E120" s="3" t="s">
        <v>3</v>
      </c>
      <c r="F120" s="1" t="s">
        <v>8</v>
      </c>
      <c r="G120" s="3" t="s">
        <v>4</v>
      </c>
      <c r="H120" s="1" t="s">
        <v>9</v>
      </c>
      <c r="I120" s="4">
        <v>3905.9569999999999</v>
      </c>
      <c r="J120" t="s">
        <v>11</v>
      </c>
    </row>
    <row r="121" spans="1:10" ht="13.8" x14ac:dyDescent="0.3">
      <c r="A121" s="1" t="s">
        <v>12</v>
      </c>
      <c r="B121" s="6">
        <v>7.3099999999999998E-2</v>
      </c>
      <c r="C121" s="1"/>
      <c r="D121" s="8">
        <v>7.3899999999999993E-2</v>
      </c>
      <c r="E121" s="3">
        <f>D121-B121</f>
        <v>7.9999999999999516E-4</v>
      </c>
      <c r="F121" s="8">
        <v>7.3200000000000001E-2</v>
      </c>
      <c r="G121" s="3">
        <f>F121-B121</f>
        <v>1.0000000000000286E-4</v>
      </c>
      <c r="H121">
        <f t="shared" si="6"/>
        <v>87.499999999999574</v>
      </c>
      <c r="I121" s="10">
        <v>3.0076000000000001</v>
      </c>
    </row>
    <row r="122" spans="1:10" ht="13.8" x14ac:dyDescent="0.3">
      <c r="A122" s="1" t="s">
        <v>13</v>
      </c>
      <c r="B122" s="6">
        <v>7.8200000000000006E-2</v>
      </c>
      <c r="C122" s="1"/>
      <c r="D122" s="8">
        <v>7.9500000000000001E-2</v>
      </c>
      <c r="E122" s="3">
        <f t="shared" ref="E122:E150" si="9">D122-B122</f>
        <v>1.2999999999999956E-3</v>
      </c>
      <c r="F122" s="8">
        <v>7.85E-2</v>
      </c>
      <c r="G122" s="3">
        <f>F122-B122</f>
        <v>2.9999999999999472E-4</v>
      </c>
      <c r="H122">
        <f t="shared" si="6"/>
        <v>76.923076923077247</v>
      </c>
      <c r="I122" s="10">
        <v>7.399</v>
      </c>
    </row>
    <row r="123" spans="1:10" ht="13.8" x14ac:dyDescent="0.3">
      <c r="A123" s="1" t="s">
        <v>14</v>
      </c>
      <c r="B123" s="6">
        <v>7.2900000000000006E-2</v>
      </c>
      <c r="C123" s="1"/>
      <c r="D123" s="8">
        <v>7.8200000000000006E-2</v>
      </c>
      <c r="E123" s="3">
        <f t="shared" si="9"/>
        <v>5.2999999999999992E-3</v>
      </c>
      <c r="F123" s="8">
        <v>7.3200000000000001E-2</v>
      </c>
      <c r="G123" s="3">
        <f t="shared" ref="G123:G150" si="10">F123-B123</f>
        <v>2.9999999999999472E-4</v>
      </c>
      <c r="H123">
        <f t="shared" si="6"/>
        <v>94.339622641509536</v>
      </c>
      <c r="I123" s="10">
        <v>30.2685</v>
      </c>
    </row>
    <row r="124" spans="1:10" ht="13.8" x14ac:dyDescent="0.3">
      <c r="A124" s="1" t="s">
        <v>15</v>
      </c>
      <c r="B124" s="6">
        <v>6.5299999999999997E-2</v>
      </c>
      <c r="C124" s="1"/>
      <c r="D124" s="8">
        <v>7.0800000000000002E-2</v>
      </c>
      <c r="E124" s="3">
        <f>D124-B124</f>
        <v>5.5000000000000049E-3</v>
      </c>
      <c r="F124" s="8">
        <v>6.59E-2</v>
      </c>
      <c r="G124" s="3">
        <f t="shared" si="10"/>
        <v>6.0000000000000331E-4</v>
      </c>
      <c r="H124">
        <f t="shared" si="6"/>
        <v>89.090909090909037</v>
      </c>
      <c r="I124" s="10">
        <v>33.267499999999998</v>
      </c>
    </row>
    <row r="125" spans="1:10" ht="13.8" x14ac:dyDescent="0.3">
      <c r="A125" s="1" t="s">
        <v>16</v>
      </c>
      <c r="B125" s="6">
        <v>6.9000000000000006E-2</v>
      </c>
      <c r="C125" s="1"/>
      <c r="D125" s="8">
        <v>8.5000000000000006E-2</v>
      </c>
      <c r="E125" s="3">
        <f t="shared" si="9"/>
        <v>1.6E-2</v>
      </c>
      <c r="F125" s="8">
        <v>7.0400000000000004E-2</v>
      </c>
      <c r="G125" s="3">
        <f t="shared" si="10"/>
        <v>1.3999999999999985E-3</v>
      </c>
      <c r="H125">
        <f t="shared" si="6"/>
        <v>91.250000000000014</v>
      </c>
      <c r="I125" s="10">
        <v>88.027799999999999</v>
      </c>
    </row>
    <row r="126" spans="1:10" ht="13.8" x14ac:dyDescent="0.3">
      <c r="A126" s="1" t="s">
        <v>17</v>
      </c>
      <c r="B126" s="6">
        <v>8.2500000000000004E-2</v>
      </c>
      <c r="C126" s="1"/>
      <c r="D126" s="8">
        <v>0.1119</v>
      </c>
      <c r="E126" s="3">
        <f t="shared" si="9"/>
        <v>2.9399999999999996E-2</v>
      </c>
      <c r="F126" s="8">
        <v>8.5500000000000007E-2</v>
      </c>
      <c r="G126" s="3">
        <f t="shared" si="10"/>
        <v>3.0000000000000027E-3</v>
      </c>
      <c r="H126">
        <f t="shared" si="6"/>
        <v>89.795918367346928</v>
      </c>
      <c r="I126" s="10">
        <v>113.5716</v>
      </c>
    </row>
    <row r="127" spans="1:10" ht="13.8" x14ac:dyDescent="0.3">
      <c r="A127" s="1" t="s">
        <v>18</v>
      </c>
      <c r="B127" s="6">
        <v>6.8099999999999994E-2</v>
      </c>
      <c r="C127" s="1"/>
      <c r="D127" s="8">
        <v>8.8800000000000004E-2</v>
      </c>
      <c r="E127" s="3">
        <f t="shared" si="9"/>
        <v>2.070000000000001E-2</v>
      </c>
      <c r="F127" s="8">
        <v>6.9800000000000001E-2</v>
      </c>
      <c r="G127" s="3">
        <f t="shared" si="10"/>
        <v>1.7000000000000071E-3</v>
      </c>
      <c r="H127">
        <f t="shared" si="6"/>
        <v>91.787439613526544</v>
      </c>
      <c r="I127" s="10">
        <v>110.6695</v>
      </c>
    </row>
    <row r="128" spans="1:10" ht="13.8" x14ac:dyDescent="0.3">
      <c r="A128" s="1" t="s">
        <v>19</v>
      </c>
      <c r="B128" s="6">
        <v>7.5499999999999998E-2</v>
      </c>
      <c r="C128" s="1"/>
      <c r="D128" s="8">
        <v>0.1128</v>
      </c>
      <c r="E128" s="3">
        <f t="shared" si="9"/>
        <v>3.73E-2</v>
      </c>
      <c r="F128" s="8">
        <v>7.8600000000000003E-2</v>
      </c>
      <c r="G128" s="3">
        <f t="shared" si="10"/>
        <v>3.1000000000000055E-3</v>
      </c>
      <c r="H128">
        <f t="shared" si="6"/>
        <v>91.689008042895424</v>
      </c>
      <c r="I128" s="10">
        <v>155.4196</v>
      </c>
    </row>
    <row r="129" spans="1:9" ht="13.8" x14ac:dyDescent="0.3">
      <c r="A129" s="1" t="s">
        <v>20</v>
      </c>
      <c r="B129" s="6">
        <v>7.4700000000000003E-2</v>
      </c>
      <c r="C129" s="1"/>
      <c r="D129" s="8">
        <v>0.14000000000000001</v>
      </c>
      <c r="E129" s="3">
        <f t="shared" si="9"/>
        <v>6.5300000000000011E-2</v>
      </c>
      <c r="F129" s="8">
        <v>7.9899999999999999E-2</v>
      </c>
      <c r="G129" s="3">
        <f t="shared" si="10"/>
        <v>5.1999999999999963E-3</v>
      </c>
      <c r="H129">
        <f t="shared" si="6"/>
        <v>92.03675344563554</v>
      </c>
      <c r="I129" s="10">
        <v>208.49870000000001</v>
      </c>
    </row>
    <row r="130" spans="1:9" ht="13.8" x14ac:dyDescent="0.3">
      <c r="A130" s="1" t="s">
        <v>28</v>
      </c>
      <c r="B130" s="6">
        <v>7.8899999999999998E-2</v>
      </c>
      <c r="C130" s="1"/>
      <c r="D130" s="8">
        <v>0.14480000000000001</v>
      </c>
      <c r="E130" s="3">
        <f t="shared" si="9"/>
        <v>6.5900000000000014E-2</v>
      </c>
      <c r="F130" s="8">
        <v>8.3500000000000005E-2</v>
      </c>
      <c r="G130" s="3">
        <f t="shared" si="10"/>
        <v>4.6000000000000069E-3</v>
      </c>
      <c r="H130">
        <f t="shared" si="6"/>
        <v>93.019726858877078</v>
      </c>
      <c r="I130" s="10">
        <v>216.7089</v>
      </c>
    </row>
    <row r="131" spans="1:9" ht="13.8" x14ac:dyDescent="0.3">
      <c r="A131" s="1" t="s">
        <v>29</v>
      </c>
      <c r="B131" s="6">
        <v>7.0699999999999999E-2</v>
      </c>
      <c r="C131" s="1"/>
      <c r="D131" s="8">
        <v>0.12039999999999999</v>
      </c>
      <c r="E131" s="3">
        <f t="shared" si="9"/>
        <v>4.9699999999999994E-2</v>
      </c>
      <c r="F131" s="8">
        <v>7.4399999999999994E-2</v>
      </c>
      <c r="G131" s="3">
        <f t="shared" si="10"/>
        <v>3.699999999999995E-3</v>
      </c>
      <c r="H131">
        <f t="shared" si="6"/>
        <v>92.555331991951718</v>
      </c>
      <c r="I131" s="10">
        <v>203.1754</v>
      </c>
    </row>
    <row r="132" spans="1:9" ht="13.8" x14ac:dyDescent="0.3">
      <c r="A132" s="1" t="s">
        <v>30</v>
      </c>
      <c r="B132" s="6">
        <v>7.6300000000000007E-2</v>
      </c>
      <c r="C132" s="1"/>
      <c r="D132" s="8">
        <v>0.18029999999999999</v>
      </c>
      <c r="E132" s="3">
        <f t="shared" si="9"/>
        <v>0.10399999999999998</v>
      </c>
      <c r="F132" s="8">
        <v>8.3900000000000002E-2</v>
      </c>
      <c r="G132" s="3">
        <f t="shared" si="10"/>
        <v>7.5999999999999956E-3</v>
      </c>
      <c r="H132">
        <f t="shared" si="6"/>
        <v>92.692307692307693</v>
      </c>
      <c r="I132" s="10">
        <v>374.2475</v>
      </c>
    </row>
    <row r="133" spans="1:9" ht="13.8" x14ac:dyDescent="0.3">
      <c r="A133" s="1" t="s">
        <v>31</v>
      </c>
      <c r="B133" s="6">
        <v>7.4899999999999994E-2</v>
      </c>
      <c r="C133" s="1"/>
      <c r="D133" s="8">
        <v>0.1623</v>
      </c>
      <c r="E133" s="3">
        <f t="shared" si="9"/>
        <v>8.7400000000000005E-2</v>
      </c>
      <c r="F133" s="8">
        <v>8.0399999999999999E-2</v>
      </c>
      <c r="G133" s="3">
        <f t="shared" si="10"/>
        <v>5.5000000000000049E-3</v>
      </c>
      <c r="H133">
        <f t="shared" si="6"/>
        <v>93.707093821510298</v>
      </c>
      <c r="I133" s="10">
        <v>285.98489999999998</v>
      </c>
    </row>
    <row r="134" spans="1:9" ht="13.8" x14ac:dyDescent="0.3">
      <c r="A134" s="1" t="s">
        <v>32</v>
      </c>
      <c r="B134" s="6">
        <v>8.4400000000000003E-2</v>
      </c>
      <c r="C134" s="1"/>
      <c r="D134" s="8">
        <v>0.18629999999999999</v>
      </c>
      <c r="E134" s="3">
        <f t="shared" si="9"/>
        <v>0.10189999999999999</v>
      </c>
      <c r="F134" s="8">
        <v>9.2399999999999996E-2</v>
      </c>
      <c r="G134" s="3">
        <f t="shared" si="10"/>
        <v>7.9999999999999932E-3</v>
      </c>
      <c r="H134">
        <f t="shared" si="6"/>
        <v>92.149165848871448</v>
      </c>
      <c r="I134" s="10">
        <v>311.81659999999999</v>
      </c>
    </row>
    <row r="135" spans="1:9" ht="13.8" x14ac:dyDescent="0.3">
      <c r="A135" s="1" t="s">
        <v>33</v>
      </c>
      <c r="B135" s="6">
        <v>6.6299999999999998E-2</v>
      </c>
      <c r="C135" s="1"/>
      <c r="D135" s="8">
        <v>0.1633</v>
      </c>
      <c r="E135" s="3">
        <f t="shared" si="9"/>
        <v>9.7000000000000003E-2</v>
      </c>
      <c r="F135" s="8">
        <v>7.3099999999999998E-2</v>
      </c>
      <c r="G135" s="3">
        <f>F135-B135</f>
        <v>6.8000000000000005E-3</v>
      </c>
      <c r="H135">
        <f t="shared" si="6"/>
        <v>92.989690721649481</v>
      </c>
      <c r="I135" s="10">
        <v>335.40879999999999</v>
      </c>
    </row>
    <row r="136" spans="1:9" ht="13.8" x14ac:dyDescent="0.3">
      <c r="A136" s="1" t="s">
        <v>34</v>
      </c>
      <c r="B136" s="6">
        <v>8.2600000000000007E-2</v>
      </c>
      <c r="C136" s="1"/>
      <c r="D136" s="8">
        <v>0.2102</v>
      </c>
      <c r="E136" s="3">
        <f t="shared" si="9"/>
        <v>0.12759999999999999</v>
      </c>
      <c r="F136" s="8">
        <v>9.1700000000000004E-2</v>
      </c>
      <c r="G136" s="3">
        <f t="shared" si="10"/>
        <v>9.099999999999997E-3</v>
      </c>
      <c r="H136">
        <f t="shared" si="6"/>
        <v>92.868338557993738</v>
      </c>
      <c r="I136" s="10">
        <v>375.59070000000003</v>
      </c>
    </row>
    <row r="137" spans="1:9" ht="13.8" x14ac:dyDescent="0.3">
      <c r="A137" s="1" t="s">
        <v>35</v>
      </c>
      <c r="B137" s="6">
        <v>6.7299999999999999E-2</v>
      </c>
      <c r="C137" s="1"/>
      <c r="D137" s="8">
        <v>0.15140000000000001</v>
      </c>
      <c r="E137" s="3">
        <f t="shared" si="9"/>
        <v>8.4100000000000008E-2</v>
      </c>
      <c r="F137" s="8">
        <v>7.3899999999999993E-2</v>
      </c>
      <c r="G137" s="3">
        <f t="shared" si="10"/>
        <v>6.5999999999999948E-3</v>
      </c>
      <c r="H137">
        <f t="shared" si="6"/>
        <v>92.152199762187877</v>
      </c>
      <c r="I137" s="10">
        <v>292.05840000000001</v>
      </c>
    </row>
    <row r="138" spans="1:9" ht="13.8" x14ac:dyDescent="0.3">
      <c r="A138" s="1" t="s">
        <v>36</v>
      </c>
      <c r="B138" s="6">
        <v>8.3199999999999996E-2</v>
      </c>
      <c r="C138" s="1"/>
      <c r="D138" s="8">
        <v>0.187</v>
      </c>
      <c r="E138" s="3">
        <f t="shared" si="9"/>
        <v>0.1038</v>
      </c>
      <c r="F138" s="8">
        <v>9.0999999999999998E-2</v>
      </c>
      <c r="G138" s="3">
        <f t="shared" si="10"/>
        <v>7.8000000000000014E-3</v>
      </c>
      <c r="H138">
        <f t="shared" si="6"/>
        <v>92.48554913294798</v>
      </c>
      <c r="I138" s="10">
        <v>347.64800000000002</v>
      </c>
    </row>
    <row r="139" spans="1:9" ht="13.8" x14ac:dyDescent="0.3">
      <c r="A139" s="1" t="s">
        <v>37</v>
      </c>
      <c r="B139" s="6">
        <v>7.1900000000000006E-2</v>
      </c>
      <c r="C139" s="1"/>
      <c r="D139" s="8">
        <v>0.1633</v>
      </c>
      <c r="E139" s="3">
        <f t="shared" si="9"/>
        <v>9.1399999999999995E-2</v>
      </c>
      <c r="F139" s="8">
        <v>7.8799999999999995E-2</v>
      </c>
      <c r="G139" s="3">
        <f t="shared" si="10"/>
        <v>6.8999999999999895E-3</v>
      </c>
      <c r="H139">
        <f t="shared" ref="H139:H183" si="11">100-G139/E139*100</f>
        <v>92.45076586433261</v>
      </c>
      <c r="I139" s="10">
        <v>278.40289999999999</v>
      </c>
    </row>
    <row r="140" spans="1:9" ht="13.8" x14ac:dyDescent="0.3">
      <c r="A140" s="1" t="s">
        <v>38</v>
      </c>
      <c r="B140" s="6">
        <v>7.5300000000000006E-2</v>
      </c>
      <c r="C140" s="1"/>
      <c r="D140" s="8">
        <v>0.1678</v>
      </c>
      <c r="E140" s="3">
        <f t="shared" si="9"/>
        <v>9.2499999999999999E-2</v>
      </c>
      <c r="F140" s="8">
        <v>8.1900000000000001E-2</v>
      </c>
      <c r="G140" s="3">
        <f t="shared" si="10"/>
        <v>6.5999999999999948E-3</v>
      </c>
      <c r="H140">
        <f t="shared" si="11"/>
        <v>92.86486486486487</v>
      </c>
      <c r="I140" s="10">
        <v>314.24799999999999</v>
      </c>
    </row>
    <row r="141" spans="1:9" ht="13.8" x14ac:dyDescent="0.3">
      <c r="A141" s="1" t="s">
        <v>39</v>
      </c>
      <c r="B141" s="6">
        <v>7.3599999999999999E-2</v>
      </c>
      <c r="C141" s="1"/>
      <c r="D141" s="8">
        <v>0.1158</v>
      </c>
      <c r="E141" s="3">
        <f t="shared" si="9"/>
        <v>4.2200000000000001E-2</v>
      </c>
      <c r="F141" s="8">
        <v>7.7600000000000002E-2</v>
      </c>
      <c r="G141" s="3">
        <f t="shared" si="10"/>
        <v>4.0000000000000036E-3</v>
      </c>
      <c r="H141">
        <f t="shared" si="11"/>
        <v>90.521327014218002</v>
      </c>
      <c r="I141" s="10">
        <v>178.63130000000001</v>
      </c>
    </row>
    <row r="142" spans="1:9" ht="13.8" x14ac:dyDescent="0.3">
      <c r="A142" s="1" t="s">
        <v>40</v>
      </c>
      <c r="B142" s="6">
        <v>7.4399999999999994E-2</v>
      </c>
      <c r="C142" s="1"/>
      <c r="D142" s="8">
        <v>0.1124</v>
      </c>
      <c r="E142" s="3">
        <f t="shared" si="9"/>
        <v>3.8000000000000006E-2</v>
      </c>
      <c r="F142" s="8">
        <v>7.7700000000000005E-2</v>
      </c>
      <c r="G142" s="3">
        <f t="shared" si="10"/>
        <v>3.3000000000000113E-3</v>
      </c>
      <c r="H142">
        <f t="shared" si="11"/>
        <v>91.315789473684177</v>
      </c>
      <c r="I142" s="10">
        <v>135.4162</v>
      </c>
    </row>
    <row r="143" spans="1:9" ht="13.8" x14ac:dyDescent="0.3">
      <c r="A143" s="1" t="s">
        <v>41</v>
      </c>
      <c r="B143" s="6">
        <v>6.0199999999999997E-2</v>
      </c>
      <c r="C143" s="1"/>
      <c r="D143" s="8">
        <v>8.9700000000000002E-2</v>
      </c>
      <c r="E143" s="3">
        <f t="shared" si="9"/>
        <v>2.9500000000000005E-2</v>
      </c>
      <c r="F143" s="8">
        <v>6.3E-2</v>
      </c>
      <c r="G143" s="3">
        <f t="shared" si="10"/>
        <v>2.8000000000000039E-3</v>
      </c>
      <c r="H143">
        <f t="shared" si="11"/>
        <v>90.508474576271169</v>
      </c>
      <c r="I143" s="10">
        <v>142.66900000000001</v>
      </c>
    </row>
    <row r="144" spans="1:9" ht="13.8" x14ac:dyDescent="0.3">
      <c r="A144" s="1" t="s">
        <v>42</v>
      </c>
      <c r="B144" s="6">
        <v>6.1100000000000002E-2</v>
      </c>
      <c r="C144" s="1"/>
      <c r="D144" s="8">
        <v>7.8899999999999998E-2</v>
      </c>
      <c r="E144" s="3">
        <f t="shared" si="9"/>
        <v>1.7799999999999996E-2</v>
      </c>
      <c r="F144" s="8">
        <v>6.3100000000000003E-2</v>
      </c>
      <c r="G144" s="3">
        <f t="shared" si="10"/>
        <v>2.0000000000000018E-3</v>
      </c>
      <c r="H144">
        <f t="shared" si="11"/>
        <v>88.76404494382021</v>
      </c>
      <c r="I144" s="10">
        <v>89.635099999999994</v>
      </c>
    </row>
    <row r="145" spans="1:10" ht="13.8" x14ac:dyDescent="0.3">
      <c r="A145" s="1" t="s">
        <v>43</v>
      </c>
      <c r="B145" s="6">
        <v>6.0499999999999998E-2</v>
      </c>
      <c r="C145" s="1"/>
      <c r="D145" s="8">
        <v>7.5600000000000001E-2</v>
      </c>
      <c r="E145" s="3">
        <f t="shared" si="9"/>
        <v>1.5100000000000002E-2</v>
      </c>
      <c r="F145" s="8">
        <v>6.2199999999999998E-2</v>
      </c>
      <c r="G145" s="3">
        <f t="shared" si="10"/>
        <v>1.7000000000000001E-3</v>
      </c>
      <c r="H145">
        <f t="shared" si="11"/>
        <v>88.741721854304643</v>
      </c>
      <c r="I145" s="10">
        <v>82.408500000000004</v>
      </c>
    </row>
    <row r="146" spans="1:10" ht="13.8" x14ac:dyDescent="0.3">
      <c r="A146" s="1" t="s">
        <v>44</v>
      </c>
      <c r="B146" s="6">
        <v>6.1400000000000003E-2</v>
      </c>
      <c r="C146" s="1"/>
      <c r="D146" s="8">
        <v>7.1099999999999997E-2</v>
      </c>
      <c r="E146" s="3">
        <f t="shared" si="9"/>
        <v>9.6999999999999933E-3</v>
      </c>
      <c r="F146" s="8">
        <v>6.2700000000000006E-2</v>
      </c>
      <c r="G146" s="3">
        <f t="shared" si="10"/>
        <v>1.3000000000000025E-3</v>
      </c>
      <c r="H146">
        <f t="shared" si="11"/>
        <v>86.597938144329859</v>
      </c>
      <c r="I146" s="10">
        <v>62.563499999999998</v>
      </c>
    </row>
    <row r="147" spans="1:10" ht="13.8" x14ac:dyDescent="0.3">
      <c r="A147" s="1" t="s">
        <v>45</v>
      </c>
      <c r="B147" s="6">
        <v>6.6900000000000001E-2</v>
      </c>
      <c r="C147" s="1"/>
      <c r="D147" s="8">
        <v>7.1400000000000005E-2</v>
      </c>
      <c r="E147" s="3">
        <f t="shared" si="9"/>
        <v>4.500000000000004E-3</v>
      </c>
      <c r="F147" s="8">
        <v>6.7500000000000004E-2</v>
      </c>
      <c r="G147" s="3">
        <f t="shared" si="10"/>
        <v>6.0000000000000331E-4</v>
      </c>
      <c r="H147">
        <f t="shared" si="11"/>
        <v>86.6666666666666</v>
      </c>
      <c r="I147" s="10">
        <v>32.125700000000002</v>
      </c>
    </row>
    <row r="148" spans="1:10" ht="13.8" x14ac:dyDescent="0.3">
      <c r="A148" s="1" t="s">
        <v>46</v>
      </c>
      <c r="B148" s="6">
        <v>6.7400000000000002E-2</v>
      </c>
      <c r="C148" s="1"/>
      <c r="D148" s="8">
        <v>7.1599999999999997E-2</v>
      </c>
      <c r="E148" s="3">
        <f t="shared" si="9"/>
        <v>4.1999999999999954E-3</v>
      </c>
      <c r="F148" s="8">
        <v>6.8099999999999994E-2</v>
      </c>
      <c r="G148" s="3">
        <f t="shared" si="10"/>
        <v>6.999999999999923E-4</v>
      </c>
      <c r="H148">
        <f t="shared" si="11"/>
        <v>83.333333333333499</v>
      </c>
      <c r="I148" s="10">
        <v>31.285299999999999</v>
      </c>
    </row>
    <row r="149" spans="1:10" ht="13.8" x14ac:dyDescent="0.3">
      <c r="A149" s="1" t="s">
        <v>47</v>
      </c>
      <c r="B149" s="6">
        <v>5.7500000000000002E-2</v>
      </c>
      <c r="C149" s="1"/>
      <c r="D149" s="8">
        <v>6.0299999999999999E-2</v>
      </c>
      <c r="E149" s="3">
        <f t="shared" si="9"/>
        <v>2.7999999999999969E-3</v>
      </c>
      <c r="F149" s="8">
        <v>5.8099999999999999E-2</v>
      </c>
      <c r="G149" s="3">
        <f t="shared" si="10"/>
        <v>5.9999999999999637E-4</v>
      </c>
      <c r="H149">
        <f t="shared" si="11"/>
        <v>78.571428571428683</v>
      </c>
      <c r="I149" s="10">
        <v>19.154599999999999</v>
      </c>
    </row>
    <row r="150" spans="1:10" ht="14.4" thickBot="1" x14ac:dyDescent="0.35">
      <c r="A150" s="1" t="s">
        <v>48</v>
      </c>
      <c r="B150" s="16">
        <v>6.3600000000000004E-2</v>
      </c>
      <c r="C150" s="1"/>
      <c r="D150" s="17">
        <v>6.5299999999999997E-2</v>
      </c>
      <c r="E150" s="3">
        <f t="shared" si="9"/>
        <v>1.6999999999999932E-3</v>
      </c>
      <c r="F150" s="17">
        <v>6.3899999999999998E-2</v>
      </c>
      <c r="G150" s="3">
        <f t="shared" si="10"/>
        <v>2.9999999999999472E-4</v>
      </c>
      <c r="H150">
        <f t="shared" si="11"/>
        <v>82.352941176470836</v>
      </c>
      <c r="I150" s="15">
        <v>11.1515</v>
      </c>
    </row>
    <row r="151" spans="1:10" ht="13.8" x14ac:dyDescent="0.3">
      <c r="A151" s="1"/>
      <c r="B151" s="18"/>
      <c r="C151" s="1"/>
      <c r="D151" s="18"/>
      <c r="E151" s="3"/>
      <c r="F151" s="18"/>
      <c r="G151" s="3"/>
      <c r="I151" s="19"/>
    </row>
    <row r="152" spans="1:10" ht="13.8" x14ac:dyDescent="0.3">
      <c r="A152" s="1"/>
      <c r="B152" s="18"/>
      <c r="C152" s="1"/>
      <c r="D152" s="18"/>
      <c r="E152" s="3"/>
      <c r="F152" s="18"/>
      <c r="G152" s="3"/>
      <c r="I152" s="19"/>
    </row>
    <row r="153" spans="1:10" x14ac:dyDescent="0.25">
      <c r="A153" s="3" t="s">
        <v>21</v>
      </c>
      <c r="B153" s="1"/>
      <c r="C153" s="1"/>
      <c r="D153" s="1"/>
      <c r="E153" s="4">
        <f>SUM(E121:E150)</f>
        <v>1.3524000000000003</v>
      </c>
      <c r="F153" s="1"/>
      <c r="G153" s="4">
        <f>SUM(G121:G150)</f>
        <v>0.10619999999999999</v>
      </c>
      <c r="H153">
        <f t="shared" si="11"/>
        <v>92.147293700088738</v>
      </c>
      <c r="I153" s="4">
        <f>SUM(I121:I150)</f>
        <v>4870.4605999999994</v>
      </c>
    </row>
    <row r="154" spans="1:10" x14ac:dyDescent="0.25">
      <c r="A154" s="1"/>
      <c r="B154" s="1"/>
      <c r="C154" s="1"/>
      <c r="D154" s="1"/>
      <c r="E154" s="3"/>
      <c r="F154" s="1"/>
      <c r="G154" s="3"/>
      <c r="I154" s="3"/>
    </row>
    <row r="155" spans="1:10" x14ac:dyDescent="0.25">
      <c r="E155" s="3"/>
      <c r="G155" s="3"/>
      <c r="I155" s="3"/>
    </row>
    <row r="156" spans="1:10" x14ac:dyDescent="0.25">
      <c r="A156" s="1"/>
      <c r="B156" s="1"/>
      <c r="C156" s="1"/>
      <c r="D156" s="23" t="s">
        <v>3</v>
      </c>
      <c r="E156" s="23"/>
      <c r="F156" s="23" t="s">
        <v>4</v>
      </c>
      <c r="G156" s="23"/>
      <c r="I156" s="3" t="s">
        <v>27</v>
      </c>
    </row>
    <row r="157" spans="1:10" x14ac:dyDescent="0.25">
      <c r="A157" s="1" t="s">
        <v>25</v>
      </c>
      <c r="B157" s="1" t="s">
        <v>6</v>
      </c>
      <c r="C157" s="1"/>
      <c r="D157" s="1" t="s">
        <v>7</v>
      </c>
      <c r="E157" s="3" t="s">
        <v>3</v>
      </c>
      <c r="F157" s="1" t="s">
        <v>8</v>
      </c>
      <c r="G157" s="3" t="s">
        <v>4</v>
      </c>
      <c r="H157" s="1" t="s">
        <v>9</v>
      </c>
      <c r="I157" s="4">
        <v>3101.3</v>
      </c>
      <c r="J157" t="s">
        <v>11</v>
      </c>
    </row>
    <row r="158" spans="1:10" ht="13.8" x14ac:dyDescent="0.3">
      <c r="A158" s="1" t="s">
        <v>12</v>
      </c>
      <c r="B158" s="6">
        <v>6.2100000000000002E-2</v>
      </c>
      <c r="C158" s="1"/>
      <c r="D158" s="8">
        <v>6.3700000000000007E-2</v>
      </c>
      <c r="E158" s="3">
        <f>D158-B158</f>
        <v>1.6000000000000042E-3</v>
      </c>
      <c r="F158" s="8">
        <v>6.2300000000000001E-2</v>
      </c>
      <c r="G158" s="3">
        <f>F158-B158</f>
        <v>1.9999999999999879E-4</v>
      </c>
      <c r="H158">
        <f t="shared" si="11"/>
        <v>87.500000000000114</v>
      </c>
      <c r="I158" s="10">
        <v>7.7733999999999996</v>
      </c>
    </row>
    <row r="159" spans="1:10" ht="13.8" x14ac:dyDescent="0.3">
      <c r="A159" s="1" t="s">
        <v>13</v>
      </c>
      <c r="B159" s="6">
        <v>6.6000000000000003E-2</v>
      </c>
      <c r="C159" s="1"/>
      <c r="D159" s="8">
        <v>7.3300000000000004E-2</v>
      </c>
      <c r="E159" s="3">
        <f t="shared" ref="E159:E183" si="12">D159-B159</f>
        <v>7.3000000000000009E-3</v>
      </c>
      <c r="F159" s="8">
        <v>6.6600000000000006E-2</v>
      </c>
      <c r="G159" s="3">
        <f t="shared" ref="G159:G183" si="13">F159-B159</f>
        <v>6.0000000000000331E-4</v>
      </c>
      <c r="H159">
        <f t="shared" si="11"/>
        <v>91.780821917808169</v>
      </c>
      <c r="I159" s="10">
        <v>35.997900000000001</v>
      </c>
    </row>
    <row r="160" spans="1:10" ht="13.8" x14ac:dyDescent="0.3">
      <c r="A160" s="1" t="s">
        <v>14</v>
      </c>
      <c r="B160" s="6">
        <v>6.9199999999999998E-2</v>
      </c>
      <c r="C160" s="1"/>
      <c r="D160" s="8">
        <v>7.5499999999999998E-2</v>
      </c>
      <c r="E160" s="3">
        <f t="shared" si="12"/>
        <v>6.3E-3</v>
      </c>
      <c r="F160" s="8">
        <v>6.9699999999999998E-2</v>
      </c>
      <c r="G160" s="3">
        <f t="shared" si="13"/>
        <v>5.0000000000000044E-4</v>
      </c>
      <c r="H160">
        <f t="shared" si="11"/>
        <v>92.063492063492063</v>
      </c>
      <c r="I160" s="10">
        <v>32.706400000000002</v>
      </c>
    </row>
    <row r="161" spans="1:9" ht="13.8" x14ac:dyDescent="0.3">
      <c r="A161" s="1" t="s">
        <v>15</v>
      </c>
      <c r="B161" s="6">
        <v>6.9099999999999995E-2</v>
      </c>
      <c r="C161" s="1"/>
      <c r="D161" s="8">
        <v>9.11E-2</v>
      </c>
      <c r="E161" s="3">
        <f t="shared" si="12"/>
        <v>2.2000000000000006E-2</v>
      </c>
      <c r="F161" s="8">
        <v>7.0800000000000002E-2</v>
      </c>
      <c r="G161" s="3">
        <f t="shared" si="13"/>
        <v>1.7000000000000071E-3</v>
      </c>
      <c r="H161">
        <f t="shared" si="11"/>
        <v>92.272727272727238</v>
      </c>
      <c r="I161" s="10">
        <v>95.357399999999998</v>
      </c>
    </row>
    <row r="162" spans="1:9" ht="13.8" x14ac:dyDescent="0.3">
      <c r="A162" s="1" t="s">
        <v>16</v>
      </c>
      <c r="B162" s="6">
        <v>6.9199999999999998E-2</v>
      </c>
      <c r="C162" s="1"/>
      <c r="D162" s="8">
        <v>8.2400000000000001E-2</v>
      </c>
      <c r="E162" s="3">
        <f t="shared" si="12"/>
        <v>1.3200000000000003E-2</v>
      </c>
      <c r="F162" s="8">
        <v>7.0499999999999993E-2</v>
      </c>
      <c r="G162" s="3">
        <f t="shared" si="13"/>
        <v>1.2999999999999956E-3</v>
      </c>
      <c r="H162">
        <f t="shared" si="11"/>
        <v>90.151515151515184</v>
      </c>
      <c r="I162" s="10">
        <v>61.215499999999999</v>
      </c>
    </row>
    <row r="163" spans="1:9" ht="13.8" x14ac:dyDescent="0.3">
      <c r="A163" s="1" t="s">
        <v>17</v>
      </c>
      <c r="B163" s="6">
        <v>6.4799999999999996E-2</v>
      </c>
      <c r="C163" s="1"/>
      <c r="D163" s="8">
        <v>8.7400000000000005E-2</v>
      </c>
      <c r="E163" s="3">
        <f t="shared" si="12"/>
        <v>2.2600000000000009E-2</v>
      </c>
      <c r="F163" s="8">
        <v>6.7100000000000007E-2</v>
      </c>
      <c r="G163" s="3">
        <f t="shared" si="13"/>
        <v>2.3000000000000104E-3</v>
      </c>
      <c r="H163">
        <f t="shared" si="11"/>
        <v>89.823008849557482</v>
      </c>
      <c r="I163" s="10">
        <v>123.7547</v>
      </c>
    </row>
    <row r="164" spans="1:9" ht="13.8" x14ac:dyDescent="0.3">
      <c r="A164" s="1" t="s">
        <v>18</v>
      </c>
      <c r="B164" s="6">
        <v>5.3400000000000003E-2</v>
      </c>
      <c r="C164" s="1"/>
      <c r="D164" s="8">
        <v>0.11020000000000001</v>
      </c>
      <c r="E164" s="3">
        <f>D164-B164</f>
        <v>5.6800000000000003E-2</v>
      </c>
      <c r="F164" s="8">
        <v>5.7599999999999998E-2</v>
      </c>
      <c r="G164" s="3">
        <f t="shared" si="13"/>
        <v>4.1999999999999954E-3</v>
      </c>
      <c r="H164">
        <f t="shared" si="11"/>
        <v>92.605633802816911</v>
      </c>
      <c r="I164" s="10">
        <v>204.7354</v>
      </c>
    </row>
    <row r="165" spans="1:9" ht="13.8" x14ac:dyDescent="0.3">
      <c r="A165" s="1" t="s">
        <v>19</v>
      </c>
      <c r="B165" s="6">
        <v>6.9800000000000001E-2</v>
      </c>
      <c r="C165" s="1"/>
      <c r="D165" s="8">
        <v>0.1104</v>
      </c>
      <c r="E165" s="3">
        <f t="shared" si="12"/>
        <v>4.0599999999999997E-2</v>
      </c>
      <c r="F165" s="8">
        <v>7.0199999999999999E-2</v>
      </c>
      <c r="G165" s="3">
        <f t="shared" si="13"/>
        <v>3.9999999999999758E-4</v>
      </c>
      <c r="H165">
        <f t="shared" si="11"/>
        <v>99.01477832512316</v>
      </c>
      <c r="I165" s="10">
        <v>160.8878</v>
      </c>
    </row>
    <row r="166" spans="1:9" ht="13.8" x14ac:dyDescent="0.3">
      <c r="A166" s="1" t="s">
        <v>20</v>
      </c>
      <c r="B166" s="6">
        <v>8.2500000000000004E-2</v>
      </c>
      <c r="C166" s="1"/>
      <c r="D166" s="8">
        <v>0.14680000000000001</v>
      </c>
      <c r="E166" s="3">
        <f t="shared" si="12"/>
        <v>6.430000000000001E-2</v>
      </c>
      <c r="F166" s="8">
        <v>8.7099999999999997E-2</v>
      </c>
      <c r="G166" s="3">
        <f>F166-B166</f>
        <v>4.599999999999993E-3</v>
      </c>
      <c r="H166">
        <f t="shared" si="11"/>
        <v>92.846034214618982</v>
      </c>
      <c r="I166" s="10">
        <v>199.56870000000001</v>
      </c>
    </row>
    <row r="167" spans="1:9" ht="13.8" x14ac:dyDescent="0.3">
      <c r="A167" s="1" t="s">
        <v>28</v>
      </c>
      <c r="B167" s="6">
        <v>7.0699999999999999E-2</v>
      </c>
      <c r="C167" s="1"/>
      <c r="D167" s="8">
        <v>0.1555</v>
      </c>
      <c r="E167" s="3">
        <f t="shared" si="12"/>
        <v>8.48E-2</v>
      </c>
      <c r="F167" s="8">
        <v>7.6799999999999993E-2</v>
      </c>
      <c r="G167" s="3">
        <f t="shared" si="13"/>
        <v>6.0999999999999943E-3</v>
      </c>
      <c r="H167">
        <f t="shared" si="11"/>
        <v>92.806603773584911</v>
      </c>
      <c r="I167" s="10">
        <v>220.4469</v>
      </c>
    </row>
    <row r="168" spans="1:9" ht="13.8" x14ac:dyDescent="0.3">
      <c r="A168" s="1" t="s">
        <v>29</v>
      </c>
      <c r="B168" s="6">
        <v>7.5899999999999995E-2</v>
      </c>
      <c r="C168" s="1"/>
      <c r="D168" s="8">
        <v>0.156</v>
      </c>
      <c r="E168" s="3">
        <f t="shared" si="12"/>
        <v>8.0100000000000005E-2</v>
      </c>
      <c r="F168" s="8">
        <v>8.2100000000000006E-2</v>
      </c>
      <c r="G168" s="3">
        <f t="shared" si="13"/>
        <v>6.2000000000000111E-3</v>
      </c>
      <c r="H168">
        <f t="shared" si="11"/>
        <v>92.259675405742811</v>
      </c>
      <c r="I168" s="10">
        <v>233.28530000000001</v>
      </c>
    </row>
    <row r="169" spans="1:9" ht="13.8" x14ac:dyDescent="0.3">
      <c r="A169" s="1" t="s">
        <v>30</v>
      </c>
      <c r="B169" s="6">
        <v>8.2400000000000001E-2</v>
      </c>
      <c r="C169" s="1"/>
      <c r="D169" s="8">
        <v>0.19289999999999999</v>
      </c>
      <c r="E169" s="3">
        <f t="shared" si="12"/>
        <v>0.11049999999999999</v>
      </c>
      <c r="F169" s="8">
        <v>9.0899999999999995E-2</v>
      </c>
      <c r="G169" s="3">
        <f t="shared" si="13"/>
        <v>8.4999999999999937E-3</v>
      </c>
      <c r="H169">
        <f t="shared" si="11"/>
        <v>92.307692307692307</v>
      </c>
      <c r="I169" s="10">
        <v>287.834</v>
      </c>
    </row>
    <row r="170" spans="1:9" ht="13.8" x14ac:dyDescent="0.3">
      <c r="A170" s="1" t="s">
        <v>31</v>
      </c>
      <c r="B170" s="6">
        <v>6.59E-2</v>
      </c>
      <c r="C170" s="1"/>
      <c r="D170" s="8">
        <v>0.1731</v>
      </c>
      <c r="E170" s="3">
        <f t="shared" si="12"/>
        <v>0.1072</v>
      </c>
      <c r="F170" s="8">
        <v>7.3899999999999993E-2</v>
      </c>
      <c r="G170" s="3">
        <f t="shared" si="13"/>
        <v>7.9999999999999932E-3</v>
      </c>
      <c r="H170">
        <f t="shared" si="11"/>
        <v>92.53731343283583</v>
      </c>
      <c r="I170" s="10">
        <v>351.46949999999998</v>
      </c>
    </row>
    <row r="171" spans="1:9" ht="13.8" x14ac:dyDescent="0.3">
      <c r="A171" s="1" t="s">
        <v>32</v>
      </c>
      <c r="B171" s="6">
        <v>8.0500000000000002E-2</v>
      </c>
      <c r="C171" s="1"/>
      <c r="D171" s="8">
        <v>0.17</v>
      </c>
      <c r="E171" s="3">
        <f t="shared" si="12"/>
        <v>8.950000000000001E-2</v>
      </c>
      <c r="F171" s="8">
        <v>8.7300000000000003E-2</v>
      </c>
      <c r="G171" s="3">
        <f t="shared" si="13"/>
        <v>6.8000000000000005E-3</v>
      </c>
      <c r="H171">
        <f t="shared" si="11"/>
        <v>92.402234636871512</v>
      </c>
      <c r="I171" s="10">
        <v>333.49160000000001</v>
      </c>
    </row>
    <row r="172" spans="1:9" ht="13.8" x14ac:dyDescent="0.3">
      <c r="A172" s="1" t="s">
        <v>33</v>
      </c>
      <c r="B172" s="6">
        <v>7.9600000000000004E-2</v>
      </c>
      <c r="C172" s="1"/>
      <c r="D172" s="8">
        <v>0.17</v>
      </c>
      <c r="E172" s="3">
        <f t="shared" si="12"/>
        <v>9.0400000000000008E-2</v>
      </c>
      <c r="F172" s="8">
        <v>8.5999999999999993E-2</v>
      </c>
      <c r="G172" s="3">
        <f t="shared" si="13"/>
        <v>6.399999999999989E-3</v>
      </c>
      <c r="H172">
        <f t="shared" si="11"/>
        <v>92.920353982300895</v>
      </c>
      <c r="I172" s="10">
        <v>383.11579999999998</v>
      </c>
    </row>
    <row r="173" spans="1:9" ht="13.8" x14ac:dyDescent="0.3">
      <c r="A173" s="1" t="s">
        <v>34</v>
      </c>
      <c r="B173" s="6">
        <v>7.3099999999999998E-2</v>
      </c>
      <c r="C173" s="1"/>
      <c r="D173" s="8">
        <v>0.1552</v>
      </c>
      <c r="E173" s="3">
        <f t="shared" si="12"/>
        <v>8.2100000000000006E-2</v>
      </c>
      <c r="F173" s="8">
        <v>7.9200000000000007E-2</v>
      </c>
      <c r="G173" s="3">
        <f t="shared" si="13"/>
        <v>6.1000000000000082E-3</v>
      </c>
      <c r="H173">
        <f t="shared" si="11"/>
        <v>92.570036540803883</v>
      </c>
      <c r="I173" s="10">
        <v>266.5718</v>
      </c>
    </row>
    <row r="174" spans="1:9" ht="13.8" x14ac:dyDescent="0.3">
      <c r="A174" s="1" t="s">
        <v>35</v>
      </c>
      <c r="B174" s="6">
        <v>7.1800000000000003E-2</v>
      </c>
      <c r="C174" s="1"/>
      <c r="D174" s="8">
        <v>0.1731</v>
      </c>
      <c r="E174" s="3">
        <f t="shared" si="12"/>
        <v>0.1013</v>
      </c>
      <c r="F174" s="8">
        <v>7.9699999999999993E-2</v>
      </c>
      <c r="G174" s="3">
        <f t="shared" si="13"/>
        <v>7.8999999999999904E-3</v>
      </c>
      <c r="H174">
        <f t="shared" si="11"/>
        <v>92.201382033563675</v>
      </c>
      <c r="I174" s="10">
        <v>353.43490000000003</v>
      </c>
    </row>
    <row r="175" spans="1:9" ht="13.8" x14ac:dyDescent="0.3">
      <c r="A175" s="1" t="s">
        <v>36</v>
      </c>
      <c r="B175" s="6">
        <v>6.9800000000000001E-2</v>
      </c>
      <c r="C175" s="1"/>
      <c r="D175" s="8">
        <v>0.13800000000000001</v>
      </c>
      <c r="E175" s="3">
        <f>D175-B175</f>
        <v>6.8200000000000011E-2</v>
      </c>
      <c r="F175" s="8">
        <v>7.5300000000000006E-2</v>
      </c>
      <c r="G175" s="3">
        <f t="shared" si="13"/>
        <v>5.5000000000000049E-3</v>
      </c>
      <c r="H175">
        <f t="shared" si="11"/>
        <v>91.935483870967744</v>
      </c>
      <c r="I175" s="10">
        <v>246.57390000000001</v>
      </c>
    </row>
    <row r="176" spans="1:9" ht="13.8" x14ac:dyDescent="0.3">
      <c r="A176" s="1" t="s">
        <v>37</v>
      </c>
      <c r="B176" s="6">
        <v>7.2400000000000006E-2</v>
      </c>
      <c r="C176" s="1"/>
      <c r="D176" s="8">
        <v>0.10589999999999999</v>
      </c>
      <c r="E176" s="3">
        <f t="shared" si="12"/>
        <v>3.3499999999999988E-2</v>
      </c>
      <c r="F176" s="8">
        <v>7.5200000000000003E-2</v>
      </c>
      <c r="G176" s="3">
        <f t="shared" si="13"/>
        <v>2.7999999999999969E-3</v>
      </c>
      <c r="H176">
        <f t="shared" si="11"/>
        <v>91.641791044776127</v>
      </c>
      <c r="I176" s="10">
        <v>118.6695</v>
      </c>
    </row>
    <row r="177" spans="1:9" ht="13.8" x14ac:dyDescent="0.3">
      <c r="A177" s="1" t="s">
        <v>38</v>
      </c>
      <c r="B177" s="6">
        <v>6.8599999999999994E-2</v>
      </c>
      <c r="C177" s="1"/>
      <c r="D177" s="8">
        <v>0.10150000000000001</v>
      </c>
      <c r="E177" s="3">
        <f t="shared" si="12"/>
        <v>3.2900000000000013E-2</v>
      </c>
      <c r="F177" s="8">
        <v>7.1499999999999994E-2</v>
      </c>
      <c r="G177" s="3">
        <f t="shared" si="13"/>
        <v>2.8999999999999998E-3</v>
      </c>
      <c r="H177">
        <f t="shared" si="11"/>
        <v>91.185410334346514</v>
      </c>
      <c r="I177" s="10">
        <v>137.4795</v>
      </c>
    </row>
    <row r="178" spans="1:9" ht="13.8" x14ac:dyDescent="0.3">
      <c r="A178" s="1" t="s">
        <v>39</v>
      </c>
      <c r="B178" s="6">
        <v>5.3699999999999998E-2</v>
      </c>
      <c r="C178" s="1"/>
      <c r="D178" s="8">
        <v>7.2099999999999997E-2</v>
      </c>
      <c r="E178" s="3">
        <f t="shared" si="12"/>
        <v>1.84E-2</v>
      </c>
      <c r="F178" s="8">
        <v>5.6000000000000001E-2</v>
      </c>
      <c r="G178" s="3">
        <f t="shared" si="13"/>
        <v>2.3000000000000034E-3</v>
      </c>
      <c r="H178">
        <f t="shared" si="11"/>
        <v>87.499999999999986</v>
      </c>
      <c r="I178" s="10">
        <v>88.675299999999993</v>
      </c>
    </row>
    <row r="179" spans="1:9" ht="13.8" x14ac:dyDescent="0.3">
      <c r="A179" s="1" t="s">
        <v>40</v>
      </c>
      <c r="B179" s="6">
        <v>7.3499999999999996E-2</v>
      </c>
      <c r="C179" s="1"/>
      <c r="D179" s="8">
        <v>8.5800000000000001E-2</v>
      </c>
      <c r="E179" s="3">
        <f t="shared" si="12"/>
        <v>1.2300000000000005E-2</v>
      </c>
      <c r="F179" s="8">
        <v>7.5200000000000003E-2</v>
      </c>
      <c r="G179" s="3">
        <f t="shared" si="13"/>
        <v>1.7000000000000071E-3</v>
      </c>
      <c r="H179">
        <f t="shared" si="11"/>
        <v>86.178861788617837</v>
      </c>
      <c r="I179" s="10">
        <v>73.689300000000003</v>
      </c>
    </row>
    <row r="180" spans="1:9" ht="13.8" x14ac:dyDescent="0.3">
      <c r="A180" s="1" t="s">
        <v>41</v>
      </c>
      <c r="B180" s="6">
        <v>6.0499999999999998E-2</v>
      </c>
      <c r="C180" s="1"/>
      <c r="D180" s="8">
        <v>6.8500000000000005E-2</v>
      </c>
      <c r="E180" s="3">
        <f t="shared" si="12"/>
        <v>8.0000000000000071E-3</v>
      </c>
      <c r="F180" s="8">
        <v>6.1600000000000002E-2</v>
      </c>
      <c r="G180" s="3">
        <f t="shared" si="13"/>
        <v>1.1000000000000038E-3</v>
      </c>
      <c r="H180">
        <f t="shared" si="11"/>
        <v>86.249999999999972</v>
      </c>
      <c r="I180" s="10">
        <v>47.730400000000003</v>
      </c>
    </row>
    <row r="181" spans="1:9" ht="13.8" x14ac:dyDescent="0.3">
      <c r="A181" s="1" t="s">
        <v>42</v>
      </c>
      <c r="B181" s="6">
        <v>6.0900000000000003E-2</v>
      </c>
      <c r="C181" s="1"/>
      <c r="D181" s="8">
        <v>7.2099999999999997E-2</v>
      </c>
      <c r="E181" s="3">
        <f t="shared" si="12"/>
        <v>1.1199999999999995E-2</v>
      </c>
      <c r="F181" s="8">
        <v>6.7799999999999999E-2</v>
      </c>
      <c r="G181" s="3">
        <f t="shared" si="13"/>
        <v>6.8999999999999964E-3</v>
      </c>
      <c r="H181">
        <f t="shared" si="11"/>
        <v>38.392857142857153</v>
      </c>
      <c r="I181" s="10">
        <v>31.461300000000001</v>
      </c>
    </row>
    <row r="182" spans="1:9" ht="13.8" x14ac:dyDescent="0.3">
      <c r="A182" s="1" t="s">
        <v>43</v>
      </c>
      <c r="B182" s="6">
        <v>6.0400000000000002E-2</v>
      </c>
      <c r="C182" s="1"/>
      <c r="D182" s="8">
        <v>6.4000000000000001E-2</v>
      </c>
      <c r="E182" s="3">
        <f t="shared" si="12"/>
        <v>3.599999999999999E-3</v>
      </c>
      <c r="F182" s="8">
        <v>6.0900000000000003E-2</v>
      </c>
      <c r="G182" s="3">
        <f t="shared" si="13"/>
        <v>5.0000000000000044E-4</v>
      </c>
      <c r="H182">
        <f t="shared" si="11"/>
        <v>86.111111111111086</v>
      </c>
      <c r="I182" s="10">
        <v>26.4269</v>
      </c>
    </row>
    <row r="183" spans="1:9" ht="14.4" thickBot="1" x14ac:dyDescent="0.35">
      <c r="A183" s="1" t="s">
        <v>44</v>
      </c>
      <c r="B183" s="16">
        <v>8.5099999999999995E-2</v>
      </c>
      <c r="C183" s="1"/>
      <c r="D183" s="17">
        <v>8.6999999999999994E-2</v>
      </c>
      <c r="E183" s="3">
        <f t="shared" si="12"/>
        <v>1.8999999999999989E-3</v>
      </c>
      <c r="F183" s="17">
        <v>8.5699999999999998E-2</v>
      </c>
      <c r="G183" s="3">
        <f t="shared" si="13"/>
        <v>6.0000000000000331E-4</v>
      </c>
      <c r="H183">
        <f t="shared" si="11"/>
        <v>68.42105263157876</v>
      </c>
      <c r="I183" s="15">
        <v>11.241099999999999</v>
      </c>
    </row>
    <row r="184" spans="1:9" ht="13.8" x14ac:dyDescent="0.3">
      <c r="A184" s="1"/>
      <c r="B184" s="18"/>
      <c r="C184" s="1"/>
      <c r="D184" s="18"/>
      <c r="E184" s="3"/>
      <c r="F184" s="18"/>
      <c r="G184" s="3"/>
      <c r="I184" s="19"/>
    </row>
    <row r="185" spans="1:9" ht="13.8" x14ac:dyDescent="0.3">
      <c r="A185" s="1"/>
      <c r="B185" s="18"/>
      <c r="C185" s="1"/>
      <c r="D185" s="18"/>
      <c r="E185" s="3"/>
      <c r="F185" s="18"/>
      <c r="G185" s="3"/>
      <c r="I185" s="19"/>
    </row>
    <row r="186" spans="1:9" ht="13.8" x14ac:dyDescent="0.3">
      <c r="A186" s="1"/>
      <c r="B186" s="18"/>
      <c r="C186" s="1"/>
      <c r="D186" s="18"/>
      <c r="E186" s="3"/>
      <c r="F186" s="18"/>
      <c r="G186" s="3"/>
      <c r="I186" s="19"/>
    </row>
    <row r="187" spans="1:9" ht="13.8" x14ac:dyDescent="0.3">
      <c r="A187" s="1"/>
      <c r="B187" s="18"/>
      <c r="C187" s="1"/>
      <c r="D187" s="18"/>
      <c r="E187" s="3"/>
      <c r="F187" s="18"/>
      <c r="G187" s="3"/>
      <c r="I187" s="19"/>
    </row>
    <row r="188" spans="1:9" ht="13.8" x14ac:dyDescent="0.3">
      <c r="A188" s="1"/>
      <c r="B188" s="18"/>
      <c r="C188" s="1"/>
      <c r="D188" s="18"/>
      <c r="E188" s="3"/>
      <c r="F188" s="18"/>
      <c r="G188" s="3"/>
      <c r="I188" s="19"/>
    </row>
    <row r="189" spans="1:9" ht="13.8" x14ac:dyDescent="0.3">
      <c r="A189" s="1"/>
      <c r="B189" s="18"/>
      <c r="C189" s="1"/>
      <c r="D189" s="18"/>
      <c r="E189" s="3"/>
      <c r="F189" s="18"/>
      <c r="G189" s="3"/>
      <c r="I189" s="19"/>
    </row>
    <row r="190" spans="1:9" x14ac:dyDescent="0.25">
      <c r="A190" s="3" t="s">
        <v>21</v>
      </c>
      <c r="B190" s="1"/>
      <c r="C190" s="1"/>
      <c r="D190" s="1"/>
      <c r="E190" s="4">
        <f>SUM(E158:E183)</f>
        <v>1.1706000000000001</v>
      </c>
      <c r="F190" s="1"/>
      <c r="G190" s="4">
        <f>SUM(G158:G183)</f>
        <v>9.6100000000000005E-2</v>
      </c>
      <c r="H190">
        <f>100-G190/E190*100</f>
        <v>91.790534768494794</v>
      </c>
      <c r="I190" s="4">
        <f>SUM(I158:I183)</f>
        <v>4133.5942000000005</v>
      </c>
    </row>
    <row r="191" spans="1:9" x14ac:dyDescent="0.25">
      <c r="E191" s="3"/>
      <c r="G191" s="3"/>
      <c r="I191" s="3"/>
    </row>
  </sheetData>
  <mergeCells count="10">
    <mergeCell ref="D156:E156"/>
    <mergeCell ref="F156:G156"/>
    <mergeCell ref="D82:E82"/>
    <mergeCell ref="F82:G82"/>
    <mergeCell ref="D6:E6"/>
    <mergeCell ref="F6:G6"/>
    <mergeCell ref="D44:E44"/>
    <mergeCell ref="F44:G44"/>
    <mergeCell ref="D119:E119"/>
    <mergeCell ref="F119:G119"/>
  </mergeCells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tabSelected="1" topLeftCell="A106" workbookViewId="0">
      <selection activeCell="B134" sqref="B134"/>
    </sheetView>
  </sheetViews>
  <sheetFormatPr defaultRowHeight="13.2" x14ac:dyDescent="0.25"/>
  <cols>
    <col min="1" max="1" width="11.6640625" bestFit="1" customWidth="1"/>
    <col min="3" max="3" width="12.44140625" bestFit="1" customWidth="1"/>
    <col min="5" max="5" width="12.44140625" bestFit="1" customWidth="1"/>
    <col min="7" max="7" width="11.44140625" bestFit="1" customWidth="1"/>
    <col min="9" max="9" width="12.44140625" bestFit="1" customWidth="1"/>
    <col min="10" max="10" width="12.44140625" customWidth="1"/>
  </cols>
  <sheetData>
    <row r="1" spans="1:10" x14ac:dyDescent="0.25">
      <c r="A1" s="3" t="s">
        <v>51</v>
      </c>
    </row>
    <row r="3" spans="1:10" x14ac:dyDescent="0.25">
      <c r="A3" t="s">
        <v>52</v>
      </c>
      <c r="B3" s="24">
        <v>18</v>
      </c>
      <c r="C3" s="24"/>
      <c r="D3" s="24">
        <v>25</v>
      </c>
      <c r="E3" s="24"/>
      <c r="F3" s="24">
        <v>27</v>
      </c>
      <c r="G3" s="24"/>
      <c r="H3" s="24">
        <v>38</v>
      </c>
      <c r="I3" s="24"/>
      <c r="J3" s="21"/>
    </row>
    <row r="4" spans="1:10" x14ac:dyDescent="0.25">
      <c r="A4" t="s">
        <v>53</v>
      </c>
      <c r="B4" s="24">
        <f>B3*(21.3-3)</f>
        <v>329.40000000000003</v>
      </c>
      <c r="C4" s="24"/>
      <c r="D4" s="24">
        <f>D3*(21.3-3)</f>
        <v>457.5</v>
      </c>
      <c r="E4" s="24"/>
      <c r="F4" s="24">
        <f>F3*(21.3-3)</f>
        <v>494.1</v>
      </c>
      <c r="G4" s="24"/>
      <c r="H4" s="24">
        <f>H3*(21.3-3)</f>
        <v>695.4</v>
      </c>
      <c r="I4" s="24"/>
      <c r="J4" s="21"/>
    </row>
    <row r="5" spans="1:10" x14ac:dyDescent="0.25">
      <c r="C5" t="s">
        <v>54</v>
      </c>
      <c r="E5" t="s">
        <v>54</v>
      </c>
      <c r="G5" t="s">
        <v>54</v>
      </c>
      <c r="I5" t="s">
        <v>54</v>
      </c>
    </row>
    <row r="6" spans="1:10" x14ac:dyDescent="0.25">
      <c r="A6" t="s">
        <v>12</v>
      </c>
      <c r="B6">
        <f>AVERAGE('18 DAS'!E8,'18 DAS'!E19,'18 DAS'!E30,'18 DAS'!E42,'18 DAS'!E54)</f>
        <v>1.3199999999999976E-3</v>
      </c>
      <c r="C6">
        <f>STDEV('18 DAS'!E8,'18 DAS'!E19,'18 DAS'!E30,'18 DAS'!E42,'18 DAS'!E54)/COUNT('18 DAS'!E8,'18 DAS'!E19,'18 DAS'!E30,'18 DAS'!E42,'18 DAS'!E54)^0.5</f>
        <v>7.3484692283494517E-5</v>
      </c>
      <c r="D6">
        <f>AVERAGE('25 DAS'!E8,'25 DAS'!E23,'25 DAS'!E38,'25 DAS'!E54,'25 DAS'!E70)</f>
        <v>1.2400000000000009E-3</v>
      </c>
      <c r="E6">
        <f>STDEV('25 DAS'!E8,'25 DAS'!E23,'25 DAS'!E38,'25 DAS'!E54,'25 DAS'!E70)/COUNT('25 DAS'!E8,'25 DAS'!E23,'25 DAS'!E38,'25 DAS'!E54,'25 DAS'!E70)^0.5</f>
        <v>9.2736184954956706E-5</v>
      </c>
      <c r="F6">
        <f>AVERAGE('27 DAS'!E8,'27 DAS'!E31,'27 DAS'!E54,'27 DAS'!E77,'27 DAS'!E101)</f>
        <v>1.419999999999999E-3</v>
      </c>
      <c r="G6">
        <f>STDEV('27 DAS'!E8,'27 DAS'!E31,'27 DAS'!E54,'27 DAS'!E77,'27 DAS'!E101)/COUNT('27 DAS'!E8,'27 DAS'!E31,'27 DAS'!E54,'27 DAS'!E77,'27 DAS'!E101)^0.5</f>
        <v>7.9999999999998814E-5</v>
      </c>
      <c r="H6">
        <f>AVERAGE('38 DAS'!E8,'38 DAS'!E46,'38 DAS'!E84,'38 DAS'!E121,'38 DAS'!E158)</f>
        <v>2.5200000000000014E-3</v>
      </c>
      <c r="I6">
        <f>STDEV('38 DAS'!E8,'38 DAS'!E46,'38 DAS'!E84,'38 DAS'!E121,'38 DAS'!E158)/COUNT('38 DAS'!E8,'38 DAS'!E46,'38 DAS'!E84,'38 DAS'!E121,'38 DAS'!E158)^0.5</f>
        <v>1.4012137595670411E-3</v>
      </c>
    </row>
    <row r="7" spans="1:10" x14ac:dyDescent="0.25">
      <c r="A7" t="s">
        <v>13</v>
      </c>
      <c r="B7">
        <f>AVERAGE('18 DAS'!E9,'18 DAS'!E20,'18 DAS'!E31,'18 DAS'!E43,'18 DAS'!E55)</f>
        <v>1.4799999999999993E-3</v>
      </c>
      <c r="C7">
        <f>STDEV('18 DAS'!E9,'18 DAS'!E20,'18 DAS'!E31,'18 DAS'!E43,'18 DAS'!E55)/COUNT('18 DAS'!E9,'18 DAS'!E20,'18 DAS'!E31,'18 DAS'!E43,'18 DAS'!E55)^0.5</f>
        <v>1.4966629547095726E-4</v>
      </c>
      <c r="D7">
        <f>AVERAGE('25 DAS'!E9,'25 DAS'!E24,'25 DAS'!E39,'25 DAS'!E55,'25 DAS'!E71)</f>
        <v>1.1199999999999988E-3</v>
      </c>
      <c r="E7">
        <f>STDEV('25 DAS'!E9,'25 DAS'!E24,'25 DAS'!E39,'25 DAS'!E55,'25 DAS'!E71)/COUNT('25 DAS'!E9,'25 DAS'!E24,'25 DAS'!E39,'25 DAS'!E55,'25 DAS'!E71)^0.5</f>
        <v>9.6953597148326058E-5</v>
      </c>
      <c r="F7">
        <f>AVERAGE('27 DAS'!E9,'27 DAS'!E32,'27 DAS'!E55,'27 DAS'!E78,'27 DAS'!E102)</f>
        <v>1.5999999999999986E-3</v>
      </c>
      <c r="G7">
        <f>STDEV('27 DAS'!E9,'27 DAS'!E32,'27 DAS'!E55,'27 DAS'!E78,'27 DAS'!E102)/COUNT('27 DAS'!E9,'27 DAS'!E32,'27 DAS'!E55,'27 DAS'!E78,'27 DAS'!E102)^0.5</f>
        <v>8.366600265340745E-5</v>
      </c>
      <c r="H7">
        <f>AVERAGE('38 DAS'!E9,'38 DAS'!E47,'38 DAS'!E85,'38 DAS'!E122,'38 DAS'!E159)</f>
        <v>6.0600000000000003E-3</v>
      </c>
      <c r="I7">
        <f>STDEV('38 DAS'!E9,'38 DAS'!E47,'38 DAS'!E85,'38 DAS'!E122,'38 DAS'!E159)/COUNT('38 DAS'!E9,'38 DAS'!E47,'38 DAS'!E85,'38 DAS'!E122,'38 DAS'!E159)^0.5</f>
        <v>1.2056533498481232E-3</v>
      </c>
    </row>
    <row r="8" spans="1:10" x14ac:dyDescent="0.25">
      <c r="A8" t="s">
        <v>14</v>
      </c>
      <c r="B8">
        <f>AVERAGE('18 DAS'!E10,'18 DAS'!E21,'18 DAS'!E32,'18 DAS'!E44,'18 DAS'!E56)</f>
        <v>2.1599999999999996E-3</v>
      </c>
      <c r="C8">
        <f>STDEV('18 DAS'!E10,'18 DAS'!E21,'18 DAS'!E32,'18 DAS'!E44,'18 DAS'!E56)/COUNT('18 DAS'!E10,'18 DAS'!E21,'18 DAS'!E32,'18 DAS'!E44,'18 DAS'!E56)^0.5</f>
        <v>3.1559467676119091E-4</v>
      </c>
      <c r="D8">
        <f>AVERAGE('25 DAS'!E10,'25 DAS'!E25,'25 DAS'!E40,'25 DAS'!E56,'25 DAS'!E72)</f>
        <v>3.9199999999999999E-3</v>
      </c>
      <c r="E8">
        <f>STDEV('25 DAS'!E10,'25 DAS'!E25,'25 DAS'!E40,'25 DAS'!E56,'25 DAS'!E72)/COUNT('25 DAS'!E10,'25 DAS'!E25,'25 DAS'!E40,'25 DAS'!E56,'25 DAS'!E72)^0.5</f>
        <v>1.3928388277184125E-4</v>
      </c>
      <c r="F8">
        <f>AVERAGE('27 DAS'!E10,'27 DAS'!E33,'27 DAS'!E56,'27 DAS'!E79,'27 DAS'!E103)</f>
        <v>6.4200000000000004E-3</v>
      </c>
      <c r="G8">
        <f>STDEV('27 DAS'!E10,'27 DAS'!E33,'27 DAS'!E56,'27 DAS'!E79,'27 DAS'!E103)/COUNT('27 DAS'!E10,'27 DAS'!E33,'27 DAS'!E56,'27 DAS'!E79,'27 DAS'!E103)^0.5</f>
        <v>2.4576411454889103E-4</v>
      </c>
      <c r="H8">
        <f>AVERAGE('38 DAS'!E10,'38 DAS'!E48,'38 DAS'!E86,'38 DAS'!E123,'38 DAS'!E160)</f>
        <v>1.1440000000000001E-2</v>
      </c>
      <c r="I8">
        <f>STDEV('38 DAS'!E10,'38 DAS'!E48,'38 DAS'!E86,'38 DAS'!E123,'38 DAS'!E160)/COUNT('38 DAS'!E10,'38 DAS'!E48,'38 DAS'!E86,'38 DAS'!E123,'38 DAS'!E160)^0.5</f>
        <v>3.0182113908737403E-3</v>
      </c>
    </row>
    <row r="9" spans="1:10" x14ac:dyDescent="0.25">
      <c r="A9" t="s">
        <v>15</v>
      </c>
      <c r="B9">
        <f>AVERAGE('18 DAS'!E11,'18 DAS'!E22,'18 DAS'!E33,'18 DAS'!E45,'18 DAS'!E57)</f>
        <v>2.5199999999999988E-3</v>
      </c>
      <c r="C9">
        <f>STDEV('18 DAS'!E11,'18 DAS'!E22,'18 DAS'!E33,'18 DAS'!E45,'18 DAS'!E57)/COUNT('18 DAS'!E11,'18 DAS'!E22,'18 DAS'!E33,'18 DAS'!E45,'18 DAS'!E57)^0.5</f>
        <v>3.1527765540868851E-4</v>
      </c>
      <c r="D9">
        <f>AVERAGE('25 DAS'!E11,'25 DAS'!E26,'25 DAS'!E41,'25 DAS'!E57,'25 DAS'!E73)</f>
        <v>4.9200000000000008E-3</v>
      </c>
      <c r="E9">
        <f>STDEV('25 DAS'!E11,'25 DAS'!E26,'25 DAS'!E41,'25 DAS'!E57,'25 DAS'!E73)/COUNT('25 DAS'!E11,'25 DAS'!E26,'25 DAS'!E41,'25 DAS'!E57,'25 DAS'!E73)^0.5</f>
        <v>6.429618962271403E-4</v>
      </c>
      <c r="F9">
        <f>AVERAGE('27 DAS'!E11,'27 DAS'!E34,'27 DAS'!E57,'27 DAS'!E80,'27 DAS'!E104)</f>
        <v>6.0999999999999995E-3</v>
      </c>
      <c r="G9">
        <f>STDEV('27 DAS'!E11,'27 DAS'!E34,'27 DAS'!E57,'27 DAS'!E80,'27 DAS'!E104)/COUNT('27 DAS'!E11,'27 DAS'!E34,'27 DAS'!E57,'27 DAS'!E80,'27 DAS'!E104)^0.5</f>
        <v>2.7386127875257969E-4</v>
      </c>
      <c r="H9">
        <f>AVERAGE('38 DAS'!E11,'38 DAS'!E49,'38 DAS'!E87,'38 DAS'!E124,'38 DAS'!E161)</f>
        <v>1.2820000000000003E-2</v>
      </c>
      <c r="I9">
        <f>STDEV('38 DAS'!E11,'38 DAS'!E49,'38 DAS'!E87,'38 DAS'!E124,'38 DAS'!E161)/COUNT('38 DAS'!E11,'38 DAS'!E49,'38 DAS'!E87,'38 DAS'!E124,'38 DAS'!E161)^0.5</f>
        <v>3.9531506422093255E-3</v>
      </c>
    </row>
    <row r="10" spans="1:10" x14ac:dyDescent="0.25">
      <c r="A10" t="s">
        <v>16</v>
      </c>
      <c r="B10">
        <f>AVERAGE('18 DAS'!E12,'18 DAS'!E23,'18 DAS'!E34,'18 DAS'!E46,'18 DAS'!E58)</f>
        <v>2.4199999999999959E-3</v>
      </c>
      <c r="C10">
        <f>STDEV('18 DAS'!E12,'18 DAS'!E23,'18 DAS'!E34,'18 DAS'!E46,'18 DAS'!E58)/COUNT('18 DAS'!E12,'18 DAS'!E23,'18 DAS'!E34,'18 DAS'!E46,'18 DAS'!E58)^0.5</f>
        <v>2.5961509971494451E-4</v>
      </c>
      <c r="D10">
        <f>AVERAGE('25 DAS'!E12,'25 DAS'!E27,'25 DAS'!E42,'25 DAS'!E58,'25 DAS'!E74)</f>
        <v>6.3799999999999994E-3</v>
      </c>
      <c r="E10">
        <f>STDEV('25 DAS'!E12,'25 DAS'!E27,'25 DAS'!E42,'25 DAS'!E58,'25 DAS'!E74)/COUNT('25 DAS'!E12,'25 DAS'!E27,'25 DAS'!E42,'25 DAS'!E58,'25 DAS'!E74)^0.5</f>
        <v>7.3918874450305393E-4</v>
      </c>
      <c r="F10">
        <f>AVERAGE('27 DAS'!E12,'27 DAS'!E35,'27 DAS'!E58,'27 DAS'!E81,'27 DAS'!E105)</f>
        <v>1.422E-2</v>
      </c>
      <c r="G10">
        <f>STDEV('27 DAS'!E12,'27 DAS'!E35,'27 DAS'!E58,'27 DAS'!E81,'27 DAS'!E105)/COUNT('27 DAS'!E12,'27 DAS'!E35,'27 DAS'!E58,'27 DAS'!E81,'27 DAS'!E105)^0.5</f>
        <v>9.4148818367518507E-4</v>
      </c>
      <c r="H10">
        <f>AVERAGE('38 DAS'!E12,'38 DAS'!E50,'38 DAS'!E88,'38 DAS'!E125,'38 DAS'!E162)</f>
        <v>2.6460000000000004E-2</v>
      </c>
      <c r="I10">
        <f>STDEV('38 DAS'!E12,'38 DAS'!E50,'38 DAS'!E88,'38 DAS'!E125,'38 DAS'!E162)/COUNT('38 DAS'!E12,'38 DAS'!E50,'38 DAS'!E88,'38 DAS'!E125,'38 DAS'!E162)^0.5</f>
        <v>6.6107185691118356E-3</v>
      </c>
    </row>
    <row r="11" spans="1:10" x14ac:dyDescent="0.25">
      <c r="A11" t="s">
        <v>17</v>
      </c>
      <c r="B11">
        <f>AVERAGE('18 DAS'!E13,'18 DAS'!E24,'18 DAS'!E35,'18 DAS'!E47,'18 DAS'!E59)</f>
        <v>2.3800000000000015E-3</v>
      </c>
      <c r="C11">
        <f>STDEV('18 DAS'!E13,'18 DAS'!E24,'18 DAS'!E35,'18 DAS'!E47,'18 DAS'!E59)/COUNT('18 DAS'!E13,'18 DAS'!E24,'18 DAS'!E35,'18 DAS'!E47,'18 DAS'!E59)^0.5</f>
        <v>2.3958297101421856E-4</v>
      </c>
      <c r="D11">
        <f>AVERAGE('25 DAS'!E13,'25 DAS'!E28,'25 DAS'!E43,'25 DAS'!E59,'25 DAS'!E75)</f>
        <v>6.0000000000000001E-3</v>
      </c>
      <c r="E11">
        <f>STDEV('25 DAS'!E13,'25 DAS'!E28,'25 DAS'!E43,'25 DAS'!E59,'25 DAS'!E75)/COUNT('25 DAS'!E13,'25 DAS'!E28,'25 DAS'!E43,'25 DAS'!E59,'25 DAS'!E75)^0.5</f>
        <v>7.2663608498339761E-4</v>
      </c>
      <c r="F11">
        <f>AVERAGE('27 DAS'!E13,'27 DAS'!E36,'27 DAS'!E59,'27 DAS'!E82,'27 DAS'!E106)</f>
        <v>2.2719999999999997E-2</v>
      </c>
      <c r="G11">
        <f>STDEV('27 DAS'!E13,'27 DAS'!E36,'27 DAS'!E59,'27 DAS'!E82,'27 DAS'!E106)/COUNT('27 DAS'!E13,'27 DAS'!E36,'27 DAS'!E59,'27 DAS'!E82,'27 DAS'!E106)^0.5</f>
        <v>1.9098167451355107E-3</v>
      </c>
      <c r="H11">
        <f>AVERAGE('38 DAS'!E13,'38 DAS'!E51,'38 DAS'!E89,'38 DAS'!E126,'38 DAS'!E163)</f>
        <v>3.5279999999999992E-2</v>
      </c>
      <c r="I11">
        <f>STDEV('38 DAS'!E13,'38 DAS'!E51,'38 DAS'!E89,'38 DAS'!E126,'38 DAS'!E163)/COUNT('38 DAS'!E13,'38 DAS'!E51,'38 DAS'!E89,'38 DAS'!E126,'38 DAS'!E163)^0.5</f>
        <v>4.7608192572287404E-3</v>
      </c>
    </row>
    <row r="12" spans="1:10" x14ac:dyDescent="0.25">
      <c r="A12" t="s">
        <v>18</v>
      </c>
      <c r="B12">
        <f>AVERAGE('18 DAS'!E14,'18 DAS'!E25,'18 DAS'!E36,'18 DAS'!E48,'18 DAS'!E60)</f>
        <v>1.4666666666666671E-3</v>
      </c>
      <c r="C12">
        <f>STDEV('18 DAS'!E14,'18 DAS'!E25,'18 DAS'!E36,'18 DAS'!E48,'18 DAS'!E60)/COUNT('18 DAS'!E14,'18 DAS'!E25,'18 DAS'!E36,'18 DAS'!E48,'18 DAS'!E60)^0.5</f>
        <v>2.6034165586355463E-4</v>
      </c>
      <c r="D12">
        <f>AVERAGE('25 DAS'!E14,'25 DAS'!E29,'25 DAS'!E44,'25 DAS'!E60,'25 DAS'!E76)</f>
        <v>5.3400000000000001E-3</v>
      </c>
      <c r="E12">
        <f>STDEV('25 DAS'!E14,'25 DAS'!E29,'25 DAS'!E44,'25 DAS'!E60,'25 DAS'!E76)/COUNT('25 DAS'!E14,'25 DAS'!E29,'25 DAS'!E44,'25 DAS'!E60,'25 DAS'!E76)^0.5</f>
        <v>5.7323642591866045E-4</v>
      </c>
      <c r="F12">
        <f>AVERAGE('27 DAS'!E14,'27 DAS'!E37,'27 DAS'!E60,'27 DAS'!E83,'27 DAS'!E107)</f>
        <v>2.034E-2</v>
      </c>
      <c r="G12">
        <f>STDEV('27 DAS'!E14,'27 DAS'!E37,'27 DAS'!E60,'27 DAS'!E83,'27 DAS'!E107)/COUNT('27 DAS'!E14,'27 DAS'!E37,'27 DAS'!E60,'27 DAS'!E83,'27 DAS'!E107)^0.5</f>
        <v>1.9538679586911705E-3</v>
      </c>
      <c r="H12">
        <f>AVERAGE('38 DAS'!E14,'38 DAS'!E52,'38 DAS'!E90,'38 DAS'!E127,'38 DAS'!E164)</f>
        <v>2.894E-2</v>
      </c>
      <c r="I12">
        <f>STDEV('38 DAS'!E14,'38 DAS'!E52,'38 DAS'!E90,'38 DAS'!E127,'38 DAS'!E164)/COUNT('38 DAS'!E14,'38 DAS'!E52,'38 DAS'!E90,'38 DAS'!E127,'38 DAS'!E164)^0.5</f>
        <v>8.3944386351917592E-3</v>
      </c>
    </row>
    <row r="13" spans="1:10" x14ac:dyDescent="0.25">
      <c r="A13" t="s">
        <v>19</v>
      </c>
      <c r="D13">
        <f>AVERAGE('25 DAS'!E15,'25 DAS'!E30,'25 DAS'!E45,'25 DAS'!E61,'25 DAS'!E77)</f>
        <v>5.2599999999999999E-3</v>
      </c>
      <c r="E13">
        <f>STDEV('25 DAS'!E15,'25 DAS'!E30,'25 DAS'!E45,'25 DAS'!E61,'25 DAS'!E77)/COUNT('25 DAS'!E15,'25 DAS'!E30,'25 DAS'!E45,'25 DAS'!E61,'25 DAS'!E77)^0.5</f>
        <v>2.2934689882359445E-4</v>
      </c>
      <c r="F13">
        <f>AVERAGE('27 DAS'!E15,'27 DAS'!E38,'27 DAS'!E61,'27 DAS'!E84,'27 DAS'!E108)</f>
        <v>2.3260000000000006E-2</v>
      </c>
      <c r="G13">
        <f>STDEV('27 DAS'!E15,'27 DAS'!E38,'27 DAS'!E61,'27 DAS'!E84,'27 DAS'!E108)/COUNT('27 DAS'!E15,'27 DAS'!E38,'27 DAS'!E61,'27 DAS'!E84,'27 DAS'!E108)^0.5</f>
        <v>3.3023627904880492E-3</v>
      </c>
      <c r="H13">
        <f>AVERAGE('38 DAS'!E15,'38 DAS'!E53,'38 DAS'!E91,'38 DAS'!E128,'38 DAS'!E165)</f>
        <v>4.9120000000000004E-2</v>
      </c>
      <c r="I13">
        <f>STDEV('38 DAS'!E15,'38 DAS'!E53,'38 DAS'!E91,'38 DAS'!E128,'38 DAS'!E165)/COUNT('38 DAS'!E15,'38 DAS'!E53,'38 DAS'!E91,'38 DAS'!E128,'38 DAS'!E165)^0.5</f>
        <v>1.4757350710747498E-2</v>
      </c>
    </row>
    <row r="14" spans="1:10" x14ac:dyDescent="0.25">
      <c r="A14" t="s">
        <v>20</v>
      </c>
      <c r="D14">
        <f>AVERAGE('25 DAS'!E16,'25 DAS'!E31,'25 DAS'!E46,'25 DAS'!E62,'25 DAS'!E78)</f>
        <v>2.3000000000000008E-3</v>
      </c>
      <c r="E14">
        <f>STDEV('25 DAS'!E16,'25 DAS'!E31,'25 DAS'!E46,'25 DAS'!E62,'25 DAS'!E78)/COUNT('25 DAS'!E16,'25 DAS'!E31,'25 DAS'!E46,'25 DAS'!E62,'25 DAS'!E78)^0.5</f>
        <v>3.9749213828703563E-4</v>
      </c>
      <c r="F14">
        <f>AVERAGE('27 DAS'!E16,'27 DAS'!E39,'27 DAS'!E62,'27 DAS'!E85,'27 DAS'!E109)</f>
        <v>2.1799999999999996E-2</v>
      </c>
      <c r="G14">
        <f>STDEV('27 DAS'!E16,'27 DAS'!E39,'27 DAS'!E62,'27 DAS'!E85,'27 DAS'!E109)/COUNT('27 DAS'!E16,'27 DAS'!E39,'27 DAS'!E62,'27 DAS'!E85,'27 DAS'!E109)^0.5</f>
        <v>3.7547303498387226E-3</v>
      </c>
      <c r="H14">
        <f>AVERAGE('38 DAS'!E16,'38 DAS'!E54,'38 DAS'!E92,'38 DAS'!E129,'38 DAS'!E166)</f>
        <v>8.3000000000000004E-2</v>
      </c>
      <c r="I14">
        <f>STDEV('38 DAS'!E16,'38 DAS'!E54,'38 DAS'!E92,'38 DAS'!E129,'38 DAS'!E166)/COUNT('38 DAS'!E16,'38 DAS'!E54,'38 DAS'!E92,'38 DAS'!E129,'38 DAS'!E166)^0.5</f>
        <v>1.1937378271630656E-2</v>
      </c>
    </row>
    <row r="15" spans="1:10" x14ac:dyDescent="0.25">
      <c r="A15" t="s">
        <v>28</v>
      </c>
      <c r="D15">
        <f>AVERAGE('25 DAS'!E17,'25 DAS'!E32,'25 DAS'!E47,'25 DAS'!E63,'25 DAS'!E79)</f>
        <v>1.9999999999999974E-3</v>
      </c>
      <c r="E15">
        <f>STDEV('25 DAS'!E17,'25 DAS'!E32,'25 DAS'!E47,'25 DAS'!E63,'25 DAS'!E79)/COUNT('25 DAS'!E17,'25 DAS'!E32,'25 DAS'!E47,'25 DAS'!E63,'25 DAS'!E79)^0.5</f>
        <v>1.1545561917897275E-3</v>
      </c>
      <c r="F15">
        <f>AVERAGE('27 DAS'!E17,'27 DAS'!E40,'27 DAS'!E63,'27 DAS'!E86,'27 DAS'!E110)</f>
        <v>2.4159999999999994E-2</v>
      </c>
      <c r="G15">
        <f>STDEV('27 DAS'!E17,'27 DAS'!E40,'27 DAS'!E63,'27 DAS'!E86,'27 DAS'!E110)/COUNT('27 DAS'!E17,'27 DAS'!E40,'27 DAS'!E63,'27 DAS'!E86,'27 DAS'!E110)^0.5</f>
        <v>2.0188115315699965E-3</v>
      </c>
      <c r="H15">
        <f>AVERAGE('38 DAS'!E17,'38 DAS'!E55,'38 DAS'!E93,'38 DAS'!E130,'38 DAS'!E167)</f>
        <v>7.5880000000000003E-2</v>
      </c>
      <c r="I15">
        <f>STDEV('38 DAS'!E17,'38 DAS'!E55,'38 DAS'!E93,'38 DAS'!E130,'38 DAS'!E167)/COUNT('38 DAS'!E17,'38 DAS'!E55,'38 DAS'!E93,'38 DAS'!E130,'38 DAS'!E167)^0.5</f>
        <v>1.6082953708818536E-2</v>
      </c>
    </row>
    <row r="16" spans="1:10" x14ac:dyDescent="0.25">
      <c r="A16" t="s">
        <v>29</v>
      </c>
      <c r="D16">
        <f>AVERAGE('25 DAS'!E18,'25 DAS'!E33,'25 DAS'!E48,'25 DAS'!E64,'25 DAS'!E80)</f>
        <v>1.8600000000000005E-3</v>
      </c>
      <c r="E16">
        <f>STDEV('25 DAS'!E18,'25 DAS'!E33,'25 DAS'!E48,'25 DAS'!E64,'25 DAS'!E80)/COUNT('25 DAS'!E18,'25 DAS'!E33,'25 DAS'!E48,'25 DAS'!E64,'25 DAS'!E80)^0.5</f>
        <v>4.8435524153249312E-4</v>
      </c>
      <c r="F16">
        <f>AVERAGE('27 DAS'!E18,'27 DAS'!E41,'27 DAS'!E64,'27 DAS'!E87,'27 DAS'!E111)</f>
        <v>1.5280000000000005E-2</v>
      </c>
      <c r="G16">
        <f>STDEV('27 DAS'!E18,'27 DAS'!E41,'27 DAS'!E64,'27 DAS'!E87,'27 DAS'!E111)/COUNT('27 DAS'!E18,'27 DAS'!E41,'27 DAS'!E64,'27 DAS'!E87,'27 DAS'!E111)^0.5</f>
        <v>3.8875956579870808E-3</v>
      </c>
      <c r="H16">
        <f>AVERAGE('38 DAS'!E18,'38 DAS'!E56,'38 DAS'!E94,'38 DAS'!E131,'38 DAS'!E168)</f>
        <v>7.5640000000000013E-2</v>
      </c>
      <c r="I16">
        <f>STDEV('38 DAS'!E18,'38 DAS'!E56,'38 DAS'!E94,'38 DAS'!E131,'38 DAS'!E168)/COUNT('38 DAS'!E18,'38 DAS'!E56,'38 DAS'!E94,'38 DAS'!E131,'38 DAS'!E168)^0.5</f>
        <v>1.0990250224630897E-2</v>
      </c>
    </row>
    <row r="17" spans="1:9" x14ac:dyDescent="0.25">
      <c r="A17" t="s">
        <v>30</v>
      </c>
      <c r="F17">
        <f>AVERAGE('27 DAS'!E19,'27 DAS'!E42,'27 DAS'!E65,'27 DAS'!E88,'27 DAS'!E112)</f>
        <v>8.6399999999999984E-3</v>
      </c>
      <c r="G17">
        <f>STDEV('27 DAS'!E19,'27 DAS'!E42,'27 DAS'!E65,'27 DAS'!E88,'27 DAS'!E112)/COUNT('27 DAS'!E19,'27 DAS'!E42,'27 DAS'!E65,'27 DAS'!E88,'27 DAS'!E112)^0.5</f>
        <v>3.0855469531348881E-3</v>
      </c>
      <c r="H17">
        <f>AVERAGE('38 DAS'!E19,'38 DAS'!E57,'38 DAS'!E95,'38 DAS'!E132,'38 DAS'!E169)</f>
        <v>9.9139999999999992E-2</v>
      </c>
      <c r="I17">
        <f>STDEV('38 DAS'!E19,'38 DAS'!E57,'38 DAS'!E95,'38 DAS'!E132,'38 DAS'!E169)/COUNT('38 DAS'!E19,'38 DAS'!E57,'38 DAS'!E95,'38 DAS'!E132,'38 DAS'!E169)^0.5</f>
        <v>8.4585814413528949E-3</v>
      </c>
    </row>
    <row r="18" spans="1:9" x14ac:dyDescent="0.25">
      <c r="A18" t="s">
        <v>31</v>
      </c>
      <c r="F18">
        <f>AVERAGE('27 DAS'!E20,'27 DAS'!E43,'27 DAS'!E66,'27 DAS'!E89,'27 DAS'!E113)</f>
        <v>8.5399999999999972E-3</v>
      </c>
      <c r="G18">
        <f>STDEV('27 DAS'!E20,'27 DAS'!E43,'27 DAS'!E66,'27 DAS'!E89,'27 DAS'!E113)/COUNT('27 DAS'!E20,'27 DAS'!E43,'27 DAS'!E66,'27 DAS'!E89,'27 DAS'!E113)^0.5</f>
        <v>2.0358290694456683E-3</v>
      </c>
      <c r="H18">
        <f>AVERAGE('38 DAS'!E20,'38 DAS'!E58,'38 DAS'!E96,'38 DAS'!E133,'38 DAS'!E170)</f>
        <v>0.10162</v>
      </c>
      <c r="I18">
        <f>STDEV('38 DAS'!E20,'38 DAS'!E58,'38 DAS'!E96,'38 DAS'!E133,'38 DAS'!E170)/COUNT('38 DAS'!E20,'38 DAS'!E58,'38 DAS'!E96,'38 DAS'!E133,'38 DAS'!E170)^0.5</f>
        <v>1.4720815194818536E-2</v>
      </c>
    </row>
    <row r="19" spans="1:9" x14ac:dyDescent="0.25">
      <c r="A19" t="s">
        <v>32</v>
      </c>
      <c r="F19">
        <f>AVERAGE('27 DAS'!E21,'27 DAS'!E44,'27 DAS'!E67,'27 DAS'!E90,'27 DAS'!E114)</f>
        <v>7.219999999999999E-3</v>
      </c>
      <c r="G19">
        <f>STDEV('27 DAS'!E21,'27 DAS'!E44,'27 DAS'!E67,'27 DAS'!E90,'27 DAS'!E114)/COUNT('27 DAS'!E21,'27 DAS'!E44,'27 DAS'!E67,'27 DAS'!E90,'27 DAS'!E114)^0.5</f>
        <v>2.0105720578979494E-3</v>
      </c>
      <c r="H19">
        <f>AVERAGE('38 DAS'!E21,'38 DAS'!E59,'38 DAS'!E97,'38 DAS'!E134,'38 DAS'!E171)</f>
        <v>9.0620000000000006E-2</v>
      </c>
      <c r="I19">
        <f>STDEV('38 DAS'!E21,'38 DAS'!E59,'38 DAS'!E97,'38 DAS'!E134,'38 DAS'!E171)/COUNT('38 DAS'!E21,'38 DAS'!E59,'38 DAS'!E97,'38 DAS'!E134,'38 DAS'!E171)^0.5</f>
        <v>9.020942301112448E-3</v>
      </c>
    </row>
    <row r="20" spans="1:9" x14ac:dyDescent="0.25">
      <c r="A20" t="s">
        <v>33</v>
      </c>
      <c r="F20">
        <f>AVERAGE('27 DAS'!E22,'27 DAS'!E45,'27 DAS'!E68,'27 DAS'!E91,'27 DAS'!E115)</f>
        <v>2.4400000000000034E-3</v>
      </c>
      <c r="G20">
        <f>STDEV('27 DAS'!E22,'27 DAS'!E45,'27 DAS'!E68,'27 DAS'!E91,'27 DAS'!E115)/COUNT('27 DAS'!E22,'27 DAS'!E45,'27 DAS'!E68,'27 DAS'!E91,'27 DAS'!E115)^0.5</f>
        <v>3.6687872655688319E-4</v>
      </c>
      <c r="H20">
        <f>AVERAGE('38 DAS'!E22,'38 DAS'!E60,'38 DAS'!E98,'38 DAS'!E135,'38 DAS'!E172)</f>
        <v>0.1137</v>
      </c>
      <c r="I20">
        <f>STDEV('38 DAS'!E22,'38 DAS'!E60,'38 DAS'!E98,'38 DAS'!E135,'38 DAS'!E172)/COUNT('38 DAS'!E22,'38 DAS'!E60,'38 DAS'!E98,'38 DAS'!E135,'38 DAS'!E172)^0.5</f>
        <v>8.8209976760001696E-3</v>
      </c>
    </row>
    <row r="21" spans="1:9" x14ac:dyDescent="0.25">
      <c r="A21" t="s">
        <v>34</v>
      </c>
      <c r="F21">
        <f>AVERAGE('27 DAS'!E23,'27 DAS'!E46,'27 DAS'!E69,'27 DAS'!E92,'27 DAS'!E116)</f>
        <v>1.7599999999999977E-3</v>
      </c>
      <c r="G21">
        <f>STDEV('27 DAS'!E23,'27 DAS'!E46,'27 DAS'!E69,'27 DAS'!E92,'27 DAS'!E116)/COUNT('27 DAS'!E23,'27 DAS'!E46,'27 DAS'!E69,'27 DAS'!E92,'27 DAS'!E116)^0.5</f>
        <v>6.6377707101104432E-4</v>
      </c>
      <c r="H21">
        <f>AVERAGE('38 DAS'!E23,'38 DAS'!E61,'38 DAS'!E99,'38 DAS'!E136,'38 DAS'!E173)</f>
        <v>0.10036</v>
      </c>
      <c r="I21">
        <f>STDEV('38 DAS'!E23,'38 DAS'!E61,'38 DAS'!E99,'38 DAS'!E136,'38 DAS'!E173)/COUNT('38 DAS'!E23,'38 DAS'!E61,'38 DAS'!E99,'38 DAS'!E136,'38 DAS'!E173)^0.5</f>
        <v>8.2219584041759771E-3</v>
      </c>
    </row>
    <row r="22" spans="1:9" x14ac:dyDescent="0.25">
      <c r="A22" t="s">
        <v>35</v>
      </c>
      <c r="F22">
        <f>AVERAGE('27 DAS'!E24,'27 DAS'!E47,'27 DAS'!E70,'27 DAS'!E93,'27 DAS'!E117)</f>
        <v>6.499999999999978E-4</v>
      </c>
      <c r="G22">
        <f>STDEV('27 DAS'!E24,'27 DAS'!E47,'27 DAS'!E70,'27 DAS'!E93,'27 DAS'!E117)/COUNT('27 DAS'!E24,'27 DAS'!E47,'27 DAS'!E70,'27 DAS'!E93,'27 DAS'!E117)^0.5</f>
        <v>2.7233557730613585E-4</v>
      </c>
      <c r="H22">
        <f>AVERAGE('38 DAS'!E24,'38 DAS'!E62,'38 DAS'!E100,'38 DAS'!E137,'38 DAS'!E174)</f>
        <v>0.10284</v>
      </c>
      <c r="I22">
        <f>STDEV('38 DAS'!E24,'38 DAS'!E62,'38 DAS'!E100,'38 DAS'!E137,'38 DAS'!E174)/COUNT('38 DAS'!E24,'38 DAS'!E62,'38 DAS'!E100,'38 DAS'!E137,'38 DAS'!E174)^0.5</f>
        <v>5.2030375743405957E-3</v>
      </c>
    </row>
    <row r="23" spans="1:9" x14ac:dyDescent="0.25">
      <c r="A23" t="s">
        <v>36</v>
      </c>
      <c r="F23">
        <f>AVERAGE('27 DAS'!E25,'27 DAS'!E48,'27 DAS'!E71,'27 DAS'!E94,'27 DAS'!E118)</f>
        <v>5.5000000000000188E-4</v>
      </c>
      <c r="G23">
        <f>STDEV('27 DAS'!E25,'27 DAS'!E48,'27 DAS'!E71,'27 DAS'!E94,'27 DAS'!E118)/COUNT('27 DAS'!E25,'27 DAS'!E48,'27 DAS'!E71,'27 DAS'!E94,'27 DAS'!E118)^0.5</f>
        <v>5.0000000000001425E-5</v>
      </c>
      <c r="H23">
        <f>AVERAGE('38 DAS'!E25,'38 DAS'!E63,'38 DAS'!E101,'38 DAS'!E138,'38 DAS'!E175)</f>
        <v>8.9580000000000021E-2</v>
      </c>
      <c r="I23">
        <f>STDEV('38 DAS'!E25,'38 DAS'!E63,'38 DAS'!E101,'38 DAS'!E138,'38 DAS'!E175)/COUNT('38 DAS'!E25,'38 DAS'!E63,'38 DAS'!E101,'38 DAS'!E138,'38 DAS'!E175)^0.5</f>
        <v>8.2743217244677803E-3</v>
      </c>
    </row>
    <row r="24" spans="1:9" x14ac:dyDescent="0.25">
      <c r="A24" t="s">
        <v>37</v>
      </c>
      <c r="H24">
        <f>AVERAGE('38 DAS'!E26,'38 DAS'!E64,'38 DAS'!E102,'38 DAS'!E139,'38 DAS'!E176)</f>
        <v>8.2519999999999996E-2</v>
      </c>
      <c r="I24">
        <f>STDEV('38 DAS'!E26,'38 DAS'!E64,'38 DAS'!E102,'38 DAS'!E139,'38 DAS'!E176)/COUNT('38 DAS'!E26,'38 DAS'!E64,'38 DAS'!E102,'38 DAS'!E139,'38 DAS'!E176)^0.5</f>
        <v>1.3871531999025933E-2</v>
      </c>
    </row>
    <row r="25" spans="1:9" x14ac:dyDescent="0.25">
      <c r="A25" t="s">
        <v>38</v>
      </c>
      <c r="H25">
        <f>AVERAGE('38 DAS'!E27,'38 DAS'!E65,'38 DAS'!E103,'38 DAS'!E140,'38 DAS'!E177)</f>
        <v>6.7720000000000002E-2</v>
      </c>
      <c r="I25">
        <f>STDEV('38 DAS'!E27,'38 DAS'!E65,'38 DAS'!E103,'38 DAS'!E140,'38 DAS'!E177)/COUNT('38 DAS'!E27,'38 DAS'!E65,'38 DAS'!E103,'38 DAS'!E140,'38 DAS'!E177)^0.5</f>
        <v>1.1471547410877055E-2</v>
      </c>
    </row>
    <row r="26" spans="1:9" x14ac:dyDescent="0.25">
      <c r="A26" t="s">
        <v>39</v>
      </c>
      <c r="H26">
        <f>AVERAGE('38 DAS'!E28,'38 DAS'!E66,'38 DAS'!E104,'38 DAS'!E141,'38 DAS'!E178)</f>
        <v>5.1019999999999996E-2</v>
      </c>
      <c r="I26">
        <f>STDEV('38 DAS'!E28,'38 DAS'!E66,'38 DAS'!E104,'38 DAS'!E141,'38 DAS'!E178)/COUNT('38 DAS'!E28,'38 DAS'!E66,'38 DAS'!E104,'38 DAS'!E141,'38 DAS'!E178)^0.5</f>
        <v>1.7486005833237048E-2</v>
      </c>
    </row>
    <row r="27" spans="1:9" x14ac:dyDescent="0.25">
      <c r="A27" t="s">
        <v>40</v>
      </c>
      <c r="H27">
        <f>AVERAGE('38 DAS'!E29,'38 DAS'!E67,'38 DAS'!E105,'38 DAS'!E142,'38 DAS'!E179)</f>
        <v>4.1700000000000001E-2</v>
      </c>
      <c r="I27">
        <f>STDEV('38 DAS'!E29,'38 DAS'!E67,'38 DAS'!E105,'38 DAS'!E142,'38 DAS'!E179)/COUNT('38 DAS'!E29,'38 DAS'!E67,'38 DAS'!E105,'38 DAS'!E142,'38 DAS'!E179)^0.5</f>
        <v>9.9327740334712068E-3</v>
      </c>
    </row>
    <row r="28" spans="1:9" x14ac:dyDescent="0.25">
      <c r="A28" t="s">
        <v>41</v>
      </c>
      <c r="H28">
        <f>AVERAGE('38 DAS'!E30,'38 DAS'!E68,'38 DAS'!E106,'38 DAS'!E143,'38 DAS'!E180)</f>
        <v>3.5619999999999999E-2</v>
      </c>
      <c r="I28">
        <f>STDEV('38 DAS'!E30,'38 DAS'!E68,'38 DAS'!E106,'38 DAS'!E143,'38 DAS'!E180)/COUNT('38 DAS'!E30,'38 DAS'!E68,'38 DAS'!E106,'38 DAS'!E143,'38 DAS'!E180)^0.5</f>
        <v>7.9914579395752392E-3</v>
      </c>
    </row>
    <row r="29" spans="1:9" x14ac:dyDescent="0.25">
      <c r="A29" t="s">
        <v>42</v>
      </c>
      <c r="H29">
        <f>AVERAGE('38 DAS'!E31,'38 DAS'!E69,'38 DAS'!E107,'38 DAS'!E144,'38 DAS'!E181)</f>
        <v>2.5023999999999991E-2</v>
      </c>
      <c r="I29">
        <f>STDEV('38 DAS'!E31,'38 DAS'!E69,'38 DAS'!E107,'38 DAS'!E144,'38 DAS'!E181)/COUNT('38 DAS'!E31,'38 DAS'!E69,'38 DAS'!E107,'38 DAS'!E144,'38 DAS'!E181)^0.5</f>
        <v>5.4523367467536306E-3</v>
      </c>
    </row>
    <row r="30" spans="1:9" x14ac:dyDescent="0.25">
      <c r="A30" t="s">
        <v>43</v>
      </c>
      <c r="H30">
        <f>AVERAGE('38 DAS'!E32,'38 DAS'!E70,'38 DAS'!E108,'38 DAS'!E145,'38 DAS'!E182)</f>
        <v>1.37E-2</v>
      </c>
      <c r="I30">
        <f>STDEV('38 DAS'!E32,'38 DAS'!E70,'38 DAS'!E108,'38 DAS'!E145,'38 DAS'!E182)/COUNT('38 DAS'!E32,'38 DAS'!E70,'38 DAS'!E108,'38 DAS'!E145,'38 DAS'!E182)^0.5</f>
        <v>3.7670943709973599E-3</v>
      </c>
    </row>
    <row r="31" spans="1:9" x14ac:dyDescent="0.25">
      <c r="A31" t="s">
        <v>44</v>
      </c>
      <c r="H31">
        <f>AVERAGE('38 DAS'!E33,'38 DAS'!E71,'38 DAS'!E109,'38 DAS'!E146,'38 DAS'!E183)</f>
        <v>8.8399999999999954E-3</v>
      </c>
      <c r="I31">
        <f>STDEV('38 DAS'!E33,'38 DAS'!E71,'38 DAS'!E109,'38 DAS'!E146,'38 DAS'!E183)/COUNT('38 DAS'!E33,'38 DAS'!E71,'38 DAS'!E109,'38 DAS'!E146,'38 DAS'!E183)^0.5</f>
        <v>3.0645717482219253E-3</v>
      </c>
    </row>
    <row r="32" spans="1:9" x14ac:dyDescent="0.25">
      <c r="A32" t="s">
        <v>45</v>
      </c>
      <c r="H32">
        <f>AVERAGE('38 DAS'!E34,'38 DAS'!E72,'38 DAS'!E110,'38 DAS'!E147,'38 DAS'!E184)</f>
        <v>7.3500000000000024E-3</v>
      </c>
      <c r="I32">
        <f>STDEV('38 DAS'!E34,'38 DAS'!E72,'38 DAS'!E110,'38 DAS'!E147,'38 DAS'!E184)/COUNT('38 DAS'!E34,'38 DAS'!E72,'38 DAS'!E110,'38 DAS'!E147,'38 DAS'!E184)^0.5</f>
        <v>2.33719917850405E-3</v>
      </c>
    </row>
    <row r="33" spans="1:10" x14ac:dyDescent="0.25">
      <c r="A33" t="s">
        <v>46</v>
      </c>
      <c r="H33">
        <f>AVERAGE('38 DAS'!E35,'38 DAS'!E73,'38 DAS'!E111,'38 DAS'!E148,'38 DAS'!E185)</f>
        <v>5.2250000000000022E-3</v>
      </c>
      <c r="I33">
        <f>STDEV('38 DAS'!E35,'38 DAS'!E73,'38 DAS'!E111,'38 DAS'!E148,'38 DAS'!E185)/COUNT('38 DAS'!E35,'38 DAS'!E73,'38 DAS'!E111,'38 DAS'!E148,'38 DAS'!E185)^0.5</f>
        <v>1.4755648635917942E-3</v>
      </c>
    </row>
    <row r="34" spans="1:10" x14ac:dyDescent="0.25">
      <c r="A34" t="s">
        <v>47</v>
      </c>
      <c r="H34">
        <f>AVERAGE('38 DAS'!E36,'38 DAS'!E74,'38 DAS'!E112,'38 DAS'!E149,'38 DAS'!E186)</f>
        <v>5.6749999999999995E-3</v>
      </c>
      <c r="I34">
        <f>STDEV('38 DAS'!E36,'38 DAS'!E74,'38 DAS'!E112,'38 DAS'!E149,'38 DAS'!E186)/COUNT('38 DAS'!E36,'38 DAS'!E74,'38 DAS'!E112,'38 DAS'!E149,'38 DAS'!E186)^0.5</f>
        <v>1.44532291662913E-3</v>
      </c>
    </row>
    <row r="35" spans="1:10" x14ac:dyDescent="0.25">
      <c r="A35" t="s">
        <v>48</v>
      </c>
      <c r="H35">
        <f>AVERAGE('38 DAS'!E37,'38 DAS'!E75,'38 DAS'!E113,'38 DAS'!E150,'38 DAS'!E187)</f>
        <v>2.599999999999996E-3</v>
      </c>
      <c r="I35">
        <f>STDEV('38 DAS'!E37,'38 DAS'!E75,'38 DAS'!E113,'38 DAS'!E150,'38 DAS'!E187)/COUNT('38 DAS'!E37,'38 DAS'!E75,'38 DAS'!E113,'38 DAS'!E150,'38 DAS'!E187)^0.5</f>
        <v>6.244997998398411E-4</v>
      </c>
    </row>
    <row r="36" spans="1:10" x14ac:dyDescent="0.25">
      <c r="A36" t="s">
        <v>49</v>
      </c>
      <c r="H36">
        <f>AVERAGE('38 DAS'!E38,'38 DAS'!E76,'38 DAS'!E114,'38 DAS'!E151,'38 DAS'!E188)</f>
        <v>1.0849999999999999E-2</v>
      </c>
      <c r="I36">
        <f>STDEV('38 DAS'!E38,'38 DAS'!E76,'38 DAS'!E114,'38 DAS'!E151,'38 DAS'!E188)/COUNT('38 DAS'!E38,'38 DAS'!E76,'38 DAS'!E114,'38 DAS'!E151,'38 DAS'!E188)^0.5</f>
        <v>6.7499999999999973E-3</v>
      </c>
    </row>
    <row r="37" spans="1:10" x14ac:dyDescent="0.25">
      <c r="A37" t="s">
        <v>50</v>
      </c>
      <c r="H37">
        <f>AVERAGE('38 DAS'!E39,'38 DAS'!E77,'38 DAS'!E115,'38 DAS'!E152,'38 DAS'!E189)</f>
        <v>1.4000000000000054E-3</v>
      </c>
      <c r="I37" t="e">
        <f>STDEV('38 DAS'!E39,'38 DAS'!E77,'38 DAS'!E115,'38 DAS'!E152,'38 DAS'!E189)/COUNT('38 DAS'!E39,'38 DAS'!E77,'38 DAS'!E115,'38 DAS'!E152,'38 DAS'!E189)^0.5</f>
        <v>#DIV/0!</v>
      </c>
    </row>
    <row r="41" spans="1:10" x14ac:dyDescent="0.25">
      <c r="A41" s="3" t="s">
        <v>55</v>
      </c>
    </row>
    <row r="43" spans="1:10" x14ac:dyDescent="0.25">
      <c r="A43" t="s">
        <v>52</v>
      </c>
      <c r="B43" s="24">
        <v>18</v>
      </c>
      <c r="C43" s="24"/>
      <c r="D43" s="24">
        <v>25</v>
      </c>
      <c r="E43" s="24"/>
      <c r="F43" s="24">
        <v>27</v>
      </c>
      <c r="G43" s="24"/>
      <c r="H43" s="24">
        <v>38</v>
      </c>
      <c r="I43" s="24"/>
      <c r="J43" s="21"/>
    </row>
    <row r="44" spans="1:10" x14ac:dyDescent="0.25">
      <c r="A44" t="s">
        <v>53</v>
      </c>
      <c r="B44" s="24">
        <f>B43*(21.3-3)</f>
        <v>329.40000000000003</v>
      </c>
      <c r="C44" s="24"/>
      <c r="D44" s="24">
        <f>D43*(21.3-3)</f>
        <v>457.5</v>
      </c>
      <c r="E44" s="24"/>
      <c r="F44" s="24">
        <f>F43*(21.3-3)</f>
        <v>494.1</v>
      </c>
      <c r="G44" s="24"/>
      <c r="H44" s="24">
        <f>H43*(21.3-3)</f>
        <v>695.4</v>
      </c>
      <c r="I44" s="24"/>
      <c r="J44" s="21"/>
    </row>
    <row r="45" spans="1:10" x14ac:dyDescent="0.25">
      <c r="C45" t="s">
        <v>54</v>
      </c>
      <c r="E45" t="s">
        <v>54</v>
      </c>
      <c r="G45" t="s">
        <v>54</v>
      </c>
      <c r="I45" t="s">
        <v>54</v>
      </c>
    </row>
    <row r="46" spans="1:10" x14ac:dyDescent="0.25">
      <c r="A46" t="s">
        <v>12</v>
      </c>
      <c r="B46">
        <f>AVERAGE('18 DAS'!G8,'18 DAS'!G19,'18 DAS'!G30,'18 DAS'!G42,'18 DAS'!G54)</f>
        <v>1.799999999999996E-4</v>
      </c>
      <c r="C46">
        <f>STDEV('18 DAS'!G8,'18 DAS'!G19,'18 DAS'!G30,'18 DAS'!G42,'18 DAS'!G54)/COUNT('18 DAS'!G8,'18 DAS'!G19,'18 DAS'!G30,'18 DAS'!G42,'18 DAS'!G54)^0.5</f>
        <v>5.8309518948452414E-5</v>
      </c>
      <c r="D46">
        <f>AVERAGE('25 DAS'!G8,'25 DAS'!G23,'25 DAS'!G38,'25 DAS'!G54,'25 DAS'!G70)</f>
        <v>2.0000000000000017E-4</v>
      </c>
      <c r="E46">
        <f>STDEV('25 DAS'!G8,'25 DAS'!G23,'25 DAS'!G38,'25 DAS'!G54,'25 DAS'!G70)/COUNT('25 DAS'!G8,'25 DAS'!G23,'25 DAS'!G38,'25 DAS'!G54,'25 DAS'!G70)^0.5</f>
        <v>5.4772255750516905E-5</v>
      </c>
      <c r="F46">
        <f>AVERAGE('27 DAS'!G8,'27 DAS'!G31,'27 DAS'!G54,'27 DAS'!G77,'27 DAS'!G101)</f>
        <v>4.3999999999999871E-4</v>
      </c>
      <c r="G46">
        <f>STDEV('27 DAS'!G8,'27 DAS'!G31,'27 DAS'!G54,'27 DAS'!G77,'27 DAS'!G101)/COUNT('27 DAS'!G8,'27 DAS'!G31,'27 DAS'!G54,'27 DAS'!G77,'27 DAS'!G101)^0.5</f>
        <v>4.0000000000001142E-5</v>
      </c>
      <c r="H46">
        <f>AVERAGE('38 DAS'!G8,'38 DAS'!G46,'38 DAS'!G84,'38 DAS'!G121,'38 DAS'!G158)</f>
        <v>2.1999999999999936E-4</v>
      </c>
      <c r="I46">
        <f>STDEV('38 DAS'!G8,'38 DAS'!G46,'38 DAS'!G84,'38 DAS'!G121,'38 DAS'!G158)/COUNT('38 DAS'!G8,'38 DAS'!G46,'38 DAS'!G84,'38 DAS'!G121,'38 DAS'!G158)^0.5</f>
        <v>1.0198039027185487E-4</v>
      </c>
    </row>
    <row r="47" spans="1:10" x14ac:dyDescent="0.25">
      <c r="A47" t="s">
        <v>13</v>
      </c>
      <c r="B47">
        <f>AVERAGE('18 DAS'!G9,'18 DAS'!G20,'18 DAS'!G31,'18 DAS'!G43,'18 DAS'!G55)</f>
        <v>2.0000000000000017E-4</v>
      </c>
      <c r="C47">
        <f>STDEV('18 DAS'!G9,'18 DAS'!G20,'18 DAS'!G31,'18 DAS'!G43,'18 DAS'!G55)/COUNT('18 DAS'!G9,'18 DAS'!G20,'18 DAS'!G31,'18 DAS'!G43,'18 DAS'!G55)^0.5</f>
        <v>7.071067811865432E-5</v>
      </c>
      <c r="D47">
        <f>AVERAGE('25 DAS'!G9,'25 DAS'!G24,'25 DAS'!G39,'25 DAS'!G55,'25 DAS'!G71)</f>
        <v>1.3999999999999985E-4</v>
      </c>
      <c r="E47">
        <f>STDEV('25 DAS'!G9,'25 DAS'!G24,'25 DAS'!G39,'25 DAS'!G55,'25 DAS'!G71)/COUNT('25 DAS'!G9,'25 DAS'!G24,'25 DAS'!G39,'25 DAS'!G55,'25 DAS'!G71)^0.5</f>
        <v>3.9999999999999583E-5</v>
      </c>
      <c r="F47">
        <f>AVERAGE('27 DAS'!G9,'27 DAS'!G32,'27 DAS'!G55,'27 DAS'!G78,'27 DAS'!G102)</f>
        <v>4.7999999999999985E-4</v>
      </c>
      <c r="G47">
        <f>STDEV('27 DAS'!G9,'27 DAS'!G32,'27 DAS'!G55,'27 DAS'!G78,'27 DAS'!G102)/COUNT('27 DAS'!G9,'27 DAS'!G32,'27 DAS'!G55,'27 DAS'!G78,'27 DAS'!G102)^0.5</f>
        <v>4.8989794855664958E-5</v>
      </c>
      <c r="H47">
        <f>AVERAGE('38 DAS'!G9,'38 DAS'!G47,'38 DAS'!G85,'38 DAS'!G122,'38 DAS'!G159)</f>
        <v>5.6000000000000082E-4</v>
      </c>
      <c r="I47">
        <f>STDEV('38 DAS'!G9,'38 DAS'!G47,'38 DAS'!G85,'38 DAS'!G122,'38 DAS'!G159)/COUNT('38 DAS'!G9,'38 DAS'!G47,'38 DAS'!G85,'38 DAS'!G122,'38 DAS'!G159)^0.5</f>
        <v>6.7823299831253905E-5</v>
      </c>
    </row>
    <row r="48" spans="1:10" x14ac:dyDescent="0.25">
      <c r="A48" t="s">
        <v>14</v>
      </c>
      <c r="B48">
        <f>AVERAGE('18 DAS'!G10,'18 DAS'!G21,'18 DAS'!G32,'18 DAS'!G44,'18 DAS'!G56)</f>
        <v>3.1999999999999807E-4</v>
      </c>
      <c r="C48">
        <f>STDEV('18 DAS'!G10,'18 DAS'!G21,'18 DAS'!G32,'18 DAS'!G44,'18 DAS'!G56)/COUNT('18 DAS'!G10,'18 DAS'!G21,'18 DAS'!G32,'18 DAS'!G44,'18 DAS'!G56)^0.5</f>
        <v>8.6023252670426953E-5</v>
      </c>
      <c r="D48">
        <f>AVERAGE('25 DAS'!G10,'25 DAS'!G25,'25 DAS'!G40,'25 DAS'!G56,'25 DAS'!G72)</f>
        <v>3.6000000000000062E-4</v>
      </c>
      <c r="E48">
        <f>STDEV('25 DAS'!G10,'25 DAS'!G25,'25 DAS'!G40,'25 DAS'!G56,'25 DAS'!G72)/COUNT('25 DAS'!G10,'25 DAS'!G25,'25 DAS'!G40,'25 DAS'!G56,'25 DAS'!G72)^0.5</f>
        <v>3.9999999999999583E-5</v>
      </c>
      <c r="F48">
        <f>AVERAGE('27 DAS'!G10,'27 DAS'!G33,'27 DAS'!G56,'27 DAS'!G79,'27 DAS'!G103)</f>
        <v>9.0000000000000084E-4</v>
      </c>
      <c r="G48">
        <f>STDEV('27 DAS'!G10,'27 DAS'!G33,'27 DAS'!G56,'27 DAS'!G79,'27 DAS'!G103)/COUNT('27 DAS'!G10,'27 DAS'!G33,'27 DAS'!G56,'27 DAS'!G79,'27 DAS'!G103)^0.5</f>
        <v>1.0488088481701551E-4</v>
      </c>
      <c r="H48">
        <f>AVERAGE('38 DAS'!G10,'38 DAS'!G48,'38 DAS'!G86,'38 DAS'!G123,'38 DAS'!G160)</f>
        <v>9.599999999999984E-4</v>
      </c>
      <c r="I48">
        <f>STDEV('38 DAS'!G10,'38 DAS'!G48,'38 DAS'!G86,'38 DAS'!G123,'38 DAS'!G160)/COUNT('38 DAS'!G10,'38 DAS'!G48,'38 DAS'!G86,'38 DAS'!G123,'38 DAS'!G160)^0.5</f>
        <v>2.6000000000000063E-4</v>
      </c>
    </row>
    <row r="49" spans="1:9" x14ac:dyDescent="0.25">
      <c r="A49" t="s">
        <v>15</v>
      </c>
      <c r="B49">
        <f>AVERAGE('18 DAS'!G11,'18 DAS'!G22,'18 DAS'!G33,'18 DAS'!G45,'18 DAS'!G57)</f>
        <v>3.2000000000000084E-4</v>
      </c>
      <c r="C49">
        <f>STDEV('18 DAS'!G11,'18 DAS'!G22,'18 DAS'!G33,'18 DAS'!G45,'18 DAS'!G57)/COUNT('18 DAS'!G11,'18 DAS'!G22,'18 DAS'!G33,'18 DAS'!G45,'18 DAS'!G57)^0.5</f>
        <v>4.8989794855663691E-5</v>
      </c>
      <c r="D49">
        <f>AVERAGE('25 DAS'!G11,'25 DAS'!G26,'25 DAS'!G41,'25 DAS'!G57,'25 DAS'!G73)</f>
        <v>5.4000000000000087E-4</v>
      </c>
      <c r="E49">
        <f>STDEV('25 DAS'!G11,'25 DAS'!G26,'25 DAS'!G41,'25 DAS'!G57,'25 DAS'!G73)/COUNT('25 DAS'!G11,'25 DAS'!G26,'25 DAS'!G41,'25 DAS'!G57,'25 DAS'!G73)^0.5</f>
        <v>9.2736184954958075E-5</v>
      </c>
      <c r="F49">
        <f>AVERAGE('27 DAS'!G11,'27 DAS'!G34,'27 DAS'!G57,'27 DAS'!G80,'27 DAS'!G104)</f>
        <v>7.2000000000000124E-4</v>
      </c>
      <c r="G49">
        <f>STDEV('27 DAS'!G11,'27 DAS'!G34,'27 DAS'!G57,'27 DAS'!G80,'27 DAS'!G104)/COUNT('27 DAS'!G11,'27 DAS'!G34,'27 DAS'!G57,'27 DAS'!G80,'27 DAS'!G104)^0.5</f>
        <v>5.8309518948453952E-5</v>
      </c>
      <c r="H49">
        <f>AVERAGE('38 DAS'!G11,'38 DAS'!G49,'38 DAS'!G87,'38 DAS'!G124,'38 DAS'!G161)</f>
        <v>1.0800000000000033E-3</v>
      </c>
      <c r="I49">
        <f>STDEV('38 DAS'!G11,'38 DAS'!G49,'38 DAS'!G87,'38 DAS'!G124,'38 DAS'!G161)/COUNT('38 DAS'!G11,'38 DAS'!G49,'38 DAS'!G87,'38 DAS'!G124,'38 DAS'!G161)^0.5</f>
        <v>2.5377155080899192E-4</v>
      </c>
    </row>
    <row r="50" spans="1:9" x14ac:dyDescent="0.25">
      <c r="A50" t="s">
        <v>16</v>
      </c>
      <c r="B50">
        <f>AVERAGE('18 DAS'!G12,'18 DAS'!G23,'18 DAS'!G34,'18 DAS'!G46,'18 DAS'!G58)</f>
        <v>4.5999999999999654E-4</v>
      </c>
      <c r="C50">
        <f>STDEV('18 DAS'!G12,'18 DAS'!G23,'18 DAS'!G34,'18 DAS'!G46,'18 DAS'!G58)/COUNT('18 DAS'!G12,'18 DAS'!G23,'18 DAS'!G34,'18 DAS'!G46,'18 DAS'!G58)^0.5</f>
        <v>8.7177978870812866E-5</v>
      </c>
      <c r="D50">
        <f>AVERAGE('25 DAS'!G12,'25 DAS'!G27,'25 DAS'!G42,'25 DAS'!G58,'25 DAS'!G74)</f>
        <v>6.2000000000000108E-4</v>
      </c>
      <c r="E50">
        <f>STDEV('25 DAS'!G12,'25 DAS'!G27,'25 DAS'!G42,'25 DAS'!G58,'25 DAS'!G74)/COUNT('25 DAS'!G12,'25 DAS'!G27,'25 DAS'!G42,'25 DAS'!G58,'25 DAS'!G74)^0.5</f>
        <v>8.6023252670426058E-5</v>
      </c>
      <c r="F50">
        <f>AVERAGE('27 DAS'!G12,'27 DAS'!G35,'27 DAS'!G58,'27 DAS'!G81,'27 DAS'!G105)</f>
        <v>1.2599999999999972E-3</v>
      </c>
      <c r="G50">
        <f>STDEV('27 DAS'!G12,'27 DAS'!G35,'27 DAS'!G58,'27 DAS'!G81,'27 DAS'!G105)/COUNT('27 DAS'!G12,'27 DAS'!G35,'27 DAS'!G58,'27 DAS'!G81,'27 DAS'!G105)^0.5</f>
        <v>8.1240384046359711E-5</v>
      </c>
      <c r="H50">
        <f>AVERAGE('38 DAS'!G12,'38 DAS'!G50,'38 DAS'!G88,'38 DAS'!G125,'38 DAS'!G162)</f>
        <v>2.2000000000000019E-3</v>
      </c>
      <c r="I50">
        <f>STDEV('38 DAS'!G12,'38 DAS'!G50,'38 DAS'!G88,'38 DAS'!G125,'38 DAS'!G162)/COUNT('38 DAS'!G12,'38 DAS'!G50,'38 DAS'!G88,'38 DAS'!G125,'38 DAS'!G162)^0.5</f>
        <v>4.7434164902525848E-4</v>
      </c>
    </row>
    <row r="51" spans="1:9" x14ac:dyDescent="0.25">
      <c r="A51" t="s">
        <v>17</v>
      </c>
      <c r="B51">
        <f>AVERAGE('18 DAS'!G13,'18 DAS'!G24,'18 DAS'!G35,'18 DAS'!G47,'18 DAS'!G59)</f>
        <v>3.6000000000000197E-4</v>
      </c>
      <c r="C51">
        <f>STDEV('18 DAS'!G13,'18 DAS'!G24,'18 DAS'!G35,'18 DAS'!G47,'18 DAS'!G59)/COUNT('18 DAS'!G13,'18 DAS'!G24,'18 DAS'!G35,'18 DAS'!G47,'18 DAS'!G59)^0.5</f>
        <v>8.7177978870813422E-5</v>
      </c>
      <c r="D51">
        <f>AVERAGE('25 DAS'!G13,'25 DAS'!G28,'25 DAS'!G43,'25 DAS'!G59,'25 DAS'!G75)</f>
        <v>5.1999999999999822E-4</v>
      </c>
      <c r="E51">
        <f>STDEV('25 DAS'!G13,'25 DAS'!G28,'25 DAS'!G43,'25 DAS'!G59,'25 DAS'!G75)/COUNT('25 DAS'!G13,'25 DAS'!G28,'25 DAS'!G43,'25 DAS'!G59,'25 DAS'!G75)^0.5</f>
        <v>1.0198039027185603E-4</v>
      </c>
      <c r="F51">
        <f>AVERAGE('27 DAS'!G13,'27 DAS'!G36,'27 DAS'!G59,'27 DAS'!G82,'27 DAS'!G106)</f>
        <v>2.1199999999999995E-3</v>
      </c>
      <c r="G51">
        <f>STDEV('27 DAS'!G13,'27 DAS'!G36,'27 DAS'!G59,'27 DAS'!G82,'27 DAS'!G106)/COUNT('27 DAS'!G13,'27 DAS'!G36,'27 DAS'!G59,'27 DAS'!G82,'27 DAS'!G106)^0.5</f>
        <v>2.2226110770893017E-4</v>
      </c>
      <c r="H51">
        <f>AVERAGE('38 DAS'!G13,'38 DAS'!G51,'38 DAS'!G89,'38 DAS'!G126,'38 DAS'!G163)</f>
        <v>2.9000000000000011E-3</v>
      </c>
      <c r="I51">
        <f>STDEV('38 DAS'!G13,'38 DAS'!G51,'38 DAS'!G89,'38 DAS'!G126,'38 DAS'!G163)/COUNT('38 DAS'!G13,'38 DAS'!G51,'38 DAS'!G89,'38 DAS'!G126,'38 DAS'!G163)^0.5</f>
        <v>1.788854381999815E-4</v>
      </c>
    </row>
    <row r="52" spans="1:9" x14ac:dyDescent="0.25">
      <c r="A52" t="s">
        <v>18</v>
      </c>
      <c r="B52">
        <f>AVERAGE('18 DAS'!G14,'18 DAS'!G25,'18 DAS'!G36,'18 DAS'!G48,'18 DAS'!G60)</f>
        <v>4.6666666666666845E-4</v>
      </c>
      <c r="C52">
        <f>STDEV('18 DAS'!G14,'18 DAS'!G25,'18 DAS'!G36,'18 DAS'!G48,'18 DAS'!G60)/COUNT('18 DAS'!G14,'18 DAS'!G25,'18 DAS'!G36,'18 DAS'!G48,'18 DAS'!G60)^0.5</f>
        <v>1.2018504251546527E-4</v>
      </c>
      <c r="D52">
        <f>AVERAGE('25 DAS'!G14,'25 DAS'!G29,'25 DAS'!G44,'25 DAS'!G60,'25 DAS'!G76)</f>
        <v>5.4000000000000022E-4</v>
      </c>
      <c r="E52">
        <f>STDEV('25 DAS'!G14,'25 DAS'!G29,'25 DAS'!G44,'25 DAS'!G60,'25 DAS'!G76)/COUNT('25 DAS'!G14,'25 DAS'!G29,'25 DAS'!G44,'25 DAS'!G60,'25 DAS'!G76)^0.5</f>
        <v>1.0295630140986836E-4</v>
      </c>
      <c r="F52">
        <f>AVERAGE('27 DAS'!G14,'27 DAS'!G37,'27 DAS'!G60,'27 DAS'!G83,'27 DAS'!G107)</f>
        <v>2.0200000000000023E-3</v>
      </c>
      <c r="G52">
        <f>STDEV('27 DAS'!G14,'27 DAS'!G37,'27 DAS'!G60,'27 DAS'!G83,'27 DAS'!G107)/COUNT('27 DAS'!G14,'27 DAS'!G37,'27 DAS'!G60,'27 DAS'!G83,'27 DAS'!G107)^0.5</f>
        <v>1.2806248474865579E-4</v>
      </c>
      <c r="H52">
        <f>AVERAGE('38 DAS'!G14,'38 DAS'!G52,'38 DAS'!G90,'38 DAS'!G127,'38 DAS'!G164)</f>
        <v>2.3399999999999975E-3</v>
      </c>
      <c r="I52">
        <f>STDEV('38 DAS'!G14,'38 DAS'!G52,'38 DAS'!G90,'38 DAS'!G127,'38 DAS'!G164)/COUNT('38 DAS'!G14,'38 DAS'!G52,'38 DAS'!G90,'38 DAS'!G127,'38 DAS'!G164)^0.5</f>
        <v>5.8275209137333866E-4</v>
      </c>
    </row>
    <row r="53" spans="1:9" x14ac:dyDescent="0.25">
      <c r="A53" t="s">
        <v>19</v>
      </c>
      <c r="D53">
        <f>AVERAGE('25 DAS'!G15,'25 DAS'!G30,'25 DAS'!G45,'25 DAS'!G61,'25 DAS'!G77)</f>
        <v>4.9999999999999979E-4</v>
      </c>
      <c r="E53">
        <f>STDEV('25 DAS'!G15,'25 DAS'!G30,'25 DAS'!G45,'25 DAS'!G61,'25 DAS'!G77)/COUNT('25 DAS'!G15,'25 DAS'!G30,'25 DAS'!G45,'25 DAS'!G61,'25 DAS'!G77)^0.5</f>
        <v>7.0710678118654076E-5</v>
      </c>
      <c r="F53">
        <f>AVERAGE('27 DAS'!G15,'27 DAS'!G38,'27 DAS'!G61,'27 DAS'!G84,'27 DAS'!G108)</f>
        <v>2.1600000000000035E-3</v>
      </c>
      <c r="G53">
        <f>STDEV('27 DAS'!G15,'27 DAS'!G38,'27 DAS'!G61,'27 DAS'!G84,'27 DAS'!G108)/COUNT('27 DAS'!G15,'27 DAS'!G38,'27 DAS'!G61,'27 DAS'!G84,'27 DAS'!G108)^0.5</f>
        <v>1.9899748742132259E-4</v>
      </c>
      <c r="H53">
        <f>AVERAGE('38 DAS'!G15,'38 DAS'!G53,'38 DAS'!G91,'38 DAS'!G128,'38 DAS'!G165)</f>
        <v>3.0799999999999994E-3</v>
      </c>
      <c r="I53">
        <f>STDEV('38 DAS'!G15,'38 DAS'!G53,'38 DAS'!G91,'38 DAS'!G128,'38 DAS'!G165)/COUNT('38 DAS'!G15,'38 DAS'!G53,'38 DAS'!G91,'38 DAS'!G128,'38 DAS'!G165)^0.5</f>
        <v>1.165504182746679E-3</v>
      </c>
    </row>
    <row r="54" spans="1:9" x14ac:dyDescent="0.25">
      <c r="A54" t="s">
        <v>20</v>
      </c>
      <c r="D54">
        <f>AVERAGE('25 DAS'!G16,'25 DAS'!G31,'25 DAS'!G46,'25 DAS'!G62,'25 DAS'!G78)</f>
        <v>3.9999999999999964E-4</v>
      </c>
      <c r="E54">
        <f>STDEV('25 DAS'!G16,'25 DAS'!G31,'25 DAS'!G46,'25 DAS'!G62,'25 DAS'!G78)/COUNT('25 DAS'!G16,'25 DAS'!G31,'25 DAS'!G46,'25 DAS'!G62,'25 DAS'!G78)^0.5</f>
        <v>8.3666002653407043E-5</v>
      </c>
      <c r="F54">
        <f>AVERAGE('27 DAS'!G16,'27 DAS'!G39,'27 DAS'!G62,'27 DAS'!G85,'27 DAS'!G109)</f>
        <v>2.3599999999999953E-3</v>
      </c>
      <c r="G54">
        <f>STDEV('27 DAS'!G16,'27 DAS'!G39,'27 DAS'!G62,'27 DAS'!G85,'27 DAS'!G109)/COUNT('27 DAS'!G16,'27 DAS'!G39,'27 DAS'!G62,'27 DAS'!G85,'27 DAS'!G109)^0.5</f>
        <v>3.7363083384538755E-4</v>
      </c>
      <c r="H54">
        <f>AVERAGE('38 DAS'!G16,'38 DAS'!G54,'38 DAS'!G92,'38 DAS'!G129,'38 DAS'!G166)</f>
        <v>6.1599999999999988E-3</v>
      </c>
      <c r="I54">
        <f>STDEV('38 DAS'!G16,'38 DAS'!G54,'38 DAS'!G92,'38 DAS'!G129,'38 DAS'!G166)/COUNT('38 DAS'!G16,'38 DAS'!G54,'38 DAS'!G92,'38 DAS'!G129,'38 DAS'!G166)^0.5</f>
        <v>8.7212384441660699E-4</v>
      </c>
    </row>
    <row r="55" spans="1:9" x14ac:dyDescent="0.25">
      <c r="A55" t="s">
        <v>28</v>
      </c>
      <c r="D55">
        <f>AVERAGE('25 DAS'!G17,'25 DAS'!G32,'25 DAS'!G47,'25 DAS'!G63,'25 DAS'!G79)</f>
        <v>3.9999999999999758E-4</v>
      </c>
      <c r="E55">
        <f>STDEV('25 DAS'!G17,'25 DAS'!G32,'25 DAS'!G47,'25 DAS'!G63,'25 DAS'!G79)/COUNT('25 DAS'!G17,'25 DAS'!G32,'25 DAS'!G47,'25 DAS'!G63,'25 DAS'!G79)^0.5</f>
        <v>1.1401754250991341E-4</v>
      </c>
      <c r="F55">
        <f>AVERAGE('27 DAS'!G17,'27 DAS'!G40,'27 DAS'!G63,'27 DAS'!G86,'27 DAS'!G110)</f>
        <v>2.2999999999999991E-3</v>
      </c>
      <c r="G55">
        <f>STDEV('27 DAS'!G17,'27 DAS'!G40,'27 DAS'!G63,'27 DAS'!G86,'27 DAS'!G110)/COUNT('27 DAS'!G17,'27 DAS'!G40,'27 DAS'!G63,'27 DAS'!G86,'27 DAS'!G110)^0.5</f>
        <v>1.8973665961010308E-4</v>
      </c>
      <c r="H55">
        <f>AVERAGE('38 DAS'!G17,'38 DAS'!G55,'38 DAS'!G93,'38 DAS'!G130,'38 DAS'!G167)</f>
        <v>5.1999999999999989E-3</v>
      </c>
      <c r="I55">
        <f>STDEV('38 DAS'!G17,'38 DAS'!G55,'38 DAS'!G93,'38 DAS'!G130,'38 DAS'!G167)/COUNT('38 DAS'!G17,'38 DAS'!G55,'38 DAS'!G93,'38 DAS'!G130,'38 DAS'!G167)^0.5</f>
        <v>1.0469001862641897E-3</v>
      </c>
    </row>
    <row r="56" spans="1:9" x14ac:dyDescent="0.25">
      <c r="A56" t="s">
        <v>29</v>
      </c>
      <c r="D56">
        <f>AVERAGE('25 DAS'!G18,'25 DAS'!G33,'25 DAS'!G48,'25 DAS'!G64,'25 DAS'!G80)</f>
        <v>9.0000000000000084E-4</v>
      </c>
      <c r="E56">
        <f>STDEV('25 DAS'!G18,'25 DAS'!G33,'25 DAS'!G48,'25 DAS'!G64,'25 DAS'!G80)/COUNT('25 DAS'!G18,'25 DAS'!G33,'25 DAS'!G48,'25 DAS'!G64,'25 DAS'!G80)^0.5</f>
        <v>4.5716517802649848E-4</v>
      </c>
      <c r="F56">
        <f>AVERAGE('27 DAS'!G18,'27 DAS'!G41,'27 DAS'!G64,'27 DAS'!G87,'27 DAS'!G111)</f>
        <v>1.5800000000000009E-3</v>
      </c>
      <c r="G56">
        <f>STDEV('27 DAS'!G18,'27 DAS'!G41,'27 DAS'!G64,'27 DAS'!G87,'27 DAS'!G111)/COUNT('27 DAS'!G18,'27 DAS'!G41,'27 DAS'!G64,'27 DAS'!G87,'27 DAS'!G111)^0.5</f>
        <v>2.6532998322843033E-4</v>
      </c>
      <c r="H56">
        <f>AVERAGE('38 DAS'!G18,'38 DAS'!G56,'38 DAS'!G94,'38 DAS'!G131,'38 DAS'!G168)</f>
        <v>5.6800000000000002E-3</v>
      </c>
      <c r="I56">
        <f>STDEV('38 DAS'!G18,'38 DAS'!G56,'38 DAS'!G94,'38 DAS'!G131,'38 DAS'!G168)/COUNT('38 DAS'!G18,'38 DAS'!G56,'38 DAS'!G94,'38 DAS'!G131,'38 DAS'!G168)^0.5</f>
        <v>6.6136223055145876E-4</v>
      </c>
    </row>
    <row r="57" spans="1:9" x14ac:dyDescent="0.25">
      <c r="A57" t="s">
        <v>30</v>
      </c>
      <c r="F57">
        <f>AVERAGE('27 DAS'!G19,'27 DAS'!G42,'27 DAS'!G65,'27 DAS'!G88,'27 DAS'!G112)</f>
        <v>1.0399999999999993E-3</v>
      </c>
      <c r="G57">
        <f>STDEV('27 DAS'!G19,'27 DAS'!G42,'27 DAS'!G65,'27 DAS'!G88,'27 DAS'!G112)/COUNT('27 DAS'!G19,'27 DAS'!G42,'27 DAS'!G65,'27 DAS'!G88,'27 DAS'!G112)^0.5</f>
        <v>3.1080540535840243E-4</v>
      </c>
      <c r="H57">
        <f>AVERAGE('38 DAS'!G19,'38 DAS'!G57,'38 DAS'!G95,'38 DAS'!G132,'38 DAS'!G169)</f>
        <v>7.4799999999999979E-3</v>
      </c>
      <c r="I57">
        <f>STDEV('38 DAS'!G19,'38 DAS'!G57,'38 DAS'!G95,'38 DAS'!G132,'38 DAS'!G169)/COUNT('38 DAS'!G19,'38 DAS'!G57,'38 DAS'!G95,'38 DAS'!G132,'38 DAS'!G169)^0.5</f>
        <v>7.4525163535546632E-4</v>
      </c>
    </row>
    <row r="58" spans="1:9" x14ac:dyDescent="0.25">
      <c r="A58" t="s">
        <v>31</v>
      </c>
      <c r="F58">
        <f>AVERAGE('27 DAS'!G20,'27 DAS'!G43,'27 DAS'!G66,'27 DAS'!G89,'27 DAS'!G113)</f>
        <v>1.1799999999999977E-3</v>
      </c>
      <c r="G58">
        <f>STDEV('27 DAS'!G20,'27 DAS'!G43,'27 DAS'!G66,'27 DAS'!G89,'27 DAS'!G113)/COUNT('27 DAS'!G20,'27 DAS'!G43,'27 DAS'!G66,'27 DAS'!G89,'27 DAS'!G113)^0.5</f>
        <v>1.8000000000000069E-4</v>
      </c>
      <c r="H58">
        <f>AVERAGE('38 DAS'!G20,'38 DAS'!G58,'38 DAS'!G96,'38 DAS'!G133,'38 DAS'!G170)</f>
        <v>7.2599999999999974E-3</v>
      </c>
      <c r="I58">
        <f>STDEV('38 DAS'!G20,'38 DAS'!G58,'38 DAS'!G96,'38 DAS'!G133,'38 DAS'!G170)/COUNT('38 DAS'!G20,'38 DAS'!G58,'38 DAS'!G96,'38 DAS'!G133,'38 DAS'!G170)^0.5</f>
        <v>1.1561141812122175E-3</v>
      </c>
    </row>
    <row r="59" spans="1:9" x14ac:dyDescent="0.25">
      <c r="A59" t="s">
        <v>32</v>
      </c>
      <c r="F59">
        <f>AVERAGE('27 DAS'!G21,'27 DAS'!G44,'27 DAS'!G67,'27 DAS'!G90,'27 DAS'!G114)</f>
        <v>1.2800000000000034E-3</v>
      </c>
      <c r="G59">
        <f>STDEV('27 DAS'!G21,'27 DAS'!G44,'27 DAS'!G67,'27 DAS'!G90,'27 DAS'!G114)/COUNT('27 DAS'!G21,'27 DAS'!G44,'27 DAS'!G67,'27 DAS'!G90,'27 DAS'!G114)^0.5</f>
        <v>3.0066592756745794E-4</v>
      </c>
      <c r="H59">
        <f>AVERAGE('38 DAS'!G21,'38 DAS'!G59,'38 DAS'!G97,'38 DAS'!G134,'38 DAS'!G171)</f>
        <v>6.6599999999999993E-3</v>
      </c>
      <c r="I59">
        <f>STDEV('38 DAS'!G21,'38 DAS'!G59,'38 DAS'!G97,'38 DAS'!G134,'38 DAS'!G171)/COUNT('38 DAS'!G21,'38 DAS'!G59,'38 DAS'!G97,'38 DAS'!G134,'38 DAS'!G171)^0.5</f>
        <v>6.5084560381091765E-4</v>
      </c>
    </row>
    <row r="60" spans="1:9" x14ac:dyDescent="0.25">
      <c r="A60" t="s">
        <v>33</v>
      </c>
      <c r="F60">
        <f>AVERAGE('27 DAS'!G22,'27 DAS'!G45,'27 DAS'!G68,'27 DAS'!G91,'27 DAS'!G115)</f>
        <v>1.0199999999999988E-3</v>
      </c>
      <c r="G60">
        <f>STDEV('27 DAS'!G22,'27 DAS'!G45,'27 DAS'!G68,'27 DAS'!G91,'27 DAS'!G115)/COUNT('27 DAS'!G22,'27 DAS'!G45,'27 DAS'!G68,'27 DAS'!G91,'27 DAS'!G115)^0.5</f>
        <v>3.8131351929875329E-4</v>
      </c>
      <c r="H60">
        <f>AVERAGE('38 DAS'!G22,'38 DAS'!G60,'38 DAS'!G98,'38 DAS'!G135,'38 DAS'!G172)</f>
        <v>8.179999999999998E-3</v>
      </c>
      <c r="I60">
        <f>STDEV('38 DAS'!G22,'38 DAS'!G60,'38 DAS'!G98,'38 DAS'!G135,'38 DAS'!G172)/COUNT('38 DAS'!G22,'38 DAS'!G60,'38 DAS'!G98,'38 DAS'!G135,'38 DAS'!G172)^0.5</f>
        <v>7.4592224795886155E-4</v>
      </c>
    </row>
    <row r="61" spans="1:9" x14ac:dyDescent="0.25">
      <c r="A61" t="s">
        <v>34</v>
      </c>
      <c r="F61">
        <f>AVERAGE('27 DAS'!G23,'27 DAS'!G46,'27 DAS'!G69,'27 DAS'!G92,'27 DAS'!G116)</f>
        <v>4.8000000000000267E-4</v>
      </c>
      <c r="G61">
        <f>STDEV('27 DAS'!G23,'27 DAS'!G46,'27 DAS'!G69,'27 DAS'!G92,'27 DAS'!G116)/COUNT('27 DAS'!G23,'27 DAS'!G46,'27 DAS'!G69,'27 DAS'!G92,'27 DAS'!G116)^0.5</f>
        <v>8.6023252670428078E-5</v>
      </c>
      <c r="H61">
        <f>AVERAGE('38 DAS'!G23,'38 DAS'!G61,'38 DAS'!G99,'38 DAS'!G136,'38 DAS'!G173)</f>
        <v>7.5000000000000041E-3</v>
      </c>
      <c r="I61">
        <f>STDEV('38 DAS'!G23,'38 DAS'!G61,'38 DAS'!G99,'38 DAS'!G136,'38 DAS'!G173)/COUNT('38 DAS'!G23,'38 DAS'!G61,'38 DAS'!G99,'38 DAS'!G136,'38 DAS'!G173)^0.5</f>
        <v>5.2820450584976821E-4</v>
      </c>
    </row>
    <row r="62" spans="1:9" x14ac:dyDescent="0.25">
      <c r="A62" t="s">
        <v>35</v>
      </c>
      <c r="F62">
        <f>AVERAGE('27 DAS'!G24,'27 DAS'!G47,'27 DAS'!G70,'27 DAS'!G93,'27 DAS'!G117)</f>
        <v>3.5000000000000309E-4</v>
      </c>
      <c r="G62">
        <f>STDEV('27 DAS'!G24,'27 DAS'!G47,'27 DAS'!G70,'27 DAS'!G93,'27 DAS'!G117)/COUNT('27 DAS'!G24,'27 DAS'!G47,'27 DAS'!G70,'27 DAS'!G93,'27 DAS'!G117)^0.5</f>
        <v>1.3228756555322719E-4</v>
      </c>
      <c r="H62">
        <f>AVERAGE('38 DAS'!G24,'38 DAS'!G62,'38 DAS'!G100,'38 DAS'!G137,'38 DAS'!G174)</f>
        <v>8.0199999999999959E-3</v>
      </c>
      <c r="I62">
        <f>STDEV('38 DAS'!G24,'38 DAS'!G62,'38 DAS'!G100,'38 DAS'!G137,'38 DAS'!G174)/COUNT('38 DAS'!G24,'38 DAS'!G62,'38 DAS'!G100,'38 DAS'!G137,'38 DAS'!G174)^0.5</f>
        <v>4.4877611344633947E-4</v>
      </c>
    </row>
    <row r="63" spans="1:9" x14ac:dyDescent="0.25">
      <c r="A63" t="s">
        <v>36</v>
      </c>
      <c r="F63">
        <f>AVERAGE('27 DAS'!G25,'27 DAS'!G48,'27 DAS'!G71,'27 DAS'!G94,'27 DAS'!G118)</f>
        <v>1.9999999999999879E-4</v>
      </c>
      <c r="G63">
        <f>STDEV('27 DAS'!G25,'27 DAS'!G48,'27 DAS'!G71,'27 DAS'!G94,'27 DAS'!G118)/COUNT('27 DAS'!G25,'27 DAS'!G48,'27 DAS'!G71,'27 DAS'!G94,'27 DAS'!G118)^0.5</f>
        <v>1.0000000000000979E-4</v>
      </c>
      <c r="H63">
        <f>AVERAGE('38 DAS'!G25,'38 DAS'!G63,'38 DAS'!G101,'38 DAS'!G138,'38 DAS'!G175)</f>
        <v>6.9000000000000034E-3</v>
      </c>
      <c r="I63">
        <f>STDEV('38 DAS'!G25,'38 DAS'!G63,'38 DAS'!G101,'38 DAS'!G138,'38 DAS'!G175)/COUNT('38 DAS'!G25,'38 DAS'!G63,'38 DAS'!G101,'38 DAS'!G138,'38 DAS'!G175)^0.5</f>
        <v>7.2111025509279689E-4</v>
      </c>
    </row>
    <row r="64" spans="1:9" x14ac:dyDescent="0.25">
      <c r="A64" t="s">
        <v>37</v>
      </c>
      <c r="H64">
        <f>AVERAGE('38 DAS'!G26,'38 DAS'!G64,'38 DAS'!G102,'38 DAS'!G139,'38 DAS'!G176)</f>
        <v>6.3199999999999975E-3</v>
      </c>
      <c r="I64">
        <f>STDEV('38 DAS'!G26,'38 DAS'!G64,'38 DAS'!G102,'38 DAS'!G139,'38 DAS'!G176)/COUNT('38 DAS'!G26,'38 DAS'!G64,'38 DAS'!G102,'38 DAS'!G139,'38 DAS'!G176)^0.5</f>
        <v>1.1065260954898442E-3</v>
      </c>
    </row>
    <row r="65" spans="1:9" x14ac:dyDescent="0.25">
      <c r="A65" t="s">
        <v>38</v>
      </c>
      <c r="H65">
        <f>AVERAGE('38 DAS'!G27,'38 DAS'!G65,'38 DAS'!G103,'38 DAS'!G140,'38 DAS'!G177)</f>
        <v>5.2599999999999982E-3</v>
      </c>
      <c r="I65">
        <f>STDEV('38 DAS'!G27,'38 DAS'!G65,'38 DAS'!G103,'38 DAS'!G140,'38 DAS'!G177)/COUNT('38 DAS'!G27,'38 DAS'!G65,'38 DAS'!G103,'38 DAS'!G140,'38 DAS'!G177)^0.5</f>
        <v>7.915806970865319E-4</v>
      </c>
    </row>
    <row r="66" spans="1:9" x14ac:dyDescent="0.25">
      <c r="A66" t="s">
        <v>39</v>
      </c>
      <c r="H66">
        <f>AVERAGE('38 DAS'!G28,'38 DAS'!G66,'38 DAS'!G104,'38 DAS'!G141,'38 DAS'!G178)</f>
        <v>4.4800000000000022E-3</v>
      </c>
      <c r="I66">
        <f>STDEV('38 DAS'!G28,'38 DAS'!G66,'38 DAS'!G104,'38 DAS'!G141,'38 DAS'!G178)/COUNT('38 DAS'!G28,'38 DAS'!G66,'38 DAS'!G104,'38 DAS'!G141,'38 DAS'!G178)^0.5</f>
        <v>1.2503599481749246E-3</v>
      </c>
    </row>
    <row r="67" spans="1:9" x14ac:dyDescent="0.25">
      <c r="A67" t="s">
        <v>40</v>
      </c>
      <c r="H67">
        <f>AVERAGE('38 DAS'!G29,'38 DAS'!G67,'38 DAS'!G105,'38 DAS'!G142,'38 DAS'!G179)</f>
        <v>3.7600000000000038E-3</v>
      </c>
      <c r="I67">
        <f>STDEV('38 DAS'!G29,'38 DAS'!G67,'38 DAS'!G105,'38 DAS'!G142,'38 DAS'!G179)/COUNT('38 DAS'!G29,'38 DAS'!G67,'38 DAS'!G105,'38 DAS'!G142,'38 DAS'!G179)^0.5</f>
        <v>7.5604232685743116E-4</v>
      </c>
    </row>
    <row r="68" spans="1:9" x14ac:dyDescent="0.25">
      <c r="A68" t="s">
        <v>41</v>
      </c>
      <c r="H68">
        <f>AVERAGE('38 DAS'!G30,'38 DAS'!G68,'38 DAS'!G106,'38 DAS'!G143,'38 DAS'!G180)</f>
        <v>3.3400000000000027E-3</v>
      </c>
      <c r="I68">
        <f>STDEV('38 DAS'!G30,'38 DAS'!G68,'38 DAS'!G106,'38 DAS'!G143,'38 DAS'!G180)/COUNT('38 DAS'!G30,'38 DAS'!G68,'38 DAS'!G106,'38 DAS'!G143,'38 DAS'!G180)^0.5</f>
        <v>6.5620118866091591E-4</v>
      </c>
    </row>
    <row r="69" spans="1:9" x14ac:dyDescent="0.25">
      <c r="A69" t="s">
        <v>42</v>
      </c>
      <c r="H69">
        <f>AVERAGE('38 DAS'!G31,'38 DAS'!G69,'38 DAS'!G107,'38 DAS'!G144,'38 DAS'!G181)</f>
        <v>3.7399999999999959E-3</v>
      </c>
      <c r="I69">
        <f>STDEV('38 DAS'!G31,'38 DAS'!G69,'38 DAS'!G107,'38 DAS'!G144,'38 DAS'!G181)/COUNT('38 DAS'!G31,'38 DAS'!G69,'38 DAS'!G107,'38 DAS'!G144,'38 DAS'!G181)^0.5</f>
        <v>8.5358069331493123E-4</v>
      </c>
    </row>
    <row r="70" spans="1:9" x14ac:dyDescent="0.25">
      <c r="A70" t="s">
        <v>43</v>
      </c>
      <c r="H70">
        <f>AVERAGE('38 DAS'!G32,'38 DAS'!G70,'38 DAS'!G108,'38 DAS'!G145,'38 DAS'!G182)</f>
        <v>1.5800000000000022E-3</v>
      </c>
      <c r="I70">
        <f>STDEV('38 DAS'!G32,'38 DAS'!G70,'38 DAS'!G108,'38 DAS'!G145,'38 DAS'!G182)/COUNT('38 DAS'!G32,'38 DAS'!G70,'38 DAS'!G108,'38 DAS'!G145,'38 DAS'!G182)^0.5</f>
        <v>3.3674916480965454E-4</v>
      </c>
    </row>
    <row r="71" spans="1:9" x14ac:dyDescent="0.25">
      <c r="A71" t="s">
        <v>44</v>
      </c>
      <c r="H71">
        <f>AVERAGE('38 DAS'!G33,'38 DAS'!G71,'38 DAS'!G109,'38 DAS'!G146,'38 DAS'!G183)</f>
        <v>1.2600000000000001E-3</v>
      </c>
      <c r="I71">
        <f>STDEV('38 DAS'!G33,'38 DAS'!G71,'38 DAS'!G109,'38 DAS'!G146,'38 DAS'!G183)/COUNT('38 DAS'!G33,'38 DAS'!G71,'38 DAS'!G109,'38 DAS'!G146,'38 DAS'!G183)^0.5</f>
        <v>2.8390139133156679E-4</v>
      </c>
    </row>
    <row r="72" spans="1:9" x14ac:dyDescent="0.25">
      <c r="A72" t="s">
        <v>45</v>
      </c>
      <c r="H72">
        <f>AVERAGE('38 DAS'!G34,'38 DAS'!G72,'38 DAS'!G110,'38 DAS'!G147,'38 DAS'!G184)</f>
        <v>1.0500000000000023E-3</v>
      </c>
      <c r="I72">
        <f>STDEV('38 DAS'!G34,'38 DAS'!G72,'38 DAS'!G110,'38 DAS'!G147,'38 DAS'!G184)/COUNT('38 DAS'!G34,'38 DAS'!G72,'38 DAS'!G110,'38 DAS'!G147,'38 DAS'!G184)^0.5</f>
        <v>2.5980762113533102E-4</v>
      </c>
    </row>
    <row r="73" spans="1:9" x14ac:dyDescent="0.25">
      <c r="A73" t="s">
        <v>46</v>
      </c>
      <c r="H73">
        <f>AVERAGE('38 DAS'!G35,'38 DAS'!G73,'38 DAS'!G111,'38 DAS'!G148,'38 DAS'!G185)</f>
        <v>8.2500000000000281E-4</v>
      </c>
      <c r="I73">
        <f>STDEV('38 DAS'!G35,'38 DAS'!G73,'38 DAS'!G111,'38 DAS'!G148,'38 DAS'!G185)/COUNT('38 DAS'!G35,'38 DAS'!G73,'38 DAS'!G111,'38 DAS'!G148,'38 DAS'!G185)^0.5</f>
        <v>1.749999999999994E-4</v>
      </c>
    </row>
    <row r="74" spans="1:9" x14ac:dyDescent="0.25">
      <c r="A74" t="s">
        <v>47</v>
      </c>
      <c r="H74">
        <f>AVERAGE('38 DAS'!G36,'38 DAS'!G74,'38 DAS'!G112,'38 DAS'!G149,'38 DAS'!G186)</f>
        <v>7.499999999999972E-4</v>
      </c>
      <c r="I74">
        <f>STDEV('38 DAS'!G36,'38 DAS'!G74,'38 DAS'!G112,'38 DAS'!G149,'38 DAS'!G186)/COUNT('38 DAS'!G36,'38 DAS'!G74,'38 DAS'!G112,'38 DAS'!G149,'38 DAS'!G186)^0.5</f>
        <v>1.5545631755147876E-4</v>
      </c>
    </row>
    <row r="75" spans="1:9" x14ac:dyDescent="0.25">
      <c r="A75" t="s">
        <v>48</v>
      </c>
      <c r="H75">
        <f>AVERAGE('38 DAS'!G37,'38 DAS'!G75,'38 DAS'!G113,'38 DAS'!G150,'38 DAS'!G187)</f>
        <v>4.6666666666666617E-4</v>
      </c>
      <c r="I75">
        <f>STDEV('38 DAS'!G37,'38 DAS'!G75,'38 DAS'!G113,'38 DAS'!G150,'38 DAS'!G187)/COUNT('38 DAS'!G37,'38 DAS'!G75,'38 DAS'!G113,'38 DAS'!G150,'38 DAS'!G187)^0.5</f>
        <v>8.819171036882222E-5</v>
      </c>
    </row>
    <row r="76" spans="1:9" x14ac:dyDescent="0.25">
      <c r="A76" t="s">
        <v>49</v>
      </c>
      <c r="H76">
        <f>AVERAGE('38 DAS'!G38,'38 DAS'!G76,'38 DAS'!G114,'38 DAS'!G151,'38 DAS'!G188)</f>
        <v>2.7500000000000024E-3</v>
      </c>
      <c r="I76">
        <f>STDEV('38 DAS'!G38,'38 DAS'!G76,'38 DAS'!G114,'38 DAS'!G151,'38 DAS'!G188)/COUNT('38 DAS'!G38,'38 DAS'!G76,'38 DAS'!G114,'38 DAS'!G151,'38 DAS'!G188)^0.5</f>
        <v>2.0500000000000032E-3</v>
      </c>
    </row>
    <row r="77" spans="1:9" x14ac:dyDescent="0.25">
      <c r="A77" t="s">
        <v>50</v>
      </c>
      <c r="H77">
        <f>AVERAGE('38 DAS'!G39,'38 DAS'!G77,'38 DAS'!G115,'38 DAS'!G152,'38 DAS'!G189)</f>
        <v>2.0000000000000573E-4</v>
      </c>
      <c r="I77" t="e">
        <f>STDEV('38 DAS'!G39,'38 DAS'!G77,'38 DAS'!G115,'38 DAS'!G152,'38 DAS'!G189)/COUNT('38 DAS'!G39,'38 DAS'!G77,'38 DAS'!G115,'38 DAS'!G152,'38 DAS'!G189)^0.5</f>
        <v>#DIV/0!</v>
      </c>
    </row>
    <row r="80" spans="1:9" x14ac:dyDescent="0.25">
      <c r="A80" s="3" t="s">
        <v>27</v>
      </c>
    </row>
    <row r="82" spans="1:20" x14ac:dyDescent="0.25">
      <c r="A82" t="s">
        <v>52</v>
      </c>
      <c r="B82" s="24">
        <v>18</v>
      </c>
      <c r="C82" s="24"/>
      <c r="D82" s="24">
        <v>25</v>
      </c>
      <c r="E82" s="24"/>
      <c r="F82" s="24">
        <v>27</v>
      </c>
      <c r="G82" s="24"/>
      <c r="H82" s="24">
        <v>38</v>
      </c>
      <c r="I82" s="24"/>
      <c r="J82" s="21"/>
      <c r="M82" s="24"/>
      <c r="N82" s="24"/>
      <c r="O82" s="24"/>
      <c r="P82" s="24"/>
      <c r="Q82" s="24"/>
      <c r="R82" s="24"/>
      <c r="S82" s="24"/>
      <c r="T82" s="24"/>
    </row>
    <row r="83" spans="1:20" x14ac:dyDescent="0.25">
      <c r="A83" t="s">
        <v>53</v>
      </c>
      <c r="B83" s="24">
        <f>B82*(21.3-3)</f>
        <v>329.40000000000003</v>
      </c>
      <c r="C83" s="24"/>
      <c r="D83" s="24">
        <f>D82*(21.3-3)</f>
        <v>457.5</v>
      </c>
      <c r="E83" s="24"/>
      <c r="F83" s="24">
        <f>F82*(21.3-3)</f>
        <v>494.1</v>
      </c>
      <c r="G83" s="24"/>
      <c r="H83" s="24">
        <f>H82*(21.3-3)</f>
        <v>695.4</v>
      </c>
      <c r="I83" s="24"/>
      <c r="J83" s="21"/>
      <c r="M83" s="24"/>
      <c r="N83" s="24"/>
      <c r="O83" s="24"/>
      <c r="P83" s="24"/>
      <c r="Q83" s="24"/>
      <c r="R83" s="24"/>
      <c r="S83" s="24"/>
      <c r="T83" s="24"/>
    </row>
    <row r="84" spans="1:20" x14ac:dyDescent="0.25">
      <c r="C84" t="s">
        <v>54</v>
      </c>
      <c r="E84" t="s">
        <v>54</v>
      </c>
      <c r="G84" t="s">
        <v>54</v>
      </c>
      <c r="I84" t="s">
        <v>54</v>
      </c>
    </row>
    <row r="85" spans="1:20" x14ac:dyDescent="0.25">
      <c r="A85" t="s">
        <v>12</v>
      </c>
      <c r="B85">
        <f>AVERAGE('18 DAS'!I8,'18 DAS'!I19,'18 DAS'!I30,'18 DAS'!I42,'18 DAS'!I54)</f>
        <v>7.1168199999999997</v>
      </c>
      <c r="C85">
        <f>STDEV('18 DAS'!I8,'18 DAS'!I19,'18 DAS'!I30,'18 DAS'!I42,'18 DAS'!I54)/COUNT('18 DAS'!I8,'18 DAS'!I19,'18 DAS'!I30,'18 DAS'!I42,'18 DAS'!I54)^0.5</f>
        <v>0.1968876415623895</v>
      </c>
      <c r="D85">
        <f>AVERAGE('25 DAS'!I8,'25 DAS'!I23,'25 DAS'!I38,'25 DAS'!I54,'25 DAS'!I70)</f>
        <v>7.6456800000000005</v>
      </c>
      <c r="E85">
        <f>STDEV('25 DAS'!I8,'25 DAS'!I23,'25 DAS'!I38,'25 DAS'!I54,'25 DAS'!I70)/COUNT('25 DAS'!I8,'25 DAS'!I23,'25 DAS'!I38,'25 DAS'!I54,'25 DAS'!I70)^0.5</f>
        <v>0.29661838682050701</v>
      </c>
      <c r="F85">
        <f>AVERAGE('27 DAS'!I8,'27 DAS'!I31,'27 DAS'!I54,'27 DAS'!I77,'27 DAS'!I101)</f>
        <v>7.1755799999999992</v>
      </c>
      <c r="G85">
        <f>STDEV('27 DAS'!I8,'27 DAS'!I31,'27 DAS'!I54,'27 DAS'!I77,'27 DAS'!I101)/COUNT('27 DAS'!I8,'27 DAS'!I31,'27 DAS'!I54,'27 DAS'!I77,'27 DAS'!I101)^0.5</f>
        <v>0.25823559088553216</v>
      </c>
      <c r="H85">
        <f>AVERAGE('38 DAS'!I8,'38 DAS'!I46,'38 DAS'!I84,'38 DAS'!I121,'38 DAS'!I158)</f>
        <v>13.227119999999999</v>
      </c>
      <c r="I85">
        <f>STDEV('38 DAS'!I8,'38 DAS'!I46,'38 DAS'!I84,'38 DAS'!I121,'38 DAS'!I158)/COUNT('38 DAS'!I8,'38 DAS'!I46,'38 DAS'!I84,'38 DAS'!I121,'38 DAS'!I158)^0.5</f>
        <v>6.92491898186542</v>
      </c>
    </row>
    <row r="86" spans="1:20" x14ac:dyDescent="0.25">
      <c r="A86" t="s">
        <v>13</v>
      </c>
      <c r="B86">
        <f>AVERAGE('18 DAS'!I9,'18 DAS'!I20,'18 DAS'!I31,'18 DAS'!I43,'18 DAS'!I55)</f>
        <v>8.6903399999999991</v>
      </c>
      <c r="C86">
        <f>STDEV('18 DAS'!I9,'18 DAS'!I20,'18 DAS'!I31,'18 DAS'!I43,'18 DAS'!I55)/COUNT('18 DAS'!I9,'18 DAS'!I20,'18 DAS'!I31,'18 DAS'!I43,'18 DAS'!I55)^0.5</f>
        <v>1.7358812152909555</v>
      </c>
      <c r="D86">
        <f>AVERAGE('25 DAS'!I9,'25 DAS'!I24,'25 DAS'!I39,'25 DAS'!I55,'25 DAS'!I71)</f>
        <v>7.3141999999999996</v>
      </c>
      <c r="E86">
        <f>STDEV('25 DAS'!I9,'25 DAS'!I24,'25 DAS'!I39,'25 DAS'!I55,'25 DAS'!I71)/COUNT('25 DAS'!I9,'25 DAS'!I24,'25 DAS'!I39,'25 DAS'!I55,'25 DAS'!I71)^0.5</f>
        <v>0.63570749327029619</v>
      </c>
      <c r="F86">
        <f>AVERAGE('27 DAS'!I9,'27 DAS'!I32,'27 DAS'!I55,'27 DAS'!I78,'27 DAS'!I102)</f>
        <v>6.8562399999999997</v>
      </c>
      <c r="G86">
        <f>STDEV('27 DAS'!I9,'27 DAS'!I32,'27 DAS'!I55,'27 DAS'!I78,'27 DAS'!I102)/COUNT('27 DAS'!I9,'27 DAS'!I32,'27 DAS'!I55,'27 DAS'!I78,'27 DAS'!I102)^0.5</f>
        <v>0.57919701017874869</v>
      </c>
      <c r="H86">
        <f>AVERAGE('38 DAS'!I9,'38 DAS'!I47,'38 DAS'!I85,'38 DAS'!I122,'38 DAS'!I159)</f>
        <v>30.461099999999998</v>
      </c>
      <c r="I86">
        <f>STDEV('38 DAS'!I9,'38 DAS'!I47,'38 DAS'!I85,'38 DAS'!I122,'38 DAS'!I159)/COUNT('38 DAS'!I9,'38 DAS'!I47,'38 DAS'!I85,'38 DAS'!I122,'38 DAS'!I159)^0.5</f>
        <v>5.8232476142613114</v>
      </c>
    </row>
    <row r="87" spans="1:20" x14ac:dyDescent="0.25">
      <c r="A87" t="s">
        <v>14</v>
      </c>
      <c r="B87">
        <f>AVERAGE('18 DAS'!I10,'18 DAS'!I21,'18 DAS'!I32,'18 DAS'!I44,'18 DAS'!I56)</f>
        <v>13.6267</v>
      </c>
      <c r="C87">
        <f>STDEV('18 DAS'!I10,'18 DAS'!I21,'18 DAS'!I32,'18 DAS'!I44,'18 DAS'!I56)/COUNT('18 DAS'!I10,'18 DAS'!I21,'18 DAS'!I32,'18 DAS'!I44,'18 DAS'!I56)^0.5</f>
        <v>2.4096343583622826</v>
      </c>
      <c r="D87">
        <f>AVERAGE('25 DAS'!I10,'25 DAS'!I25,'25 DAS'!I40,'25 DAS'!I56,'25 DAS'!I72)</f>
        <v>23.29468</v>
      </c>
      <c r="E87">
        <f>STDEV('25 DAS'!I10,'25 DAS'!I25,'25 DAS'!I40,'25 DAS'!I56,'25 DAS'!I72)/COUNT('25 DAS'!I10,'25 DAS'!I25,'25 DAS'!I40,'25 DAS'!I56,'25 DAS'!I72)^0.5</f>
        <v>0.79554156421899136</v>
      </c>
      <c r="F87">
        <f>AVERAGE('27 DAS'!I10,'27 DAS'!I33,'27 DAS'!I56,'27 DAS'!I79,'27 DAS'!I103)</f>
        <v>31.129939999999998</v>
      </c>
      <c r="G87">
        <f>STDEV('27 DAS'!I10,'27 DAS'!I33,'27 DAS'!I56,'27 DAS'!I79,'27 DAS'!I103)/COUNT('27 DAS'!I10,'27 DAS'!I33,'27 DAS'!I56,'27 DAS'!I79,'27 DAS'!I103)^0.5</f>
        <v>1.2866539362237233</v>
      </c>
      <c r="H87">
        <f>AVERAGE('38 DAS'!I10,'38 DAS'!I48,'38 DAS'!I86,'38 DAS'!I123,'38 DAS'!I160)</f>
        <v>55.849059999999994</v>
      </c>
      <c r="I87">
        <f>STDEV('38 DAS'!I10,'38 DAS'!I48,'38 DAS'!I86,'38 DAS'!I123,'38 DAS'!I160)/COUNT('38 DAS'!I10,'38 DAS'!I48,'38 DAS'!I86,'38 DAS'!I123,'38 DAS'!I160)^0.5</f>
        <v>13.119351188934615</v>
      </c>
    </row>
    <row r="88" spans="1:20" x14ac:dyDescent="0.25">
      <c r="A88" t="s">
        <v>15</v>
      </c>
      <c r="B88">
        <f>AVERAGE('18 DAS'!I11,'18 DAS'!I22,'18 DAS'!I33,'18 DAS'!I45,'18 DAS'!I57)</f>
        <v>16.51878</v>
      </c>
      <c r="C88">
        <f>STDEV('18 DAS'!I11,'18 DAS'!I22,'18 DAS'!I33,'18 DAS'!I45,'18 DAS'!I57)/COUNT('18 DAS'!I11,'18 DAS'!I22,'18 DAS'!I33,'18 DAS'!I45,'18 DAS'!I57)^0.5</f>
        <v>2.1643666795162075</v>
      </c>
      <c r="D88">
        <f>AVERAGE('25 DAS'!I11,'25 DAS'!I26,'25 DAS'!I41,'25 DAS'!I57,'25 DAS'!I73)</f>
        <v>31.170200000000001</v>
      </c>
      <c r="E88">
        <f>STDEV('25 DAS'!I11,'25 DAS'!I26,'25 DAS'!I41,'25 DAS'!I57,'25 DAS'!I73)/COUNT('25 DAS'!I11,'25 DAS'!I26,'25 DAS'!I41,'25 DAS'!I57,'25 DAS'!I73)^0.5</f>
        <v>5.3540806362063753</v>
      </c>
      <c r="F88">
        <f>AVERAGE('27 DAS'!I11,'27 DAS'!I34,'27 DAS'!I57,'27 DAS'!I80,'27 DAS'!I104)</f>
        <v>38.278959999999998</v>
      </c>
      <c r="G88">
        <f>STDEV('27 DAS'!I11,'27 DAS'!I34,'27 DAS'!I57,'27 DAS'!I80,'27 DAS'!I104)/COUNT('27 DAS'!I11,'27 DAS'!I34,'27 DAS'!I57,'27 DAS'!I80,'27 DAS'!I104)^0.5</f>
        <v>8.6862143598693269</v>
      </c>
      <c r="H88">
        <f>AVERAGE('38 DAS'!I11,'38 DAS'!I49,'38 DAS'!I87,'38 DAS'!I124,'38 DAS'!I161)</f>
        <v>58.404999999999994</v>
      </c>
      <c r="I88">
        <f>STDEV('38 DAS'!I11,'38 DAS'!I49,'38 DAS'!I87,'38 DAS'!I124,'38 DAS'!I161)/COUNT('38 DAS'!I11,'38 DAS'!I49,'38 DAS'!I87,'38 DAS'!I124,'38 DAS'!I161)^0.5</f>
        <v>17.417505201233613</v>
      </c>
    </row>
    <row r="89" spans="1:20" x14ac:dyDescent="0.25">
      <c r="A89" t="s">
        <v>16</v>
      </c>
      <c r="B89">
        <f>AVERAGE('18 DAS'!I12,'18 DAS'!I23,'18 DAS'!I34,'18 DAS'!I46,'18 DAS'!I58)</f>
        <v>15.360939999999999</v>
      </c>
      <c r="C89">
        <f>STDEV('18 DAS'!I12,'18 DAS'!I23,'18 DAS'!I34,'18 DAS'!I46,'18 DAS'!I58)/COUNT('18 DAS'!I12,'18 DAS'!I23,'18 DAS'!I34,'18 DAS'!I46,'18 DAS'!I58)^0.5</f>
        <v>1.8584089271739925</v>
      </c>
      <c r="D89">
        <f>AVERAGE('25 DAS'!I12,'25 DAS'!I27,'25 DAS'!I42,'25 DAS'!I58,'25 DAS'!I74)</f>
        <v>41.441359999999996</v>
      </c>
      <c r="E89">
        <f>STDEV('25 DAS'!I12,'25 DAS'!I27,'25 DAS'!I42,'25 DAS'!I58,'25 DAS'!I74)/COUNT('25 DAS'!I12,'25 DAS'!I27,'25 DAS'!I42,'25 DAS'!I58,'25 DAS'!I74)^0.5</f>
        <v>4.877380844428699</v>
      </c>
      <c r="F89">
        <f>AVERAGE('27 DAS'!I12,'27 DAS'!I35,'27 DAS'!I58,'27 DAS'!I81,'27 DAS'!I105)</f>
        <v>75.348919999999993</v>
      </c>
      <c r="G89">
        <f>STDEV('27 DAS'!I12,'27 DAS'!I35,'27 DAS'!I58,'27 DAS'!I81,'27 DAS'!I105)/COUNT('27 DAS'!I12,'27 DAS'!I35,'27 DAS'!I58,'27 DAS'!I81,'27 DAS'!I105)^0.5</f>
        <v>9.0660392757477108</v>
      </c>
      <c r="H89">
        <f>AVERAGE('38 DAS'!I12,'38 DAS'!I50,'38 DAS'!I88,'38 DAS'!I125,'38 DAS'!I162)</f>
        <v>115.6134</v>
      </c>
      <c r="I89">
        <f>STDEV('38 DAS'!I12,'38 DAS'!I50,'38 DAS'!I88,'38 DAS'!I125,'38 DAS'!I162)/COUNT('38 DAS'!I12,'38 DAS'!I50,'38 DAS'!I88,'38 DAS'!I125,'38 DAS'!I162)^0.5</f>
        <v>25.186835796443365</v>
      </c>
    </row>
    <row r="90" spans="1:20" x14ac:dyDescent="0.25">
      <c r="A90" t="s">
        <v>17</v>
      </c>
      <c r="B90">
        <f>AVERAGE('18 DAS'!I13,'18 DAS'!I24,'18 DAS'!I35,'18 DAS'!I47,'18 DAS'!I59)</f>
        <v>15.537139999999999</v>
      </c>
      <c r="C90">
        <f>STDEV('18 DAS'!I13,'18 DAS'!I24,'18 DAS'!I35,'18 DAS'!I47,'18 DAS'!I59)/COUNT('18 DAS'!I13,'18 DAS'!I24,'18 DAS'!I35,'18 DAS'!I47,'18 DAS'!I59)^0.5</f>
        <v>1.3961704754792716</v>
      </c>
      <c r="D90">
        <f>AVERAGE('25 DAS'!I13,'25 DAS'!I28,'25 DAS'!I43,'25 DAS'!I59,'25 DAS'!I75)</f>
        <v>39.362979999999993</v>
      </c>
      <c r="E90">
        <f>STDEV('25 DAS'!I13,'25 DAS'!I28,'25 DAS'!I43,'25 DAS'!I59,'25 DAS'!I75)/COUNT('25 DAS'!I13,'25 DAS'!I28,'25 DAS'!I43,'25 DAS'!I59,'25 DAS'!I75)^0.5</f>
        <v>5.1634320035612138</v>
      </c>
      <c r="F90">
        <f>AVERAGE('27 DAS'!I13,'27 DAS'!I36,'27 DAS'!I59,'27 DAS'!I82,'27 DAS'!I106)</f>
        <v>84.493679999999998</v>
      </c>
      <c r="G90">
        <f>STDEV('27 DAS'!I13,'27 DAS'!I36,'27 DAS'!I59,'27 DAS'!I82,'27 DAS'!I106)/COUNT('27 DAS'!I13,'27 DAS'!I36,'27 DAS'!I59,'27 DAS'!I82,'27 DAS'!I106)^0.5</f>
        <v>11.441655004473805</v>
      </c>
      <c r="H90">
        <f>AVERAGE('38 DAS'!I13,'38 DAS'!I51,'38 DAS'!I89,'38 DAS'!I126,'38 DAS'!I163)</f>
        <v>148.4375</v>
      </c>
      <c r="I90">
        <f>STDEV('38 DAS'!I13,'38 DAS'!I51,'38 DAS'!I89,'38 DAS'!I126,'38 DAS'!I163)/COUNT('38 DAS'!I13,'38 DAS'!I51,'38 DAS'!I89,'38 DAS'!I126,'38 DAS'!I163)^0.5</f>
        <v>13.797923921735453</v>
      </c>
    </row>
    <row r="91" spans="1:20" x14ac:dyDescent="0.25">
      <c r="A91" t="s">
        <v>18</v>
      </c>
      <c r="B91">
        <f>AVERAGE('18 DAS'!I14,'18 DAS'!I25,'18 DAS'!I36,'18 DAS'!I48,'18 DAS'!I60)</f>
        <v>6.612333333333333</v>
      </c>
      <c r="C91">
        <f>STDEV('18 DAS'!I14,'18 DAS'!I25,'18 DAS'!I36,'18 DAS'!I48,'18 DAS'!I60)/COUNT('18 DAS'!I14,'18 DAS'!I25,'18 DAS'!I36,'18 DAS'!I48,'18 DAS'!I60)^0.5</f>
        <v>1.883230327861618</v>
      </c>
      <c r="D91">
        <f>AVERAGE('25 DAS'!I14,'25 DAS'!I29,'25 DAS'!I44,'25 DAS'!I60,'25 DAS'!I76)</f>
        <v>38.666879999999999</v>
      </c>
      <c r="E91">
        <f>STDEV('25 DAS'!I14,'25 DAS'!I29,'25 DAS'!I44,'25 DAS'!I60,'25 DAS'!I76)/COUNT('25 DAS'!I14,'25 DAS'!I29,'25 DAS'!I44,'25 DAS'!I60,'25 DAS'!I76)^0.5</f>
        <v>2.6407962010348451</v>
      </c>
      <c r="F91">
        <f>AVERAGE('27 DAS'!I14,'27 DAS'!I37,'27 DAS'!I60,'27 DAS'!I83,'27 DAS'!I107)</f>
        <v>87.564320000000009</v>
      </c>
      <c r="G91">
        <f>STDEV('27 DAS'!I14,'27 DAS'!I37,'27 DAS'!I60,'27 DAS'!I83,'27 DAS'!I107)/COUNT('27 DAS'!I14,'27 DAS'!I37,'27 DAS'!I60,'27 DAS'!I83,'27 DAS'!I107)^0.5</f>
        <v>8.1723470368309581</v>
      </c>
      <c r="H91">
        <f>AVERAGE('38 DAS'!I14,'38 DAS'!I52,'38 DAS'!I90,'38 DAS'!I127,'38 DAS'!I164)</f>
        <v>121.91792000000001</v>
      </c>
      <c r="I91">
        <f>STDEV('38 DAS'!I14,'38 DAS'!I52,'38 DAS'!I90,'38 DAS'!I127,'38 DAS'!I164)/COUNT('38 DAS'!I14,'38 DAS'!I52,'38 DAS'!I90,'38 DAS'!I127,'38 DAS'!I164)^0.5</f>
        <v>30.468270010314001</v>
      </c>
    </row>
    <row r="92" spans="1:20" x14ac:dyDescent="0.25">
      <c r="A92" t="s">
        <v>19</v>
      </c>
      <c r="D92">
        <f>AVERAGE('25 DAS'!I15,'25 DAS'!I30,'25 DAS'!I45,'25 DAS'!I61,'25 DAS'!I77)</f>
        <v>38.947420000000001</v>
      </c>
      <c r="E92">
        <f>STDEV('25 DAS'!I15,'25 DAS'!I30,'25 DAS'!I45,'25 DAS'!I61,'25 DAS'!I77)/COUNT('25 DAS'!I15,'25 DAS'!I30,'25 DAS'!I45,'25 DAS'!I61,'25 DAS'!I77)^0.5</f>
        <v>1.7516120122333019</v>
      </c>
      <c r="F92">
        <f>AVERAGE('27 DAS'!I15,'27 DAS'!I38,'27 DAS'!I61,'27 DAS'!I84,'27 DAS'!I108)</f>
        <v>94.588419999999999</v>
      </c>
      <c r="G92">
        <f>STDEV('27 DAS'!I15,'27 DAS'!I38,'27 DAS'!I61,'27 DAS'!I84,'27 DAS'!I108)/COUNT('27 DAS'!I15,'27 DAS'!I38,'27 DAS'!I61,'27 DAS'!I84,'27 DAS'!I108)^0.5</f>
        <v>10.201864817002811</v>
      </c>
      <c r="H92">
        <f>AVERAGE('38 DAS'!I15,'38 DAS'!I53,'38 DAS'!I91,'38 DAS'!I128,'38 DAS'!I165)</f>
        <v>153.81232</v>
      </c>
      <c r="I92">
        <f>STDEV('38 DAS'!I15,'38 DAS'!I53,'38 DAS'!I91,'38 DAS'!I128,'38 DAS'!I165)/COUNT('38 DAS'!I15,'38 DAS'!I53,'38 DAS'!I91,'38 DAS'!I128,'38 DAS'!I165)^0.5</f>
        <v>34.311052513168391</v>
      </c>
    </row>
    <row r="93" spans="1:20" x14ac:dyDescent="0.25">
      <c r="A93" t="s">
        <v>20</v>
      </c>
      <c r="D93">
        <f>AVERAGE('25 DAS'!I16,'25 DAS'!I31,'25 DAS'!I46,'25 DAS'!I62,'25 DAS'!I78)</f>
        <v>16.798219999999997</v>
      </c>
      <c r="E93">
        <f>STDEV('25 DAS'!I16,'25 DAS'!I31,'25 DAS'!I46,'25 DAS'!I62,'25 DAS'!I78)/COUNT('25 DAS'!I16,'25 DAS'!I31,'25 DAS'!I46,'25 DAS'!I62,'25 DAS'!I78)^0.5</f>
        <v>2.7206319025917551</v>
      </c>
      <c r="F93">
        <f>AVERAGE('27 DAS'!I16,'27 DAS'!I39,'27 DAS'!I62,'27 DAS'!I85,'27 DAS'!I109)</f>
        <v>98.572919999999996</v>
      </c>
      <c r="G93">
        <f>STDEV('27 DAS'!I16,'27 DAS'!I39,'27 DAS'!I62,'27 DAS'!I85,'27 DAS'!I109)/COUNT('27 DAS'!I16,'27 DAS'!I39,'27 DAS'!I62,'27 DAS'!I85,'27 DAS'!I109)^0.5</f>
        <v>10.544580346670994</v>
      </c>
      <c r="H93">
        <f>AVERAGE('38 DAS'!I16,'38 DAS'!I54,'38 DAS'!I92,'38 DAS'!I129,'38 DAS'!I166)</f>
        <v>266.27508</v>
      </c>
      <c r="I93">
        <f>STDEV('38 DAS'!I16,'38 DAS'!I54,'38 DAS'!I92,'38 DAS'!I129,'38 DAS'!I166)/COUNT('38 DAS'!I16,'38 DAS'!I54,'38 DAS'!I92,'38 DAS'!I129,'38 DAS'!I166)^0.5</f>
        <v>38.908687598188045</v>
      </c>
    </row>
    <row r="94" spans="1:20" x14ac:dyDescent="0.25">
      <c r="A94" t="s">
        <v>28</v>
      </c>
      <c r="D94">
        <f>AVERAGE('25 DAS'!I17,'25 DAS'!I32,'25 DAS'!I47,'25 DAS'!I63,'25 DAS'!I79)</f>
        <v>15.187200000000001</v>
      </c>
      <c r="E94">
        <f>STDEV('25 DAS'!I17,'25 DAS'!I32,'25 DAS'!I47,'25 DAS'!I63,'25 DAS'!I79)/COUNT('25 DAS'!I17,'25 DAS'!I32,'25 DAS'!I47,'25 DAS'!I63,'25 DAS'!I79)^0.5</f>
        <v>7.6724115961019708</v>
      </c>
      <c r="F94">
        <f>AVERAGE('27 DAS'!I17,'27 DAS'!I40,'27 DAS'!I63,'27 DAS'!I86,'27 DAS'!I110)</f>
        <v>105.88284000000002</v>
      </c>
      <c r="G94">
        <f>STDEV('27 DAS'!I17,'27 DAS'!I40,'27 DAS'!I63,'27 DAS'!I86,'27 DAS'!I110)/COUNT('27 DAS'!I17,'27 DAS'!I40,'27 DAS'!I63,'27 DAS'!I86,'27 DAS'!I110)^0.5</f>
        <v>7.1681609715881418</v>
      </c>
      <c r="H94">
        <f>AVERAGE('38 DAS'!I17,'38 DAS'!I55,'38 DAS'!I93,'38 DAS'!I130,'38 DAS'!I167)</f>
        <v>239.32840000000002</v>
      </c>
      <c r="I94">
        <f>STDEV('38 DAS'!I17,'38 DAS'!I55,'38 DAS'!I93,'38 DAS'!I130,'38 DAS'!I167)/COUNT('38 DAS'!I17,'38 DAS'!I55,'38 DAS'!I93,'38 DAS'!I130,'38 DAS'!I167)^0.5</f>
        <v>45.303185384893148</v>
      </c>
    </row>
    <row r="95" spans="1:20" x14ac:dyDescent="0.25">
      <c r="A95" t="s">
        <v>29</v>
      </c>
      <c r="D95">
        <f>AVERAGE('25 DAS'!I18,'25 DAS'!I33,'25 DAS'!I48,'25 DAS'!I64,'25 DAS'!I80)</f>
        <v>12.429259999999999</v>
      </c>
      <c r="E95">
        <f>STDEV('25 DAS'!I18,'25 DAS'!I33,'25 DAS'!I48,'25 DAS'!I64,'25 DAS'!I80)/COUNT('25 DAS'!I18,'25 DAS'!I33,'25 DAS'!I48,'25 DAS'!I64,'25 DAS'!I80)^0.5</f>
        <v>3.1472656874817546</v>
      </c>
      <c r="F95">
        <f>AVERAGE('27 DAS'!I18,'27 DAS'!I41,'27 DAS'!I64,'27 DAS'!I87,'27 DAS'!I111)</f>
        <v>64.496579999999994</v>
      </c>
      <c r="G95">
        <f>STDEV('27 DAS'!I18,'27 DAS'!I41,'27 DAS'!I64,'27 DAS'!I87,'27 DAS'!I111)/COUNT('27 DAS'!I18,'27 DAS'!I41,'27 DAS'!I64,'27 DAS'!I87,'27 DAS'!I111)^0.5</f>
        <v>17.696470566850333</v>
      </c>
      <c r="H95">
        <f>AVERAGE('38 DAS'!I18,'38 DAS'!I56,'38 DAS'!I94,'38 DAS'!I131,'38 DAS'!I168)</f>
        <v>259.28020000000004</v>
      </c>
      <c r="I95">
        <f>STDEV('38 DAS'!I18,'38 DAS'!I56,'38 DAS'!I94,'38 DAS'!I131,'38 DAS'!I168)/COUNT('38 DAS'!I18,'38 DAS'!I56,'38 DAS'!I94,'38 DAS'!I131,'38 DAS'!I168)^0.5</f>
        <v>33.568655799376231</v>
      </c>
    </row>
    <row r="96" spans="1:20" x14ac:dyDescent="0.25">
      <c r="A96" t="s">
        <v>30</v>
      </c>
      <c r="F96">
        <f>AVERAGE('27 DAS'!I19,'27 DAS'!I42,'27 DAS'!I65,'27 DAS'!I88,'27 DAS'!I112)</f>
        <v>48.494019999999999</v>
      </c>
      <c r="G96">
        <f>STDEV('27 DAS'!I19,'27 DAS'!I42,'27 DAS'!I65,'27 DAS'!I88,'27 DAS'!I112)/COUNT('27 DAS'!I19,'27 DAS'!I42,'27 DAS'!I65,'27 DAS'!I88,'27 DAS'!I112)^0.5</f>
        <v>13.404458032214503</v>
      </c>
      <c r="H96">
        <f>AVERAGE('38 DAS'!I19,'38 DAS'!I57,'38 DAS'!I95,'38 DAS'!I132,'38 DAS'!I169)</f>
        <v>308.31682000000001</v>
      </c>
      <c r="I96">
        <f>STDEV('38 DAS'!I19,'38 DAS'!I57,'38 DAS'!I95,'38 DAS'!I132,'38 DAS'!I169)/COUNT('38 DAS'!I19,'38 DAS'!I57,'38 DAS'!I95,'38 DAS'!I132,'38 DAS'!I169)^0.5</f>
        <v>37.460167492770161</v>
      </c>
    </row>
    <row r="97" spans="1:9" x14ac:dyDescent="0.25">
      <c r="A97" t="s">
        <v>31</v>
      </c>
      <c r="F97">
        <f>AVERAGE('27 DAS'!I20,'27 DAS'!I43,'27 DAS'!I66,'27 DAS'!I89,'27 DAS'!I113)</f>
        <v>42.765799999999999</v>
      </c>
      <c r="G97">
        <f>STDEV('27 DAS'!I20,'27 DAS'!I43,'27 DAS'!I66,'27 DAS'!I89,'27 DAS'!I113)/COUNT('27 DAS'!I20,'27 DAS'!I43,'27 DAS'!I66,'27 DAS'!I89,'27 DAS'!I113)^0.5</f>
        <v>10.233521580912409</v>
      </c>
      <c r="H97">
        <f>AVERAGE('38 DAS'!I20,'38 DAS'!I58,'38 DAS'!I96,'38 DAS'!I133,'38 DAS'!I170)</f>
        <v>316.91513999999995</v>
      </c>
      <c r="I97">
        <f>STDEV('38 DAS'!I20,'38 DAS'!I58,'38 DAS'!I96,'38 DAS'!I133,'38 DAS'!I170)/COUNT('38 DAS'!I20,'38 DAS'!I58,'38 DAS'!I96,'38 DAS'!I133,'38 DAS'!I170)^0.5</f>
        <v>34.450346053742457</v>
      </c>
    </row>
    <row r="98" spans="1:9" x14ac:dyDescent="0.25">
      <c r="A98" t="s">
        <v>32</v>
      </c>
      <c r="F98">
        <f>AVERAGE('27 DAS'!I21,'27 DAS'!I44,'27 DAS'!I67,'27 DAS'!I90,'27 DAS'!I114)</f>
        <v>37.026400000000002</v>
      </c>
      <c r="G98">
        <f>STDEV('27 DAS'!I21,'27 DAS'!I44,'27 DAS'!I67,'27 DAS'!I90,'27 DAS'!I114)/COUNT('27 DAS'!I21,'27 DAS'!I44,'27 DAS'!I67,'27 DAS'!I90,'27 DAS'!I114)^0.5</f>
        <v>10.986256825006413</v>
      </c>
      <c r="H98">
        <f>AVERAGE('38 DAS'!I21,'38 DAS'!I59,'38 DAS'!I97,'38 DAS'!I134,'38 DAS'!I171)</f>
        <v>317.67923999999999</v>
      </c>
      <c r="I98">
        <f>STDEV('38 DAS'!I21,'38 DAS'!I59,'38 DAS'!I97,'38 DAS'!I134,'38 DAS'!I171)/COUNT('38 DAS'!I21,'38 DAS'!I59,'38 DAS'!I97,'38 DAS'!I134,'38 DAS'!I171)^0.5</f>
        <v>36.686972401965797</v>
      </c>
    </row>
    <row r="99" spans="1:9" x14ac:dyDescent="0.25">
      <c r="A99" t="s">
        <v>33</v>
      </c>
      <c r="F99">
        <f>AVERAGE('27 DAS'!I22,'27 DAS'!I45,'27 DAS'!I68,'27 DAS'!I91,'27 DAS'!I115)</f>
        <v>12.512560000000001</v>
      </c>
      <c r="G99">
        <f>STDEV('27 DAS'!I22,'27 DAS'!I45,'27 DAS'!I68,'27 DAS'!I91,'27 DAS'!I115)/COUNT('27 DAS'!I22,'27 DAS'!I45,'27 DAS'!I68,'27 DAS'!I91,'27 DAS'!I115)^0.5</f>
        <v>2.8504247933597546</v>
      </c>
      <c r="H99">
        <f>AVERAGE('38 DAS'!I22,'38 DAS'!I60,'38 DAS'!I98,'38 DAS'!I135,'38 DAS'!I172)</f>
        <v>407.08103999999997</v>
      </c>
      <c r="I99">
        <f>STDEV('38 DAS'!I22,'38 DAS'!I60,'38 DAS'!I98,'38 DAS'!I135,'38 DAS'!I172)/COUNT('38 DAS'!I22,'38 DAS'!I60,'38 DAS'!I98,'38 DAS'!I135,'38 DAS'!I172)^0.5</f>
        <v>35.245523876608836</v>
      </c>
    </row>
    <row r="100" spans="1:9" x14ac:dyDescent="0.25">
      <c r="A100" t="s">
        <v>34</v>
      </c>
      <c r="F100">
        <f>AVERAGE('27 DAS'!I23,'27 DAS'!I46,'27 DAS'!I69,'27 DAS'!I92,'27 DAS'!I116)</f>
        <v>9.77224</v>
      </c>
      <c r="G100">
        <f>STDEV('27 DAS'!I23,'27 DAS'!I46,'27 DAS'!I69,'27 DAS'!I92,'27 DAS'!I116)/COUNT('27 DAS'!I23,'27 DAS'!I46,'27 DAS'!I69,'27 DAS'!I92,'27 DAS'!I116)^0.5</f>
        <v>5.5511525492099389</v>
      </c>
      <c r="H100">
        <f>AVERAGE('38 DAS'!I23,'38 DAS'!I61,'38 DAS'!I99,'38 DAS'!I136,'38 DAS'!I173)</f>
        <v>327.21991999999995</v>
      </c>
      <c r="I100">
        <f>STDEV('38 DAS'!I23,'38 DAS'!I61,'38 DAS'!I99,'38 DAS'!I136,'38 DAS'!I173)/COUNT('38 DAS'!I23,'38 DAS'!I61,'38 DAS'!I99,'38 DAS'!I136,'38 DAS'!I173)^0.5</f>
        <v>29.360998167899666</v>
      </c>
    </row>
    <row r="101" spans="1:9" x14ac:dyDescent="0.25">
      <c r="A101" t="s">
        <v>35</v>
      </c>
      <c r="F101">
        <f>AVERAGE('27 DAS'!I24,'27 DAS'!I47,'27 DAS'!I70,'27 DAS'!I93,'27 DAS'!I117)</f>
        <v>3.0232000000000001</v>
      </c>
      <c r="G101">
        <f>STDEV('27 DAS'!I24,'27 DAS'!I47,'27 DAS'!I70,'27 DAS'!I93,'27 DAS'!I117)/COUNT('27 DAS'!I24,'27 DAS'!I47,'27 DAS'!I70,'27 DAS'!I93,'27 DAS'!I117)^0.5</f>
        <v>1.0306309127584585</v>
      </c>
      <c r="H101">
        <f>AVERAGE('38 DAS'!I24,'38 DAS'!I62,'38 DAS'!I100,'38 DAS'!I137,'38 DAS'!I174)</f>
        <v>360.73367999999994</v>
      </c>
      <c r="I101">
        <f>STDEV('38 DAS'!I24,'38 DAS'!I62,'38 DAS'!I100,'38 DAS'!I137,'38 DAS'!I174)/COUNT('38 DAS'!I24,'38 DAS'!I62,'38 DAS'!I100,'38 DAS'!I137,'38 DAS'!I174)^0.5</f>
        <v>26.030197841053941</v>
      </c>
    </row>
    <row r="102" spans="1:9" x14ac:dyDescent="0.25">
      <c r="A102" t="s">
        <v>36</v>
      </c>
      <c r="F102">
        <f>AVERAGE('27 DAS'!I25,'27 DAS'!I48,'27 DAS'!I71,'27 DAS'!I94,'27 DAS'!I118)</f>
        <v>1.20208</v>
      </c>
      <c r="G102">
        <f>STDEV('27 DAS'!I25,'27 DAS'!I48,'27 DAS'!I71,'27 DAS'!I94,'27 DAS'!I118)/COUNT('27 DAS'!I25,'27 DAS'!I48,'27 DAS'!I71,'27 DAS'!I94,'27 DAS'!I118)^0.5</f>
        <v>0.51641999999999988</v>
      </c>
      <c r="H102">
        <f>AVERAGE('38 DAS'!I25,'38 DAS'!I63,'38 DAS'!I101,'38 DAS'!I138,'38 DAS'!I175)</f>
        <v>336.49074000000007</v>
      </c>
      <c r="I102">
        <f>STDEV('38 DAS'!I25,'38 DAS'!I63,'38 DAS'!I101,'38 DAS'!I138,'38 DAS'!I175)/COUNT('38 DAS'!I25,'38 DAS'!I63,'38 DAS'!I101,'38 DAS'!I138,'38 DAS'!I175)^0.5</f>
        <v>28.386856326627576</v>
      </c>
    </row>
    <row r="103" spans="1:9" x14ac:dyDescent="0.25">
      <c r="A103" t="s">
        <v>37</v>
      </c>
      <c r="H103">
        <f>AVERAGE('38 DAS'!I26,'38 DAS'!I64,'38 DAS'!I102,'38 DAS'!I139,'38 DAS'!I176)</f>
        <v>286.58375999999998</v>
      </c>
      <c r="I103">
        <f>STDEV('38 DAS'!I26,'38 DAS'!I64,'38 DAS'!I102,'38 DAS'!I139,'38 DAS'!I176)/COUNT('38 DAS'!I26,'38 DAS'!I64,'38 DAS'!I102,'38 DAS'!I139,'38 DAS'!I176)^0.5</f>
        <v>44.023853726674155</v>
      </c>
    </row>
    <row r="104" spans="1:9" x14ac:dyDescent="0.25">
      <c r="A104" t="s">
        <v>38</v>
      </c>
      <c r="H104">
        <f>AVERAGE('38 DAS'!I27,'38 DAS'!I65,'38 DAS'!I103,'38 DAS'!I140,'38 DAS'!I177)</f>
        <v>243.90456</v>
      </c>
      <c r="I104">
        <f>STDEV('38 DAS'!I27,'38 DAS'!I65,'38 DAS'!I103,'38 DAS'!I140,'38 DAS'!I177)/COUNT('38 DAS'!I27,'38 DAS'!I65,'38 DAS'!I103,'38 DAS'!I140,'38 DAS'!I177)^0.5</f>
        <v>30.282737837398386</v>
      </c>
    </row>
    <row r="105" spans="1:9" x14ac:dyDescent="0.25">
      <c r="A105" t="s">
        <v>39</v>
      </c>
      <c r="H105">
        <f>AVERAGE('38 DAS'!I28,'38 DAS'!I66,'38 DAS'!I104,'38 DAS'!I141,'38 DAS'!I178)</f>
        <v>208.20562000000001</v>
      </c>
      <c r="I105">
        <f>STDEV('38 DAS'!I28,'38 DAS'!I66,'38 DAS'!I104,'38 DAS'!I141,'38 DAS'!I178)/COUNT('38 DAS'!I28,'38 DAS'!I66,'38 DAS'!I104,'38 DAS'!I141,'38 DAS'!I178)^0.5</f>
        <v>61.421449497406051</v>
      </c>
    </row>
    <row r="106" spans="1:9" x14ac:dyDescent="0.25">
      <c r="A106" t="s">
        <v>40</v>
      </c>
      <c r="H106">
        <f>AVERAGE('38 DAS'!I29,'38 DAS'!I67,'38 DAS'!I105,'38 DAS'!I142,'38 DAS'!I179)</f>
        <v>167.71578</v>
      </c>
      <c r="I106">
        <f>STDEV('38 DAS'!I29,'38 DAS'!I67,'38 DAS'!I105,'38 DAS'!I142,'38 DAS'!I179)/COUNT('38 DAS'!I29,'38 DAS'!I67,'38 DAS'!I105,'38 DAS'!I142,'38 DAS'!I179)^0.5</f>
        <v>29.032963019082334</v>
      </c>
    </row>
    <row r="107" spans="1:9" x14ac:dyDescent="0.25">
      <c r="A107" t="s">
        <v>41</v>
      </c>
      <c r="H107">
        <f>AVERAGE('38 DAS'!I30,'38 DAS'!I68,'38 DAS'!I106,'38 DAS'!I143,'38 DAS'!I180)</f>
        <v>163.73782</v>
      </c>
      <c r="I107">
        <f>STDEV('38 DAS'!I30,'38 DAS'!I68,'38 DAS'!I106,'38 DAS'!I143,'38 DAS'!I180)/COUNT('38 DAS'!I30,'38 DAS'!I68,'38 DAS'!I106,'38 DAS'!I143,'38 DAS'!I180)^0.5</f>
        <v>32.110473571007923</v>
      </c>
    </row>
    <row r="108" spans="1:9" x14ac:dyDescent="0.25">
      <c r="A108" t="s">
        <v>42</v>
      </c>
      <c r="H108">
        <f>AVERAGE('38 DAS'!I31,'38 DAS'!I69,'38 DAS'!I107,'38 DAS'!I144,'38 DAS'!I181)</f>
        <v>99.418779999999998</v>
      </c>
      <c r="I108">
        <f>STDEV('38 DAS'!I31,'38 DAS'!I69,'38 DAS'!I107,'38 DAS'!I144,'38 DAS'!I181)/COUNT('38 DAS'!I31,'38 DAS'!I69,'38 DAS'!I107,'38 DAS'!I144,'38 DAS'!I181)^0.5</f>
        <v>18.724039924583582</v>
      </c>
    </row>
    <row r="109" spans="1:9" x14ac:dyDescent="0.25">
      <c r="A109" t="s">
        <v>43</v>
      </c>
      <c r="H109">
        <f>AVERAGE('38 DAS'!I32,'38 DAS'!I70,'38 DAS'!I108,'38 DAS'!I145,'38 DAS'!I182)</f>
        <v>69.166359999999997</v>
      </c>
      <c r="I109">
        <f>STDEV('38 DAS'!I32,'38 DAS'!I70,'38 DAS'!I108,'38 DAS'!I145,'38 DAS'!I182)/COUNT('38 DAS'!I32,'38 DAS'!I70,'38 DAS'!I108,'38 DAS'!I145,'38 DAS'!I182)^0.5</f>
        <v>16.756273309229602</v>
      </c>
    </row>
    <row r="110" spans="1:9" x14ac:dyDescent="0.25">
      <c r="A110" t="s">
        <v>44</v>
      </c>
      <c r="H110">
        <f>AVERAGE('38 DAS'!I33,'38 DAS'!I71,'38 DAS'!I109,'38 DAS'!I146,'38 DAS'!I183)</f>
        <v>48.363340000000001</v>
      </c>
      <c r="I110">
        <f>STDEV('38 DAS'!I33,'38 DAS'!I71,'38 DAS'!I109,'38 DAS'!I146,'38 DAS'!I183)/COUNT('38 DAS'!I33,'38 DAS'!I71,'38 DAS'!I109,'38 DAS'!I146,'38 DAS'!I183)^0.5</f>
        <v>17.970334371418911</v>
      </c>
    </row>
    <row r="111" spans="1:9" x14ac:dyDescent="0.25">
      <c r="A111" t="s">
        <v>45</v>
      </c>
      <c r="H111">
        <f>AVERAGE('38 DAS'!I34,'38 DAS'!I72,'38 DAS'!I110,'38 DAS'!I147,'38 DAS'!I184)</f>
        <v>32.346624999999996</v>
      </c>
      <c r="I111">
        <f>STDEV('38 DAS'!I34,'38 DAS'!I72,'38 DAS'!I110,'38 DAS'!I147,'38 DAS'!I184)/COUNT('38 DAS'!I34,'38 DAS'!I72,'38 DAS'!I110,'38 DAS'!I147,'38 DAS'!I184)^0.5</f>
        <v>8.5463487700279615</v>
      </c>
    </row>
    <row r="112" spans="1:9" x14ac:dyDescent="0.25">
      <c r="A112" t="s">
        <v>46</v>
      </c>
      <c r="H112">
        <f>AVERAGE('38 DAS'!I35,'38 DAS'!I73,'38 DAS'!I111,'38 DAS'!I148,'38 DAS'!I185)</f>
        <v>30.843299999999999</v>
      </c>
      <c r="I112">
        <f>STDEV('38 DAS'!I35,'38 DAS'!I73,'38 DAS'!I111,'38 DAS'!I148,'38 DAS'!I185)/COUNT('38 DAS'!I35,'38 DAS'!I73,'38 DAS'!I111,'38 DAS'!I148,'38 DAS'!I185)^0.5</f>
        <v>8.6250791937427049</v>
      </c>
    </row>
    <row r="113" spans="1:14" x14ac:dyDescent="0.25">
      <c r="A113" t="s">
        <v>47</v>
      </c>
      <c r="H113">
        <f>AVERAGE('38 DAS'!I36,'38 DAS'!I74,'38 DAS'!I112,'38 DAS'!I149,'38 DAS'!I186)</f>
        <v>22.089600000000001</v>
      </c>
      <c r="I113">
        <f>STDEV('38 DAS'!I36,'38 DAS'!I74,'38 DAS'!I112,'38 DAS'!I149,'38 DAS'!I186)/COUNT('38 DAS'!I36,'38 DAS'!I74,'38 DAS'!I112,'38 DAS'!I149,'38 DAS'!I186)^0.5</f>
        <v>8.7316229636877907</v>
      </c>
    </row>
    <row r="114" spans="1:14" x14ac:dyDescent="0.25">
      <c r="A114" t="s">
        <v>48</v>
      </c>
      <c r="H114">
        <f>AVERAGE('38 DAS'!I37,'38 DAS'!I75,'38 DAS'!I113,'38 DAS'!I150,'38 DAS'!I187)</f>
        <v>15.235433333333333</v>
      </c>
      <c r="I114">
        <f>STDEV('38 DAS'!I37,'38 DAS'!I75,'38 DAS'!I113,'38 DAS'!I150,'38 DAS'!I187)/COUNT('38 DAS'!I37,'38 DAS'!I75,'38 DAS'!I113,'38 DAS'!I150,'38 DAS'!I187)^0.5</f>
        <v>2.8014224490029673</v>
      </c>
    </row>
    <row r="115" spans="1:14" x14ac:dyDescent="0.25">
      <c r="A115" t="s">
        <v>49</v>
      </c>
      <c r="H115">
        <f>AVERAGE('38 DAS'!I38,'38 DAS'!I76,'38 DAS'!I114,'38 DAS'!I151,'38 DAS'!I188)</f>
        <v>18.341650000000001</v>
      </c>
      <c r="I115">
        <f>STDEV('38 DAS'!I38,'38 DAS'!I76,'38 DAS'!I114,'38 DAS'!I151,'38 DAS'!I188)/COUNT('38 DAS'!I38,'38 DAS'!I76,'38 DAS'!I114,'38 DAS'!I151,'38 DAS'!I188)^0.5</f>
        <v>3.0933499999999832</v>
      </c>
    </row>
    <row r="116" spans="1:14" x14ac:dyDescent="0.25">
      <c r="A116" t="s">
        <v>50</v>
      </c>
      <c r="H116">
        <f>AVERAGE('38 DAS'!I39,'38 DAS'!I77,'38 DAS'!I115,'38 DAS'!I152,'38 DAS'!I189)</f>
        <v>8.4618000000000002</v>
      </c>
      <c r="I116" t="e">
        <f>STDEV('38 DAS'!I39,'38 DAS'!I77,'38 DAS'!I115,'38 DAS'!I152,'38 DAS'!I189)/COUNT('38 DAS'!I39,'38 DAS'!I77,'38 DAS'!I115,'38 DAS'!I152,'38 DAS'!I189)^0.5</f>
        <v>#DIV/0!</v>
      </c>
    </row>
    <row r="119" spans="1:14" x14ac:dyDescent="0.25">
      <c r="A119" s="3" t="s">
        <v>11</v>
      </c>
    </row>
    <row r="121" spans="1:14" x14ac:dyDescent="0.25">
      <c r="A121" t="s">
        <v>1</v>
      </c>
      <c r="B121" s="24" t="s">
        <v>51</v>
      </c>
      <c r="C121" s="24"/>
      <c r="D121" s="24" t="s">
        <v>55</v>
      </c>
      <c r="E121" s="24"/>
      <c r="F121" s="24" t="s">
        <v>56</v>
      </c>
      <c r="G121" s="24"/>
      <c r="H121" s="24" t="s">
        <v>57</v>
      </c>
      <c r="I121" s="24"/>
      <c r="J121" s="21"/>
    </row>
    <row r="122" spans="1:14" x14ac:dyDescent="0.25">
      <c r="B122" t="s">
        <v>58</v>
      </c>
      <c r="C122" t="s">
        <v>54</v>
      </c>
      <c r="D122" t="s">
        <v>58</v>
      </c>
      <c r="E122" t="s">
        <v>54</v>
      </c>
      <c r="F122" t="s">
        <v>58</v>
      </c>
      <c r="G122" t="s">
        <v>54</v>
      </c>
      <c r="H122" t="s">
        <v>58</v>
      </c>
      <c r="I122" t="s">
        <v>54</v>
      </c>
    </row>
    <row r="123" spans="1:14" x14ac:dyDescent="0.25">
      <c r="B123" s="22"/>
      <c r="D123" s="22"/>
    </row>
    <row r="124" spans="1:14" x14ac:dyDescent="0.25">
      <c r="A124">
        <v>18</v>
      </c>
      <c r="B124">
        <f>AVERAGE('18 DAS'!E15,'18 DAS'!E26,'18 DAS'!E37,'18 DAS'!E49,'18 DAS'!E61)</f>
        <v>1.3159999999999995E-2</v>
      </c>
      <c r="C124">
        <f>STDEV('18 DAS'!E15,'18 DAS'!E26,'18 DAS'!E37,'18 DAS'!E49,'18 DAS'!E61)/COUNT('18 DAS'!E15,'18 DAS'!E26,'18 DAS'!E37,'18 DAS'!E49,'18 DAS'!E61)^0.5</f>
        <v>5.0358713248057003E-4</v>
      </c>
      <c r="D124">
        <f>AVERAGE('18 DAS'!G15,'18 DAS'!G26,'18 DAS'!G37,'18 DAS'!G49,'18 DAS'!G61)</f>
        <v>2.1199999999999982E-3</v>
      </c>
      <c r="E124">
        <f>STDEV('18 DAS'!G15,'18 DAS'!G26,'18 DAS'!G37,'18 DAS'!G49,'18 DAS'!G61)/COUNT('18 DAS'!G15,'18 DAS'!G26,'18 DAS'!G37,'18 DAS'!G49,'18 DAS'!G61)^0.5</f>
        <v>2.9051678092668291E-4</v>
      </c>
      <c r="F124">
        <f>AVERAGE('18 DAS'!I7,'18 DAS'!I18,'18 DAS'!I29,'18 DAS'!I41,'18 DAS'!I53)</f>
        <v>74.875399999999985</v>
      </c>
      <c r="G124">
        <f>STDEV('18 DAS'!I7,'18 DAS'!I18,'18 DAS'!I29,'18 DAS'!I41,'18 DAS'!I53)/COUNT('18 DAS'!I7,'18 DAS'!I18,'18 DAS'!I29,'18 DAS'!I41,'18 DAS'!I53)^0.5</f>
        <v>3.502938265085469</v>
      </c>
      <c r="H124">
        <f>AVERAGE('18 DAS'!I15,'18 DAS'!I26,'18 DAS'!I37,'18 DAS'!I49,'18 DAS'!I61)</f>
        <v>80.818119999999993</v>
      </c>
      <c r="I124">
        <f>STDEV('18 DAS'!I15,'18 DAS'!I26,'18 DAS'!I37,'18 DAS'!I49,'18 DAS'!I61)/COUNT('18 DAS'!I15,'18 DAS'!I26,'18 DAS'!I37,'18 DAS'!I49,'18 DAS'!I61)^0.5</f>
        <v>4.2801924161654314</v>
      </c>
    </row>
    <row r="125" spans="1:14" x14ac:dyDescent="0.25">
      <c r="A125">
        <v>25</v>
      </c>
      <c r="B125">
        <f>AVERAGE('25 DAS'!E19,'25 DAS'!E34,'25 DAS'!E49,'25 DAS'!E65,'25 DAS'!E81)</f>
        <v>4.0340000000000001E-2</v>
      </c>
      <c r="C125">
        <f>STDEV('25 DAS'!E19,'25 DAS'!E34,'25 DAS'!E49,'25 DAS'!E65,'25 DAS'!E81)/COUNT('25 DAS'!E19,'25 DAS'!E34,'25 DAS'!E49,'25 DAS'!E65,'25 DAS'!E81)^0.5</f>
        <v>1.6008122938058664E-3</v>
      </c>
      <c r="D125">
        <f>AVERAGE('25 DAS'!G19,'25 DAS'!G34,'25 DAS'!G49,'25 DAS'!G65,'25 DAS'!G81)</f>
        <v>5.1199999999999987E-3</v>
      </c>
      <c r="E125">
        <f>STDEV('25 DAS'!G19,'25 DAS'!G34,'25 DAS'!G49,'25 DAS'!G65,'25 DAS'!G81)/COUNT('25 DAS'!G19,'25 DAS'!G34,'25 DAS'!G49,'25 DAS'!G65,'25 DAS'!G81)^0.5</f>
        <v>6.3356136245828641E-4</v>
      </c>
      <c r="F125">
        <f>AVERAGE('25 DAS'!I7,'25 DAS'!I22,'25 DAS'!I37,'25 DAS'!I53,'25 DAS'!I69)</f>
        <v>283.14880000000005</v>
      </c>
      <c r="G125">
        <f>STDEV('25 DAS'!I7,'25 DAS'!I22,'25 DAS'!I37,'25 DAS'!I53,'25 DAS'!I69)/COUNT('25 DAS'!I7,'25 DAS'!I22,'25 DAS'!I37,'25 DAS'!I53,'25 DAS'!I69)^0.5</f>
        <v>16.801096902881063</v>
      </c>
      <c r="H125">
        <f>AVERAGE('25 DAS'!I19,'25 DAS'!I34,'25 DAS'!I49,'25 DAS'!I65,'25 DAS'!I81)</f>
        <v>272.25807999999995</v>
      </c>
      <c r="I125">
        <f>STDEV('25 DAS'!I19,'25 DAS'!I34,'25 DAS'!I49,'25 DAS'!I65,'25 DAS'!I81)/COUNT('25 DAS'!I19,'25 DAS'!I34,'25 DAS'!I49,'25 DAS'!I65,'25 DAS'!I81)^0.5</f>
        <v>10.168433894282833</v>
      </c>
    </row>
    <row r="126" spans="1:14" x14ac:dyDescent="0.25">
      <c r="A126">
        <v>27</v>
      </c>
      <c r="B126">
        <f>AVERAGE('[1]29 DAS'!E8:E12,'[1]29 DAS'!E39,'[1]29 DAS'!E66,'[1]29 DAS'!E93,'[1]29 DAS'!E121,'[1]29 DAS'!E149)</f>
        <v>0.36727000000000004</v>
      </c>
      <c r="C126">
        <f>STDEV('[1]29 DAS'!E8:E12,'[1]29 DAS'!E39,'[1]29 DAS'!E66,'[1]29 DAS'!E93,'[1]29 DAS'!E121,'[1]29 DAS'!E149)/COUNT('[1]29 DAS'!E8:E12,'[1]29 DAS'!E39,'[1]29 DAS'!E66,'[1]29 DAS'!E93,'[1]29 DAS'!E121,'[1]29 DAS'!E149)^0.5</f>
        <v>6.911826418859522E-3</v>
      </c>
      <c r="D126">
        <f>AVERAGE('27 DAS'!G27,'27 DAS'!G50,'27 DAS'!G72,'27 DAS'!G96,'27 DAS'!G119)</f>
        <v>2.1700000000000004E-2</v>
      </c>
      <c r="E126">
        <f>STDEV('27 DAS'!G27,'27 DAS'!G50,'27 DAS'!G72,'27 DAS'!G96,'27 DAS'!G119)/COUNT('27 DAS'!G27,'27 DAS'!G50,'27 DAS'!G72,'27 DAS'!G96,'27 DAS'!G119)^0.5</f>
        <v>1.2517987058628915E-3</v>
      </c>
      <c r="F126">
        <f>AVERAGE('27 DAS'!I7,'27 DAS'!I30,'27 DAS'!I53,'27 DAS'!I76,'27 DAS'!I100)</f>
        <v>933.23101999999994</v>
      </c>
      <c r="G126">
        <f>STDEV('27 DAS'!I7,'27 DAS'!I30,'27 DAS'!I53,'27 DAS'!I76,'27 DAS'!I100)/COUNT('27 DAS'!I7,'27 DAS'!I30,'27 DAS'!I53,'27 DAS'!I76,'27 DAS'!I100)^0.5</f>
        <v>41.892234421314903</v>
      </c>
      <c r="H126">
        <f>AVERAGE('27 DAS'!I27,'27 DAS'!I50,'27 DAS'!I72,'27 DAS'!I96,'27 DAS'!I119)</f>
        <v>847.85881200000006</v>
      </c>
      <c r="I126">
        <f>STDEV('27 DAS'!I27,'27 DAS'!I50,'27 DAS'!I72,'27 DAS'!I96,'27 DAS'!I119)/COUNT('27 DAS'!I27,'27 DAS'!I50,'27 DAS'!I72,'27 DAS'!I96,'27 DAS'!I119)^0.5</f>
        <v>39.409956769046858</v>
      </c>
    </row>
    <row r="127" spans="1:14" x14ac:dyDescent="0.25">
      <c r="A127">
        <v>38</v>
      </c>
      <c r="B127">
        <f>AVERAGE('38 DAS'!E40,'38 DAS'!E78,'38 DAS'!E116,'38 DAS'!E153,'38 DAS'!E190)</f>
        <v>1.4519440000000003</v>
      </c>
      <c r="C127">
        <f>STDEV('38 DAS'!E40,'38 DAS'!E78,'38 DAS'!E116,'38 DAS'!E153,'38 DAS'!E190)/COUNT('38 DAS'!E40,'38 DAS'!E78,'38 DAS'!E116,'38 DAS'!E153,'38 DAS'!E190)^0.5</f>
        <v>8.3328962168023379E-2</v>
      </c>
      <c r="D127">
        <f>AVERAGE('38 DAS'!G40,'38 DAS'!G78,'38 DAS'!G116,'38 DAS'!G153,'38 DAS'!G190)</f>
        <v>0.11563999999999999</v>
      </c>
      <c r="E127">
        <f>STDEV('38 DAS'!G40,'38 DAS'!G78,'38 DAS'!G116,'38 DAS'!G153,'38 DAS'!G190)/COUNT('38 DAS'!G40,'38 DAS'!G78,'38 DAS'!G116,'38 DAS'!G153,'38 DAS'!G190)^0.5</f>
        <v>6.9151717259949529E-3</v>
      </c>
      <c r="F127">
        <f>AVERAGE('38 DAS'!I7,'38 DAS'!I45,'38 DAS'!I83,'38 DAS'!I120,'38 DAS'!I157)</f>
        <v>4194.0863999999992</v>
      </c>
      <c r="G127">
        <f>STDEV('38 DAS'!I7,'38 DAS'!I45,'38 DAS'!I83,'38 DAS'!I120,'38 DAS'!I157)/COUNT('38 DAS'!I7,'38 DAS'!I45,'38 DAS'!I83,'38 DAS'!I120,'38 DAS'!I157)^0.5</f>
        <v>313.04708377089435</v>
      </c>
      <c r="H127">
        <f>AVERAGE('38 DAS'!I40,'38 DAS'!I78,'38 DAS'!I116,'38 DAS'!I153,'38 DAS'!I190)</f>
        <v>5210.5335999999998</v>
      </c>
      <c r="I127">
        <f>STDEV('[1]37 DAS Bolt'!I46,'[1]37 DAS Bolt'!I80,'[1]37 DAS Bolt'!I114,'[1]37 DAS Bolt'!I149,'[1]37 DAS Bolt'!I185,'[1]37 DAS Bolt'!I184,'[1]37 DAS Bolt'!I185)/COUNT('[1]37 DAS Bolt'!I46,'[1]37 DAS Bolt'!I80,'[1]37 DAS Bolt'!I114,'[1]37 DAS Bolt'!I149,'[1]37 DAS Bolt'!I185,'[1]37 DAS Bolt'!I184,'[1]37 DAS Bolt'!I185)^0.5</f>
        <v>184.48710980572875</v>
      </c>
      <c r="N127" s="20"/>
    </row>
    <row r="128" spans="1:14" x14ac:dyDescent="0.25">
      <c r="M128" s="20"/>
      <c r="N128" s="20"/>
    </row>
    <row r="179" spans="1:3" x14ac:dyDescent="0.25">
      <c r="A179" s="3"/>
      <c r="B179" s="3"/>
      <c r="C179" s="3"/>
    </row>
    <row r="180" spans="1:3" x14ac:dyDescent="0.25">
      <c r="A180" s="3"/>
      <c r="B180" s="3"/>
      <c r="C180" s="3"/>
    </row>
  </sheetData>
  <mergeCells count="36">
    <mergeCell ref="B121:C121"/>
    <mergeCell ref="D121:E121"/>
    <mergeCell ref="F121:G121"/>
    <mergeCell ref="H121:I121"/>
    <mergeCell ref="B82:C82"/>
    <mergeCell ref="D82:E82"/>
    <mergeCell ref="B83:C83"/>
    <mergeCell ref="D83:E83"/>
    <mergeCell ref="F83:G83"/>
    <mergeCell ref="H83:I83"/>
    <mergeCell ref="B43:C43"/>
    <mergeCell ref="D43:E43"/>
    <mergeCell ref="F43:G43"/>
    <mergeCell ref="H43:I43"/>
    <mergeCell ref="B44:C44"/>
    <mergeCell ref="D44:E44"/>
    <mergeCell ref="F44:G44"/>
    <mergeCell ref="H44:I44"/>
    <mergeCell ref="S82:T82"/>
    <mergeCell ref="S83:T83"/>
    <mergeCell ref="M82:N82"/>
    <mergeCell ref="O82:P82"/>
    <mergeCell ref="Q82:R82"/>
    <mergeCell ref="M83:N83"/>
    <mergeCell ref="O83:P83"/>
    <mergeCell ref="Q83:R83"/>
    <mergeCell ref="B3:C3"/>
    <mergeCell ref="D3:E3"/>
    <mergeCell ref="F3:G3"/>
    <mergeCell ref="H3:I3"/>
    <mergeCell ref="F82:G82"/>
    <mergeCell ref="H82:I82"/>
    <mergeCell ref="B4:C4"/>
    <mergeCell ref="D4:E4"/>
    <mergeCell ref="F4:G4"/>
    <mergeCell ref="H4:I4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 DAS</vt:lpstr>
      <vt:lpstr>25 DAS</vt:lpstr>
      <vt:lpstr>27 DAS</vt:lpstr>
      <vt:lpstr>38 DAS</vt:lpstr>
      <vt:lpstr>Summary</vt:lpstr>
    </vt:vector>
  </TitlesOfParts>
  <Company>Desktop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 hoon</dc:creator>
  <cp:lastModifiedBy>MILLAR Andrew</cp:lastModifiedBy>
  <dcterms:created xsi:type="dcterms:W3CDTF">2012-08-22T12:31:27Z</dcterms:created>
  <dcterms:modified xsi:type="dcterms:W3CDTF">2018-08-22T14:54:06Z</dcterms:modified>
</cp:coreProperties>
</file>