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Цикл рейса, норма" sheetId="2" r:id="rId1"/>
    <sheet name="Цикл рейса, факт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2" l="1"/>
  <c r="D24" i="2"/>
  <c r="B24" i="2"/>
  <c r="L18" i="2" l="1"/>
  <c r="M18" i="2" s="1"/>
  <c r="L17" i="2"/>
  <c r="M17" i="2" s="1"/>
  <c r="L16" i="2"/>
  <c r="M16" i="2" s="1"/>
  <c r="L15" i="2"/>
  <c r="M15" i="2" s="1"/>
  <c r="L14" i="2"/>
  <c r="M14" i="2" s="1"/>
  <c r="L13" i="2"/>
  <c r="M13" i="2" s="1"/>
  <c r="M9" i="2"/>
  <c r="L9" i="2"/>
  <c r="M8" i="2"/>
  <c r="L8" i="2"/>
  <c r="M7" i="2"/>
  <c r="L7" i="2"/>
  <c r="F18" i="2"/>
  <c r="G18" i="2" s="1"/>
  <c r="F17" i="2"/>
  <c r="G17" i="2" s="1"/>
  <c r="F13" i="2"/>
  <c r="G13" i="2" s="1"/>
  <c r="F14" i="2"/>
  <c r="G14" i="2" s="1"/>
  <c r="F15" i="2"/>
  <c r="G15" i="2" s="1"/>
  <c r="F16" i="2"/>
  <c r="G16" i="2"/>
  <c r="G8" i="2"/>
  <c r="G9" i="2"/>
  <c r="G7" i="2"/>
  <c r="F8" i="2"/>
  <c r="F9" i="2"/>
  <c r="F7" i="2"/>
</calcChain>
</file>

<file path=xl/sharedStrings.xml><?xml version="1.0" encoding="utf-8"?>
<sst xmlns="http://schemas.openxmlformats.org/spreadsheetml/2006/main" count="65" uniqueCount="39">
  <si>
    <t>Самосвал</t>
  </si>
  <si>
    <t>Время рейса</t>
  </si>
  <si>
    <t>Расстояние</t>
  </si>
  <si>
    <t>Экскаватор</t>
  </si>
  <si>
    <t>Норма</t>
  </si>
  <si>
    <t>Время разгрузки</t>
  </si>
  <si>
    <t>Пункт разгрузки</t>
  </si>
  <si>
    <t>Вид работ</t>
  </si>
  <si>
    <t>Горизонт погр. к учёту</t>
  </si>
  <si>
    <t>Кол-во рейсов</t>
  </si>
  <si>
    <t>Расстояние(км.)</t>
  </si>
  <si>
    <t>Вес факт(т.)</t>
  </si>
  <si>
    <t>Объём факт(м.куб.)</t>
  </si>
  <si>
    <t>Ср.скорость, км/ч</t>
  </si>
  <si>
    <t>Час погрузки</t>
  </si>
  <si>
    <t>Горизонт разгр. по датч.</t>
  </si>
  <si>
    <t>Время начала погрузки</t>
  </si>
  <si>
    <t>Время окончания погрузки</t>
  </si>
  <si>
    <t>Отвал ОПП №4</t>
  </si>
  <si>
    <t>Вскрыша скальная</t>
  </si>
  <si>
    <t>Погрузка</t>
  </si>
  <si>
    <t>Путь</t>
  </si>
  <si>
    <t>Разгрузка</t>
  </si>
  <si>
    <t>Возврат</t>
  </si>
  <si>
    <t>Ожидание погрузки</t>
  </si>
  <si>
    <t>Рыхлая, погрузка в минутах</t>
  </si>
  <si>
    <t>Скальная, погрузка в минутах</t>
  </si>
  <si>
    <t>Состояние самосвала</t>
  </si>
  <si>
    <t>Плохо</t>
  </si>
  <si>
    <t>Груженный, путь в минутах</t>
  </si>
  <si>
    <t>Порожний путь в минутах</t>
  </si>
  <si>
    <t>Высота</t>
  </si>
  <si>
    <t>Сложность пути</t>
  </si>
  <si>
    <t>Скорость погрузки экскаватором для типа руды</t>
  </si>
  <si>
    <t>Сложность пути для веса и расстояния</t>
  </si>
  <si>
    <t>Сложность пути для веса и высоты</t>
  </si>
  <si>
    <t>Цикл рейса, норма</t>
  </si>
  <si>
    <t>Дорога общего пользования</t>
  </si>
  <si>
    <t>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</si>
</sst>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4" fillId="0" borderId="0" xfId="1" applyNumberFormat="1" applyFont="1" applyFill="1" applyAlignment="1" applyProtection="1"/>
    <xf numFmtId="164" fontId="4" fillId="0" borderId="0" xfId="1" applyNumberFormat="1" applyFont="1" applyFill="1" applyAlignment="1" applyProtection="1"/>
    <xf numFmtId="164" fontId="2" fillId="0" borderId="0" xfId="1" applyNumberFormat="1" applyFont="1" applyFill="1" applyAlignment="1" applyProtection="1"/>
    <xf numFmtId="3" fontId="2" fillId="0" borderId="0" xfId="1" applyNumberFormat="1" applyFont="1" applyFill="1" applyAlignment="1" applyProtection="1"/>
    <xf numFmtId="4" fontId="2" fillId="0" borderId="0" xfId="1" applyNumberFormat="1" applyFont="1" applyFill="1" applyAlignment="1" applyProtection="1"/>
    <xf numFmtId="2" fontId="4" fillId="0" borderId="0" xfId="1" applyNumberFormat="1" applyFont="1" applyFill="1" applyAlignment="1" applyProtection="1"/>
    <xf numFmtId="0" fontId="0" fillId="0" borderId="0" xfId="0" applyFill="1"/>
    <xf numFmtId="0" fontId="0" fillId="0" borderId="0" xfId="0" applyFill="1" applyAlignment="1">
      <alignment horizontal="right"/>
    </xf>
    <xf numFmtId="2" fontId="0" fillId="0" borderId="0" xfId="0" applyNumberFormat="1" applyFill="1"/>
    <xf numFmtId="0" fontId="5" fillId="0" borderId="0" xfId="0" applyFont="1" applyFill="1"/>
    <xf numFmtId="0" fontId="5" fillId="0" borderId="0" xfId="0" applyFont="1" applyFill="1" applyBorder="1"/>
    <xf numFmtId="0" fontId="1" fillId="0" borderId="0" xfId="0" applyFont="1" applyFill="1"/>
    <xf numFmtId="164" fontId="0" fillId="0" borderId="0" xfId="0" applyNumberFormat="1" applyFill="1"/>
    <xf numFmtId="22" fontId="0" fillId="0" borderId="0" xfId="0" applyNumberFormat="1" applyFill="1"/>
    <xf numFmtId="21" fontId="0" fillId="0" borderId="0" xfId="0" applyNumberFormat="1" applyFill="1"/>
    <xf numFmtId="0" fontId="5" fillId="0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zoomScaleNormal="100" workbookViewId="0">
      <selection activeCell="G24" sqref="G24"/>
    </sheetView>
  </sheetViews>
  <sheetFormatPr defaultColWidth="8.28515625" defaultRowHeight="12.75" x14ac:dyDescent="0.2"/>
  <cols>
    <col min="1" max="1" width="18.85546875" style="10" bestFit="1" customWidth="1"/>
    <col min="2" max="2" width="24" style="10" bestFit="1" customWidth="1"/>
    <col min="3" max="3" width="25.7109375" style="10" bestFit="1" customWidth="1"/>
    <col min="4" max="4" width="8.28515625" style="10"/>
    <col min="5" max="5" width="14" style="10" bestFit="1" customWidth="1"/>
    <col min="6" max="6" width="23.28515625" style="10" bestFit="1" customWidth="1"/>
    <col min="7" max="7" width="22.140625" style="10" bestFit="1" customWidth="1"/>
    <col min="8" max="8" width="8.28515625" style="10"/>
    <col min="9" max="9" width="9.140625" style="10" bestFit="1" customWidth="1"/>
    <col min="10" max="10" width="8.28515625" style="10"/>
    <col min="11" max="11" width="14" style="10" bestFit="1" customWidth="1"/>
    <col min="12" max="12" width="23.28515625" style="10" bestFit="1" customWidth="1"/>
    <col min="13" max="13" width="22.140625" style="10" bestFit="1" customWidth="1"/>
    <col min="14" max="14" width="8.28515625" style="10"/>
    <col min="15" max="15" width="17.42578125" style="10" bestFit="1" customWidth="1"/>
    <col min="16" max="16384" width="8.28515625" style="10"/>
  </cols>
  <sheetData>
    <row r="1" spans="1:15" x14ac:dyDescent="0.2">
      <c r="A1" s="39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3.5" thickBo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3.5" thickBot="1" x14ac:dyDescent="0.25">
      <c r="A3" s="30" t="s">
        <v>20</v>
      </c>
      <c r="B3" s="31"/>
      <c r="C3" s="32"/>
      <c r="D3" s="16"/>
      <c r="E3" s="33" t="s">
        <v>21</v>
      </c>
      <c r="F3" s="34"/>
      <c r="G3" s="35"/>
      <c r="H3" s="16"/>
      <c r="I3" s="17" t="s">
        <v>22</v>
      </c>
      <c r="J3" s="16"/>
      <c r="K3" s="36" t="s">
        <v>23</v>
      </c>
      <c r="L3" s="37"/>
      <c r="M3" s="38"/>
      <c r="N3" s="16"/>
      <c r="O3" s="18" t="s">
        <v>24</v>
      </c>
    </row>
    <row r="4" spans="1:15" ht="13.5" thickBo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5" customHeight="1" x14ac:dyDescent="0.2">
      <c r="A5" s="40" t="s">
        <v>27</v>
      </c>
      <c r="B5" s="41"/>
      <c r="C5" s="42"/>
      <c r="D5" s="16"/>
      <c r="E5" s="40" t="s">
        <v>34</v>
      </c>
      <c r="F5" s="41"/>
      <c r="G5" s="42"/>
      <c r="H5" s="19"/>
      <c r="I5" s="16">
        <v>1</v>
      </c>
      <c r="J5" s="16"/>
      <c r="K5" s="20" t="s">
        <v>32</v>
      </c>
      <c r="L5" s="21"/>
      <c r="M5" s="22"/>
      <c r="N5" s="16"/>
      <c r="O5" s="16">
        <v>1</v>
      </c>
    </row>
    <row r="6" spans="1:15" x14ac:dyDescent="0.2">
      <c r="A6" s="23" t="s">
        <v>0</v>
      </c>
      <c r="B6" s="24" t="s">
        <v>4</v>
      </c>
      <c r="C6" s="25" t="s">
        <v>28</v>
      </c>
      <c r="D6" s="16"/>
      <c r="E6" s="23" t="s">
        <v>2</v>
      </c>
      <c r="F6" s="24" t="s">
        <v>29</v>
      </c>
      <c r="G6" s="25" t="s">
        <v>30</v>
      </c>
      <c r="H6" s="19"/>
      <c r="I6" s="16">
        <v>1</v>
      </c>
      <c r="J6" s="16"/>
      <c r="K6" s="23" t="s">
        <v>2</v>
      </c>
      <c r="L6" s="24" t="s">
        <v>29</v>
      </c>
      <c r="M6" s="25" t="s">
        <v>30</v>
      </c>
      <c r="N6" s="16"/>
      <c r="O6" s="16">
        <v>1</v>
      </c>
    </row>
    <row r="7" spans="1:15" x14ac:dyDescent="0.2">
      <c r="A7" s="23">
        <v>103</v>
      </c>
      <c r="B7" s="24">
        <v>1</v>
      </c>
      <c r="C7" s="25">
        <v>0.7</v>
      </c>
      <c r="D7" s="16"/>
      <c r="E7" s="23">
        <v>2</v>
      </c>
      <c r="F7" s="24">
        <f>E7*5</f>
        <v>10</v>
      </c>
      <c r="G7" s="25">
        <f>E7*5/1.6</f>
        <v>6.25</v>
      </c>
      <c r="H7" s="19"/>
      <c r="I7" s="16">
        <v>1</v>
      </c>
      <c r="J7" s="16"/>
      <c r="K7" s="23">
        <v>2</v>
      </c>
      <c r="L7" s="24">
        <f>K7*5</f>
        <v>10</v>
      </c>
      <c r="M7" s="25">
        <f>K7*5/1.6</f>
        <v>6.25</v>
      </c>
      <c r="N7" s="16"/>
      <c r="O7" s="16">
        <v>1</v>
      </c>
    </row>
    <row r="8" spans="1:15" x14ac:dyDescent="0.2">
      <c r="A8" s="23">
        <v>115</v>
      </c>
      <c r="B8" s="24">
        <v>1</v>
      </c>
      <c r="C8" s="25">
        <v>0.7</v>
      </c>
      <c r="D8" s="16"/>
      <c r="E8" s="23">
        <v>2.1</v>
      </c>
      <c r="F8" s="24">
        <f>E8*5</f>
        <v>10.5</v>
      </c>
      <c r="G8" s="25">
        <f>E8*5/1.6</f>
        <v>6.5625</v>
      </c>
      <c r="H8" s="19"/>
      <c r="I8" s="16">
        <v>1</v>
      </c>
      <c r="J8" s="16"/>
      <c r="K8" s="23">
        <v>2.1</v>
      </c>
      <c r="L8" s="24">
        <f>K8*5</f>
        <v>10.5</v>
      </c>
      <c r="M8" s="25">
        <f>K8*5/1.6</f>
        <v>6.5625</v>
      </c>
      <c r="N8" s="16"/>
      <c r="O8" s="16">
        <v>1</v>
      </c>
    </row>
    <row r="9" spans="1:15" ht="13.5" thickBot="1" x14ac:dyDescent="0.25">
      <c r="A9" s="26">
        <v>117</v>
      </c>
      <c r="B9" s="27">
        <v>1</v>
      </c>
      <c r="C9" s="28">
        <v>0.7</v>
      </c>
      <c r="D9" s="16"/>
      <c r="E9" s="26">
        <v>2.2000000000000002</v>
      </c>
      <c r="F9" s="27">
        <f>E9*5</f>
        <v>11</v>
      </c>
      <c r="G9" s="28">
        <f>E9*5/1.6</f>
        <v>6.875</v>
      </c>
      <c r="H9" s="19"/>
      <c r="I9" s="16">
        <v>1</v>
      </c>
      <c r="J9" s="16"/>
      <c r="K9" s="26">
        <v>2.2000000000000002</v>
      </c>
      <c r="L9" s="27">
        <f>K9*5</f>
        <v>11</v>
      </c>
      <c r="M9" s="28">
        <f>K9*5/1.6</f>
        <v>6.875</v>
      </c>
      <c r="N9" s="16"/>
      <c r="O9" s="16">
        <v>1</v>
      </c>
    </row>
    <row r="10" spans="1:15" ht="13.5" thickBot="1" x14ac:dyDescent="0.25">
      <c r="A10" s="16"/>
      <c r="B10" s="16"/>
      <c r="C10" s="16"/>
      <c r="D10" s="16"/>
      <c r="E10" s="19"/>
      <c r="F10" s="19"/>
      <c r="G10" s="19"/>
      <c r="H10" s="19"/>
      <c r="I10" s="16">
        <v>1</v>
      </c>
      <c r="J10" s="16"/>
      <c r="K10" s="19"/>
      <c r="L10" s="19"/>
      <c r="M10" s="19"/>
      <c r="N10" s="16"/>
      <c r="O10" s="16">
        <v>1</v>
      </c>
    </row>
    <row r="11" spans="1:15" ht="13.5" thickBot="1" x14ac:dyDescent="0.25">
      <c r="A11" s="43" t="s">
        <v>33</v>
      </c>
      <c r="B11" s="44"/>
      <c r="C11" s="45"/>
      <c r="D11" s="16"/>
      <c r="E11" s="43" t="s">
        <v>35</v>
      </c>
      <c r="F11" s="44"/>
      <c r="G11" s="45"/>
      <c r="H11" s="19"/>
      <c r="I11" s="16">
        <v>1</v>
      </c>
      <c r="J11" s="16"/>
      <c r="K11" s="46" t="s">
        <v>35</v>
      </c>
      <c r="L11" s="46"/>
      <c r="M11" s="46"/>
      <c r="N11" s="16"/>
      <c r="O11" s="16">
        <v>1</v>
      </c>
    </row>
    <row r="12" spans="1:15" x14ac:dyDescent="0.2">
      <c r="A12" s="23" t="s">
        <v>3</v>
      </c>
      <c r="B12" s="24" t="s">
        <v>25</v>
      </c>
      <c r="C12" s="25" t="s">
        <v>26</v>
      </c>
      <c r="D12" s="16"/>
      <c r="E12" s="23" t="s">
        <v>31</v>
      </c>
      <c r="F12" s="24" t="s">
        <v>29</v>
      </c>
      <c r="G12" s="25" t="s">
        <v>30</v>
      </c>
      <c r="H12" s="19"/>
      <c r="I12" s="16">
        <v>1</v>
      </c>
      <c r="J12" s="16"/>
      <c r="K12" s="20" t="s">
        <v>31</v>
      </c>
      <c r="L12" s="21" t="s">
        <v>29</v>
      </c>
      <c r="M12" s="22" t="s">
        <v>30</v>
      </c>
      <c r="N12" s="16"/>
      <c r="O12" s="16">
        <v>1</v>
      </c>
    </row>
    <row r="13" spans="1:15" x14ac:dyDescent="0.2">
      <c r="A13" s="23">
        <v>205</v>
      </c>
      <c r="B13" s="24">
        <v>3</v>
      </c>
      <c r="C13" s="25">
        <v>4</v>
      </c>
      <c r="D13" s="16"/>
      <c r="E13" s="23">
        <v>20</v>
      </c>
      <c r="F13" s="24">
        <f t="shared" ref="F13:F18" si="0">(E13/10)*5</f>
        <v>10</v>
      </c>
      <c r="G13" s="25">
        <f t="shared" ref="G13:G18" si="1">F13/1.6</f>
        <v>6.25</v>
      </c>
      <c r="H13" s="19"/>
      <c r="I13" s="16">
        <v>1</v>
      </c>
      <c r="J13" s="16"/>
      <c r="K13" s="23">
        <v>20</v>
      </c>
      <c r="L13" s="24">
        <f t="shared" ref="L13:L18" si="2">(K13/10)*5</f>
        <v>10</v>
      </c>
      <c r="M13" s="25">
        <f t="shared" ref="M13:M18" si="3">L13/1.6</f>
        <v>6.25</v>
      </c>
      <c r="N13" s="16"/>
      <c r="O13" s="16">
        <v>1</v>
      </c>
    </row>
    <row r="14" spans="1:15" x14ac:dyDescent="0.2">
      <c r="A14" s="23">
        <v>206</v>
      </c>
      <c r="B14" s="24">
        <v>3</v>
      </c>
      <c r="C14" s="25">
        <v>4</v>
      </c>
      <c r="D14" s="16"/>
      <c r="E14" s="23">
        <v>30</v>
      </c>
      <c r="F14" s="24">
        <f t="shared" si="0"/>
        <v>15</v>
      </c>
      <c r="G14" s="25">
        <f t="shared" si="1"/>
        <v>9.375</v>
      </c>
      <c r="H14" s="19"/>
      <c r="I14" s="16">
        <v>1</v>
      </c>
      <c r="J14" s="16"/>
      <c r="K14" s="23">
        <v>30</v>
      </c>
      <c r="L14" s="24">
        <f t="shared" si="2"/>
        <v>15</v>
      </c>
      <c r="M14" s="25">
        <f t="shared" si="3"/>
        <v>9.375</v>
      </c>
      <c r="N14" s="16"/>
      <c r="O14" s="16">
        <v>1</v>
      </c>
    </row>
    <row r="15" spans="1:15" x14ac:dyDescent="0.2">
      <c r="A15" s="23">
        <v>207</v>
      </c>
      <c r="B15" s="24">
        <v>3</v>
      </c>
      <c r="C15" s="25">
        <v>4</v>
      </c>
      <c r="D15" s="16"/>
      <c r="E15" s="23">
        <v>40</v>
      </c>
      <c r="F15" s="24">
        <f t="shared" si="0"/>
        <v>20</v>
      </c>
      <c r="G15" s="25">
        <f t="shared" si="1"/>
        <v>12.5</v>
      </c>
      <c r="H15" s="19"/>
      <c r="I15" s="16">
        <v>1</v>
      </c>
      <c r="J15" s="16"/>
      <c r="K15" s="23">
        <v>40</v>
      </c>
      <c r="L15" s="24">
        <f t="shared" si="2"/>
        <v>20</v>
      </c>
      <c r="M15" s="25">
        <f t="shared" si="3"/>
        <v>12.5</v>
      </c>
      <c r="N15" s="16"/>
      <c r="O15" s="16">
        <v>1</v>
      </c>
    </row>
    <row r="16" spans="1:15" x14ac:dyDescent="0.2">
      <c r="A16" s="23">
        <v>202</v>
      </c>
      <c r="B16" s="24">
        <v>3</v>
      </c>
      <c r="C16" s="25">
        <v>4</v>
      </c>
      <c r="D16" s="16"/>
      <c r="E16" s="23">
        <v>50</v>
      </c>
      <c r="F16" s="24">
        <f t="shared" si="0"/>
        <v>25</v>
      </c>
      <c r="G16" s="25">
        <f t="shared" si="1"/>
        <v>15.625</v>
      </c>
      <c r="H16" s="19"/>
      <c r="I16" s="16">
        <v>1</v>
      </c>
      <c r="J16" s="16"/>
      <c r="K16" s="23">
        <v>50</v>
      </c>
      <c r="L16" s="24">
        <f t="shared" si="2"/>
        <v>25</v>
      </c>
      <c r="M16" s="25">
        <f t="shared" si="3"/>
        <v>15.625</v>
      </c>
      <c r="N16" s="16"/>
      <c r="O16" s="16">
        <v>1</v>
      </c>
    </row>
    <row r="17" spans="1:15" x14ac:dyDescent="0.2">
      <c r="A17" s="23">
        <v>1</v>
      </c>
      <c r="B17" s="24">
        <v>3</v>
      </c>
      <c r="C17" s="25">
        <v>4</v>
      </c>
      <c r="D17" s="16"/>
      <c r="E17" s="23">
        <v>60</v>
      </c>
      <c r="F17" s="24">
        <f t="shared" si="0"/>
        <v>30</v>
      </c>
      <c r="G17" s="25">
        <f t="shared" si="1"/>
        <v>18.75</v>
      </c>
      <c r="H17" s="19"/>
      <c r="I17" s="16">
        <v>1</v>
      </c>
      <c r="J17" s="16"/>
      <c r="K17" s="23">
        <v>60</v>
      </c>
      <c r="L17" s="24">
        <f t="shared" si="2"/>
        <v>30</v>
      </c>
      <c r="M17" s="25">
        <f t="shared" si="3"/>
        <v>18.75</v>
      </c>
      <c r="N17" s="16"/>
      <c r="O17" s="16">
        <v>1</v>
      </c>
    </row>
    <row r="18" spans="1:15" ht="13.5" thickBot="1" x14ac:dyDescent="0.25">
      <c r="A18" s="26">
        <v>3</v>
      </c>
      <c r="B18" s="27">
        <v>3</v>
      </c>
      <c r="C18" s="28">
        <v>4</v>
      </c>
      <c r="D18" s="16"/>
      <c r="E18" s="26">
        <v>70</v>
      </c>
      <c r="F18" s="27">
        <f t="shared" si="0"/>
        <v>35</v>
      </c>
      <c r="G18" s="28">
        <f t="shared" si="1"/>
        <v>21.875</v>
      </c>
      <c r="H18" s="19"/>
      <c r="I18" s="16">
        <v>1</v>
      </c>
      <c r="J18" s="16"/>
      <c r="K18" s="23">
        <v>70</v>
      </c>
      <c r="L18" s="24">
        <f t="shared" si="2"/>
        <v>35</v>
      </c>
      <c r="M18" s="25">
        <f t="shared" si="3"/>
        <v>21.875</v>
      </c>
      <c r="N18" s="16"/>
      <c r="O18" s="16">
        <v>1</v>
      </c>
    </row>
    <row r="19" spans="1:1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">
      <c r="A20" s="29" t="s">
        <v>38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4" spans="1:15" x14ac:dyDescent="0.2">
      <c r="A24" s="10">
        <v>4</v>
      </c>
      <c r="B24" s="10">
        <f>1.93/18.9*60</f>
        <v>6.1269841269841274</v>
      </c>
      <c r="C24" s="10">
        <v>1</v>
      </c>
      <c r="D24" s="10">
        <f>B24</f>
        <v>6.1269841269841274</v>
      </c>
      <c r="E24" s="10">
        <v>1</v>
      </c>
      <c r="F24" s="10">
        <f>SUM(A24:E24)</f>
        <v>18.253968253968253</v>
      </c>
    </row>
    <row r="55" spans="5:8" x14ac:dyDescent="0.2">
      <c r="E55" s="11"/>
      <c r="F55" s="11"/>
      <c r="G55" s="11"/>
      <c r="H55" s="11"/>
    </row>
  </sheetData>
  <mergeCells count="10">
    <mergeCell ref="A20:O22"/>
    <mergeCell ref="A3:C3"/>
    <mergeCell ref="E3:G3"/>
    <mergeCell ref="K3:M3"/>
    <mergeCell ref="A1:O1"/>
    <mergeCell ref="A5:C5"/>
    <mergeCell ref="E5:G5"/>
    <mergeCell ref="E11:G11"/>
    <mergeCell ref="K11:M11"/>
    <mergeCell ref="A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="85" zoomScaleNormal="85" workbookViewId="0">
      <selection activeCell="D30" sqref="D30"/>
    </sheetView>
  </sheetViews>
  <sheetFormatPr defaultRowHeight="15" x14ac:dyDescent="0.25"/>
  <cols>
    <col min="1" max="1" width="46.42578125" style="7" customWidth="1"/>
    <col min="2" max="2" width="44.7109375" style="7" customWidth="1"/>
    <col min="3" max="3" width="18.42578125" style="7" bestFit="1" customWidth="1"/>
    <col min="4" max="4" width="43.42578125" style="7" customWidth="1"/>
    <col min="5" max="5" width="23" style="7" customWidth="1"/>
    <col min="6" max="6" width="21.7109375" style="7" bestFit="1" customWidth="1"/>
    <col min="7" max="7" width="16.28515625" style="7" bestFit="1" customWidth="1"/>
    <col min="8" max="8" width="17" style="7" bestFit="1" customWidth="1"/>
    <col min="9" max="9" width="11.5703125" style="7" bestFit="1" customWidth="1"/>
    <col min="10" max="10" width="19.28515625" style="9" bestFit="1" customWidth="1"/>
    <col min="11" max="11" width="18.28515625" style="7" bestFit="1" customWidth="1"/>
    <col min="12" max="12" width="12.5703125" style="7" bestFit="1" customWidth="1"/>
    <col min="13" max="13" width="23.28515625" style="7" bestFit="1" customWidth="1"/>
    <col min="14" max="14" width="22.5703125" style="7" bestFit="1" customWidth="1"/>
    <col min="15" max="15" width="26.140625" style="7" bestFit="1" customWidth="1"/>
    <col min="16" max="16" width="12.5703125" style="7" bestFit="1" customWidth="1"/>
    <col min="17" max="17" width="12" style="7" bestFit="1" customWidth="1"/>
    <col min="18" max="16384" width="9.140625" style="7"/>
  </cols>
  <sheetData>
    <row r="1" spans="1:16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2" t="s">
        <v>8</v>
      </c>
      <c r="G1" s="1" t="s">
        <v>9</v>
      </c>
      <c r="H1" s="1" t="s">
        <v>10</v>
      </c>
      <c r="I1" s="1" t="s">
        <v>11</v>
      </c>
      <c r="J1" s="6" t="s">
        <v>12</v>
      </c>
      <c r="K1" s="1" t="s">
        <v>13</v>
      </c>
      <c r="L1" s="1" t="s">
        <v>14</v>
      </c>
      <c r="M1" s="12" t="s">
        <v>15</v>
      </c>
      <c r="N1" s="7" t="s">
        <v>16</v>
      </c>
      <c r="O1" s="7" t="s">
        <v>17</v>
      </c>
      <c r="P1" s="7" t="s">
        <v>1</v>
      </c>
    </row>
    <row r="2" spans="1:16" x14ac:dyDescent="0.25">
      <c r="A2" s="7">
        <v>135</v>
      </c>
      <c r="B2" s="7">
        <v>3</v>
      </c>
      <c r="C2" s="14">
        <v>44974.364490740743</v>
      </c>
      <c r="D2" s="7" t="s">
        <v>18</v>
      </c>
      <c r="E2" s="7" t="s">
        <v>19</v>
      </c>
      <c r="F2" s="3">
        <v>210</v>
      </c>
      <c r="G2" s="4">
        <v>1</v>
      </c>
      <c r="H2" s="4">
        <v>2.2000000000000002</v>
      </c>
      <c r="I2" s="5">
        <v>90</v>
      </c>
      <c r="J2" s="9">
        <v>30</v>
      </c>
      <c r="K2" s="13">
        <v>18.419</v>
      </c>
      <c r="L2" s="7">
        <v>8</v>
      </c>
      <c r="M2" s="13">
        <v>249</v>
      </c>
      <c r="N2" s="14">
        <v>44974.357071759259</v>
      </c>
      <c r="O2" s="14">
        <v>44974.359212962961</v>
      </c>
      <c r="P2" s="15">
        <v>7.4189814814814813E-3</v>
      </c>
    </row>
    <row r="3" spans="1:16" x14ac:dyDescent="0.25">
      <c r="A3" s="7">
        <v>135</v>
      </c>
      <c r="B3" s="7">
        <v>3</v>
      </c>
      <c r="C3" s="14">
        <v>44974.379282407404</v>
      </c>
      <c r="D3" s="7" t="s">
        <v>18</v>
      </c>
      <c r="E3" s="7" t="s">
        <v>19</v>
      </c>
      <c r="F3" s="3">
        <v>210</v>
      </c>
      <c r="G3" s="4">
        <v>1</v>
      </c>
      <c r="H3" s="4">
        <v>2.21</v>
      </c>
      <c r="I3" s="5">
        <v>95</v>
      </c>
      <c r="J3" s="9">
        <v>31.7</v>
      </c>
      <c r="K3" s="13">
        <v>18.332000000000001</v>
      </c>
      <c r="L3" s="7">
        <v>8</v>
      </c>
      <c r="M3" s="13">
        <v>257</v>
      </c>
      <c r="N3" s="14">
        <v>44974.371388888889</v>
      </c>
      <c r="O3" s="14">
        <v>44974.37394675926</v>
      </c>
      <c r="P3" s="15">
        <v>7.8935185185185185E-3</v>
      </c>
    </row>
    <row r="4" spans="1:16" x14ac:dyDescent="0.25">
      <c r="A4" s="7">
        <v>135</v>
      </c>
      <c r="B4" s="7">
        <v>3</v>
      </c>
      <c r="C4" s="14">
        <v>44974.395138888889</v>
      </c>
      <c r="D4" s="7" t="s">
        <v>18</v>
      </c>
      <c r="E4" s="7" t="s">
        <v>19</v>
      </c>
      <c r="F4" s="3">
        <v>210</v>
      </c>
      <c r="G4" s="4">
        <v>1</v>
      </c>
      <c r="H4" s="4">
        <v>2.21</v>
      </c>
      <c r="I4" s="5">
        <v>87</v>
      </c>
      <c r="J4" s="9">
        <v>29</v>
      </c>
      <c r="K4" s="13">
        <v>18</v>
      </c>
      <c r="L4" s="7">
        <v>9</v>
      </c>
      <c r="M4" s="13">
        <v>268</v>
      </c>
      <c r="N4" s="14">
        <v>44974.387731481482</v>
      </c>
      <c r="O4" s="14">
        <v>44974.389722222222</v>
      </c>
      <c r="P4" s="15">
        <v>7.4074074074074068E-3</v>
      </c>
    </row>
    <row r="5" spans="1:16" x14ac:dyDescent="0.25">
      <c r="A5" s="7">
        <v>135</v>
      </c>
      <c r="B5" s="7">
        <v>401</v>
      </c>
      <c r="C5" s="14">
        <v>44974.402083333334</v>
      </c>
      <c r="D5" s="7" t="s">
        <v>37</v>
      </c>
      <c r="E5" s="7" t="s">
        <v>19</v>
      </c>
      <c r="F5" s="3">
        <v>230</v>
      </c>
      <c r="G5" s="7">
        <v>1</v>
      </c>
      <c r="H5" s="7">
        <v>0.08</v>
      </c>
      <c r="I5" s="7">
        <v>92</v>
      </c>
      <c r="J5" s="9">
        <v>30.7</v>
      </c>
      <c r="K5" s="7">
        <v>5.8780000000000001</v>
      </c>
      <c r="L5" s="7">
        <v>9</v>
      </c>
      <c r="M5" s="7">
        <v>230</v>
      </c>
      <c r="N5" s="14">
        <v>44974.39916666667</v>
      </c>
      <c r="O5" s="14">
        <v>44974.401203703703</v>
      </c>
      <c r="P5" s="15">
        <v>2.9166666666666668E-3</v>
      </c>
    </row>
    <row r="6" spans="1:16" x14ac:dyDescent="0.25">
      <c r="A6" s="7">
        <v>135</v>
      </c>
      <c r="B6" s="7">
        <v>401</v>
      </c>
      <c r="C6" s="14">
        <v>44974.411712962959</v>
      </c>
      <c r="D6" s="7" t="s">
        <v>18</v>
      </c>
      <c r="E6" s="7" t="s">
        <v>19</v>
      </c>
      <c r="F6" s="7">
        <v>230</v>
      </c>
      <c r="G6" s="7">
        <v>1</v>
      </c>
      <c r="H6" s="7">
        <v>1.64</v>
      </c>
      <c r="I6" s="7">
        <v>99</v>
      </c>
      <c r="J6" s="9">
        <v>33</v>
      </c>
      <c r="K6" s="7">
        <v>16.087</v>
      </c>
      <c r="L6" s="7">
        <v>9</v>
      </c>
      <c r="M6" s="7">
        <v>271</v>
      </c>
      <c r="N6" s="14">
        <v>44974.404999999999</v>
      </c>
      <c r="O6" s="14">
        <v>44974.407129629632</v>
      </c>
      <c r="P6" s="15">
        <v>6.7129629629629622E-3</v>
      </c>
    </row>
    <row r="7" spans="1:16" x14ac:dyDescent="0.25">
      <c r="A7" s="1">
        <v>135</v>
      </c>
      <c r="B7" s="1">
        <v>401</v>
      </c>
      <c r="C7" s="14">
        <v>44974.425706018519</v>
      </c>
      <c r="D7" s="1" t="s">
        <v>18</v>
      </c>
      <c r="E7" s="1" t="s">
        <v>19</v>
      </c>
      <c r="F7" s="1">
        <v>230</v>
      </c>
      <c r="G7" s="7">
        <v>1</v>
      </c>
      <c r="H7" s="7">
        <v>1.64</v>
      </c>
      <c r="I7" s="7">
        <v>91</v>
      </c>
      <c r="J7" s="9">
        <v>30.3</v>
      </c>
      <c r="K7" s="7">
        <v>16.631</v>
      </c>
      <c r="L7" s="7">
        <v>10</v>
      </c>
      <c r="M7" s="7">
        <v>276</v>
      </c>
      <c r="N7" s="14">
        <v>44974.418622685182</v>
      </c>
      <c r="O7" s="14">
        <v>44974.421307870369</v>
      </c>
      <c r="P7" s="15">
        <v>7.083333333333333E-3</v>
      </c>
    </row>
    <row r="8" spans="1:16" x14ac:dyDescent="0.25">
      <c r="A8" s="7">
        <v>135</v>
      </c>
      <c r="B8" s="7">
        <v>401</v>
      </c>
      <c r="C8" s="14">
        <v>44974.43990740741</v>
      </c>
      <c r="D8" s="7" t="s">
        <v>18</v>
      </c>
      <c r="E8" s="7" t="s">
        <v>19</v>
      </c>
      <c r="F8" s="7">
        <v>230</v>
      </c>
      <c r="G8" s="7">
        <v>1</v>
      </c>
      <c r="H8" s="7">
        <v>1.71</v>
      </c>
      <c r="I8" s="7">
        <v>93</v>
      </c>
      <c r="J8" s="9">
        <v>31</v>
      </c>
      <c r="K8" s="7">
        <v>16.030999999999999</v>
      </c>
      <c r="L8" s="7">
        <v>10</v>
      </c>
      <c r="M8" s="7">
        <v>278</v>
      </c>
      <c r="N8" s="14">
        <v>44974.432488425926</v>
      </c>
      <c r="O8" s="14">
        <v>44974.43513888889</v>
      </c>
      <c r="P8" s="15">
        <v>7.4189814814814813E-3</v>
      </c>
    </row>
    <row r="9" spans="1:16" x14ac:dyDescent="0.25">
      <c r="A9" s="7">
        <v>135</v>
      </c>
      <c r="B9" s="7">
        <v>401</v>
      </c>
      <c r="C9" s="14">
        <v>44974.4534375</v>
      </c>
      <c r="D9" s="7" t="s">
        <v>18</v>
      </c>
      <c r="E9" s="7" t="s">
        <v>19</v>
      </c>
      <c r="F9" s="7">
        <v>230</v>
      </c>
      <c r="G9" s="7">
        <v>1</v>
      </c>
      <c r="H9" s="7">
        <v>1.53</v>
      </c>
      <c r="I9" s="7">
        <v>98</v>
      </c>
      <c r="J9" s="9">
        <v>32.700000000000003</v>
      </c>
      <c r="K9" s="7">
        <v>14.648999999999999</v>
      </c>
      <c r="L9" s="7">
        <v>10</v>
      </c>
      <c r="M9" s="7">
        <v>260</v>
      </c>
      <c r="N9" s="14">
        <v>44974.446331018517</v>
      </c>
      <c r="O9" s="14">
        <v>44974.448796296296</v>
      </c>
      <c r="P9" s="15">
        <v>7.106481481481481E-3</v>
      </c>
    </row>
    <row r="10" spans="1:16" x14ac:dyDescent="0.25">
      <c r="A10" s="7">
        <v>135</v>
      </c>
      <c r="B10" s="7">
        <v>401</v>
      </c>
      <c r="C10" s="14">
        <v>44974.467870370368</v>
      </c>
      <c r="D10" s="7" t="s">
        <v>18</v>
      </c>
      <c r="E10" s="7" t="s">
        <v>19</v>
      </c>
      <c r="F10" s="7">
        <v>230</v>
      </c>
      <c r="G10" s="7">
        <v>1</v>
      </c>
      <c r="H10" s="7">
        <v>1.55</v>
      </c>
      <c r="I10" s="7">
        <v>92</v>
      </c>
      <c r="J10" s="9">
        <v>30.7</v>
      </c>
      <c r="K10" s="7">
        <v>16.411999999999999</v>
      </c>
      <c r="L10" s="7">
        <v>11</v>
      </c>
      <c r="M10" s="7">
        <v>261</v>
      </c>
      <c r="N10" s="14">
        <v>44974.461064814815</v>
      </c>
      <c r="O10" s="14">
        <v>44974.463645833333</v>
      </c>
      <c r="P10" s="15">
        <v>6.8055555555555569E-3</v>
      </c>
    </row>
    <row r="11" spans="1:16" x14ac:dyDescent="0.25">
      <c r="C11" s="14"/>
      <c r="N11" s="14"/>
      <c r="O11" s="14"/>
      <c r="P11" s="15"/>
    </row>
    <row r="15" spans="1:16" x14ac:dyDescent="0.25">
      <c r="D15" s="1"/>
      <c r="E15" s="1"/>
    </row>
    <row r="16" spans="1:16" x14ac:dyDescent="0.25">
      <c r="E16" s="4"/>
    </row>
    <row r="17" spans="1:5" x14ac:dyDescent="0.25">
      <c r="A17" s="8"/>
      <c r="E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Цикл рейса, норма</vt:lpstr>
      <vt:lpstr>Цикл рейса, факт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2023-02-24T10:33:06Z</dcterms:modified>
</cp:coreProperties>
</file>