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6" i="1" l="1"/>
  <c r="E27" i="1"/>
  <c r="E25" i="1"/>
  <c r="E70" i="1" l="1"/>
  <c r="E22" i="1" l="1"/>
  <c r="E23" i="1"/>
  <c r="E21" i="1"/>
  <c r="E20" i="1"/>
  <c r="E19" i="1"/>
  <c r="E72" i="1" l="1"/>
  <c r="E5" i="1"/>
  <c r="E6" i="1"/>
  <c r="E7" i="1"/>
  <c r="E8" i="1"/>
  <c r="E64" i="1"/>
  <c r="E63" i="1"/>
  <c r="E62" i="1"/>
  <c r="E61" i="1"/>
  <c r="E60" i="1"/>
  <c r="E59" i="1"/>
  <c r="E58" i="1"/>
  <c r="E56" i="1"/>
  <c r="E55" i="1"/>
  <c r="E54" i="1"/>
  <c r="E53" i="1"/>
  <c r="E45" i="1"/>
  <c r="E44" i="1"/>
  <c r="E43" i="1"/>
  <c r="E42" i="1"/>
  <c r="E41" i="1"/>
  <c r="E40" i="1"/>
  <c r="E39" i="1"/>
  <c r="E37" i="1"/>
  <c r="E36" i="1"/>
  <c r="E35" i="1"/>
  <c r="E34" i="1"/>
  <c r="E9" i="1"/>
  <c r="E10" i="1"/>
  <c r="E11" i="1"/>
  <c r="E12" i="1"/>
  <c r="E13" i="1"/>
  <c r="E14" i="1"/>
  <c r="E15" i="1"/>
  <c r="E16" i="1"/>
  <c r="E17" i="1"/>
  <c r="E18" i="1"/>
  <c r="E24" i="1"/>
  <c r="E3" i="1"/>
  <c r="E65" i="1" l="1"/>
  <c r="E66" i="1" s="1"/>
  <c r="E68" i="1" s="1"/>
  <c r="E46" i="1"/>
  <c r="E47" i="1" s="1"/>
  <c r="E49" i="1" s="1"/>
  <c r="E28" i="1" l="1"/>
  <c r="E71" i="1" s="1"/>
  <c r="E30" i="1" l="1"/>
  <c r="E73" i="1" s="1"/>
</calcChain>
</file>

<file path=xl/sharedStrings.xml><?xml version="1.0" encoding="utf-8"?>
<sst xmlns="http://schemas.openxmlformats.org/spreadsheetml/2006/main" count="89" uniqueCount="44">
  <si>
    <t>№</t>
  </si>
  <si>
    <t>Наименование</t>
  </si>
  <si>
    <t>Цена, за 1 единицу</t>
  </si>
  <si>
    <t>Количество, шт</t>
  </si>
  <si>
    <t>POE-коммутатор, Tp-link TL-SG1016PE 16-port Gigabit присвоение</t>
  </si>
  <si>
    <t>https://shop.kz/offer/switch-16-port-tp-link-tl-sg1016pe/</t>
  </si>
  <si>
    <t>POE-коммутатор 600670 - Коммутатор DES-1008P (8 портов 10/100Base-TX (4 порта с поддержкой РоЕ)</t>
  </si>
  <si>
    <t>562371- Видеокамера уличная Dahua IP IPC-HFW1210TP-L-0280B</t>
  </si>
  <si>
    <t>Сеть Ethernet 110063- Кабель витая пара ParLan F/UTP cat 5e 4x2x0.52 V/PE</t>
  </si>
  <si>
    <t>Итого</t>
  </si>
  <si>
    <t>Итого:</t>
  </si>
  <si>
    <t>Итого, с компенсацией</t>
  </si>
  <si>
    <r>
      <t>560861 -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sz val="12"/>
        <color theme="1"/>
        <rFont val="Times New Roman"/>
        <family val="1"/>
        <charset val="204"/>
      </rPr>
      <t>Корпус металлический 395х310х220 ЩПМ-1-0 36УХЛ3</t>
    </r>
  </si>
  <si>
    <t>562735 - Прожектор светодиодный СДО 06-50 IP65 6500K черный IEK</t>
  </si>
  <si>
    <t>562688 - Выключатель автоматический EASY 9 2P 10A (С)</t>
  </si>
  <si>
    <t>562368 - Коробка открытого монтажа KSC 11-302 (65*65*40) (110)</t>
  </si>
  <si>
    <t>110193 - Провод ШВВП 2х0,75</t>
  </si>
  <si>
    <t>IP видеокамера Hikvision DS-2CD2083G0-I DS-2CD2083G0-I (2.8mm) (Цилиндрическая, Уличная, Проводная, 2.8 мм, 1/2.5”, 8 Мп ~ 3840×2160 4K UHD или Ultra HD) присвоение</t>
  </si>
  <si>
    <t>https://www.apltech.kz/tovar/165710/dahua-hac-hfw2401ep-hac-hfw2401ep</t>
  </si>
  <si>
    <t>Стоимость внедрения анализа объём и массы на сортовых бункерах</t>
  </si>
  <si>
    <t>Стоимость внедрения гранулометрического анализа</t>
  </si>
  <si>
    <t>Стоимость внедрения анализа сходов на 26 операции</t>
  </si>
  <si>
    <t>Запланировано</t>
  </si>
  <si>
    <t>Разница</t>
  </si>
  <si>
    <t>601087 - Блок системный (Core i5-10400F/iB460/16GB 2666MHz x2/SSD 240GB/1TB/GTX-1650/БП600W)</t>
  </si>
  <si>
    <t>600905 - Мышь USB "Logitech B100" черного цвета</t>
  </si>
  <si>
    <t>600895 - UPS SVC V-1200-L</t>
  </si>
  <si>
    <t>602248 - Клавиатура USB</t>
  </si>
  <si>
    <t>600795 - Система операционная Win Pro 10 64Bit Russian 1pk DSP OEI Kazakhstan Only DVD</t>
  </si>
  <si>
    <t>601091 - Монитор 22" Samsung LF22T350FHIXCI 1920x108016:9 IPS 75ГЦ (HDMI+VGA) Black</t>
  </si>
  <si>
    <t>Первый проект: план</t>
  </si>
  <si>
    <t>Первый проект: факт</t>
  </si>
  <si>
    <t>Второй проект: план</t>
  </si>
  <si>
    <t>Второй проект: факт</t>
  </si>
  <si>
    <t>Третий проект: план</t>
  </si>
  <si>
    <t>Третий проект: факт</t>
  </si>
  <si>
    <t>600169 - Коннектор RJ 45</t>
  </si>
  <si>
    <t>560341-Розетка наружней установки (двойная)</t>
  </si>
  <si>
    <t>Перфоратор аккумуляторный ALTECO CRH 18-20 Li</t>
  </si>
  <si>
    <t>https://www.tssp.kz/akkumulyatornyy-perforator-alteco-crh-18-20-li.html</t>
  </si>
  <si>
    <t>https://www.komfort.kz/building-materials/stroitel-noe-oborudovanie/lestnicy/lestnica-teleskopicheskaja-2-h-sekc-aljum-156-320sm-2h5-stup-11-1kg-startul-st9733-032.html</t>
  </si>
  <si>
    <t xml:space="preserve">Лестница телескопическая 2-х секционная алюминиевая 156/320см, 2х5 ступ. 11,1кг STARTUL (ST9733-032) </t>
  </si>
  <si>
    <t>Видеорегистратор DHI-NVR4816-4KS2 16 канальный 4K 2U H.265 (до 8Мп) № карточки: 601013</t>
  </si>
  <si>
    <t>Диск жесткий внутренний Toshiba S300 HDWT380UZSVA (8 Тб, 3.5 дюйма, SATA, HDD (классические)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</si>
</sst>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top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1" fillId="2" borderId="0" xfId="0" applyFont="1" applyFill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wrapText="1"/>
    </xf>
    <xf numFmtId="0" fontId="2" fillId="0" borderId="0" xfId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1"/>
    <xf numFmtId="0" fontId="1" fillId="0" borderId="0" xfId="1" applyFont="1" applyAlignment="1">
      <alignment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left" vertical="top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mfort.kz/building-materials/stroitel-noe-oborudovanie/lestnicy/lestnica-teleskopicheskaja-2-h-sekc-aljum-156-320sm-2h5-stup-11-1kg-startul-st9733-032.html" TargetMode="External"/><Relationship Id="rId3" Type="http://schemas.openxmlformats.org/officeDocument/2006/relationships/hyperlink" Target="https://www.apltech.kz/tovar/165710/dahua-hac-hfw2401ep-hac-hfw2401ep" TargetMode="External"/><Relationship Id="rId7" Type="http://schemas.openxmlformats.org/officeDocument/2006/relationships/hyperlink" Target="https://www.komfort.kz/building-materials/stroitel-noe-oborudovanie/lestnicy/lestnica-teleskopicheskaja-2-h-sekc-aljum-156-320sm-2h5-stup-11-1kg-startul-st9733-032.html" TargetMode="External"/><Relationship Id="rId2" Type="http://schemas.openxmlformats.org/officeDocument/2006/relationships/hyperlink" Target="https://shop.kz/offer/switch-16-port-tp-link-tl-sg1016pe/" TargetMode="External"/><Relationship Id="rId1" Type="http://schemas.openxmlformats.org/officeDocument/2006/relationships/hyperlink" Target="https://shop.kz/offer/switch-16-port-tp-link-tl-sg1016pe/" TargetMode="External"/><Relationship Id="rId6" Type="http://schemas.openxmlformats.org/officeDocument/2006/relationships/hyperlink" Target="https://www.tssp.kz/akkumulyatornyy-perforator-alteco-crh-18-20-li.html" TargetMode="External"/><Relationship Id="rId5" Type="http://schemas.openxmlformats.org/officeDocument/2006/relationships/hyperlink" Target="https://www.apltech.kz/tovar/165710/dahua-hac-hfw2401ep-hac-hfw2401ep" TargetMode="External"/><Relationship Id="rId4" Type="http://schemas.openxmlformats.org/officeDocument/2006/relationships/hyperlink" Target="https://shop.kz/offer/switch-16-port-tp-link-tl-sg1016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41" zoomScale="70" zoomScaleNormal="70" workbookViewId="0">
      <selection activeCell="I70" sqref="I70"/>
    </sheetView>
  </sheetViews>
  <sheetFormatPr defaultRowHeight="14.4" x14ac:dyDescent="0.3"/>
  <cols>
    <col min="1" max="1" width="3.33203125" style="1" customWidth="1"/>
    <col min="2" max="2" width="83.109375" style="1" customWidth="1"/>
    <col min="3" max="3" width="15" style="1" customWidth="1"/>
    <col min="4" max="4" width="9.5546875" style="1" customWidth="1"/>
    <col min="5" max="5" width="18.88671875" style="1" customWidth="1"/>
    <col min="6" max="13" width="8.88671875" style="1"/>
    <col min="14" max="14" width="8.88671875" style="1" customWidth="1"/>
    <col min="15" max="16384" width="8.88671875" style="1"/>
  </cols>
  <sheetData>
    <row r="1" spans="1:11" ht="21" x14ac:dyDescent="0.4">
      <c r="A1" s="32" t="s">
        <v>21</v>
      </c>
      <c r="B1" s="32"/>
      <c r="C1" s="32"/>
      <c r="D1" s="32"/>
      <c r="E1" s="32"/>
    </row>
    <row r="2" spans="1:11" ht="31.2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10</v>
      </c>
    </row>
    <row r="3" spans="1:11" ht="31.2" x14ac:dyDescent="0.3">
      <c r="A3" s="4">
        <v>1</v>
      </c>
      <c r="B3" s="2" t="s">
        <v>24</v>
      </c>
      <c r="C3" s="5">
        <v>419300</v>
      </c>
      <c r="D3" s="6">
        <v>1</v>
      </c>
      <c r="E3" s="7">
        <f>C3*D3</f>
        <v>419300</v>
      </c>
      <c r="I3" s="28"/>
      <c r="K3" s="25"/>
    </row>
    <row r="4" spans="1:11" ht="31.2" x14ac:dyDescent="0.3">
      <c r="A4" s="4">
        <v>2</v>
      </c>
      <c r="B4" s="2" t="s">
        <v>28</v>
      </c>
      <c r="C4" s="5">
        <v>74980</v>
      </c>
      <c r="D4" s="6">
        <v>1</v>
      </c>
      <c r="E4" s="7">
        <v>74980</v>
      </c>
      <c r="I4" s="28"/>
      <c r="K4" s="25"/>
    </row>
    <row r="5" spans="1:11" ht="15.6" x14ac:dyDescent="0.3">
      <c r="A5" s="4">
        <v>3</v>
      </c>
      <c r="B5" s="8" t="s">
        <v>26</v>
      </c>
      <c r="C5" s="5">
        <v>36778</v>
      </c>
      <c r="D5" s="6">
        <v>1</v>
      </c>
      <c r="E5" s="7">
        <f t="shared" ref="E5:E8" si="0">C5*D5</f>
        <v>36778</v>
      </c>
      <c r="I5" s="28"/>
      <c r="K5" s="25"/>
    </row>
    <row r="6" spans="1:11" ht="15.6" x14ac:dyDescent="0.3">
      <c r="A6" s="4">
        <v>4</v>
      </c>
      <c r="B6" s="8" t="s">
        <v>25</v>
      </c>
      <c r="C6" s="5">
        <v>2192</v>
      </c>
      <c r="D6" s="6">
        <v>1</v>
      </c>
      <c r="E6" s="7">
        <f t="shared" si="0"/>
        <v>2192</v>
      </c>
      <c r="I6" s="28"/>
      <c r="K6" s="26"/>
    </row>
    <row r="7" spans="1:11" ht="15.6" x14ac:dyDescent="0.3">
      <c r="A7" s="4">
        <v>5</v>
      </c>
      <c r="B7" s="8" t="s">
        <v>27</v>
      </c>
      <c r="C7" s="5">
        <v>1978</v>
      </c>
      <c r="D7" s="6">
        <v>1</v>
      </c>
      <c r="E7" s="7">
        <f t="shared" si="0"/>
        <v>1978</v>
      </c>
      <c r="I7" s="28"/>
      <c r="K7" s="26"/>
    </row>
    <row r="8" spans="1:11" ht="31.2" x14ac:dyDescent="0.3">
      <c r="A8" s="4">
        <v>6</v>
      </c>
      <c r="B8" s="8" t="s">
        <v>29</v>
      </c>
      <c r="C8" s="5">
        <v>54000</v>
      </c>
      <c r="D8" s="6">
        <v>1</v>
      </c>
      <c r="E8" s="7">
        <f t="shared" si="0"/>
        <v>54000</v>
      </c>
      <c r="I8" s="28"/>
      <c r="K8" s="25"/>
    </row>
    <row r="9" spans="1:11" ht="15.6" x14ac:dyDescent="0.3">
      <c r="A9" s="34">
        <v>2</v>
      </c>
      <c r="B9" s="9" t="s">
        <v>4</v>
      </c>
      <c r="C9" s="35">
        <v>75000</v>
      </c>
      <c r="D9" s="36">
        <v>2</v>
      </c>
      <c r="E9" s="7">
        <f t="shared" ref="E9:E26" si="1">C9*D9</f>
        <v>150000</v>
      </c>
      <c r="I9" s="28"/>
      <c r="K9" s="25"/>
    </row>
    <row r="10" spans="1:11" ht="15.6" x14ac:dyDescent="0.3">
      <c r="A10" s="34"/>
      <c r="B10" s="12" t="s">
        <v>5</v>
      </c>
      <c r="C10" s="35"/>
      <c r="D10" s="36"/>
      <c r="E10" s="7">
        <f t="shared" si="1"/>
        <v>0</v>
      </c>
      <c r="I10" s="28"/>
      <c r="K10" s="25"/>
    </row>
    <row r="11" spans="1:11" ht="31.2" x14ac:dyDescent="0.3">
      <c r="A11" s="4">
        <v>3</v>
      </c>
      <c r="B11" s="2" t="s">
        <v>6</v>
      </c>
      <c r="C11" s="5">
        <v>16500</v>
      </c>
      <c r="D11" s="6">
        <v>10</v>
      </c>
      <c r="E11" s="7">
        <f t="shared" si="1"/>
        <v>165000</v>
      </c>
      <c r="I11" s="28"/>
      <c r="K11" s="25"/>
    </row>
    <row r="12" spans="1:11" ht="15.6" x14ac:dyDescent="0.3">
      <c r="A12" s="4">
        <v>4</v>
      </c>
      <c r="B12" s="2" t="s">
        <v>7</v>
      </c>
      <c r="C12" s="5">
        <v>21875</v>
      </c>
      <c r="D12" s="6">
        <v>10</v>
      </c>
      <c r="E12" s="7">
        <f t="shared" si="1"/>
        <v>218750</v>
      </c>
      <c r="I12" s="28"/>
      <c r="K12" s="25"/>
    </row>
    <row r="13" spans="1:11" ht="15.6" x14ac:dyDescent="0.3">
      <c r="A13" s="4">
        <v>5</v>
      </c>
      <c r="B13" s="2" t="s">
        <v>8</v>
      </c>
      <c r="C13" s="5">
        <v>290</v>
      </c>
      <c r="D13" s="6">
        <v>915</v>
      </c>
      <c r="E13" s="7">
        <f t="shared" si="1"/>
        <v>265350</v>
      </c>
      <c r="I13" s="28"/>
      <c r="K13" s="25"/>
    </row>
    <row r="14" spans="1:11" ht="15.6" x14ac:dyDescent="0.3">
      <c r="A14" s="4">
        <v>6</v>
      </c>
      <c r="B14" s="2" t="s">
        <v>14</v>
      </c>
      <c r="C14" s="6">
        <v>2828</v>
      </c>
      <c r="D14" s="6">
        <v>3</v>
      </c>
      <c r="E14" s="7">
        <f t="shared" si="1"/>
        <v>8484</v>
      </c>
      <c r="I14" s="28"/>
      <c r="K14" s="25"/>
    </row>
    <row r="15" spans="1:11" ht="15.6" x14ac:dyDescent="0.3">
      <c r="A15" s="4">
        <v>7</v>
      </c>
      <c r="B15" s="2" t="s">
        <v>13</v>
      </c>
      <c r="C15" s="5">
        <v>5600</v>
      </c>
      <c r="D15" s="6">
        <v>9</v>
      </c>
      <c r="E15" s="7">
        <f t="shared" si="1"/>
        <v>50400</v>
      </c>
      <c r="I15" s="28"/>
      <c r="K15" s="25"/>
    </row>
    <row r="16" spans="1:11" ht="15.6" x14ac:dyDescent="0.3">
      <c r="A16" s="4">
        <v>8</v>
      </c>
      <c r="B16" s="2" t="s">
        <v>12</v>
      </c>
      <c r="C16" s="6">
        <v>11550</v>
      </c>
      <c r="D16" s="6">
        <v>3</v>
      </c>
      <c r="E16" s="7">
        <f t="shared" si="1"/>
        <v>34650</v>
      </c>
      <c r="I16" s="28"/>
      <c r="K16" s="26"/>
    </row>
    <row r="17" spans="1:11" ht="15.6" x14ac:dyDescent="0.3">
      <c r="A17" s="4">
        <v>9</v>
      </c>
      <c r="B17" s="2" t="s">
        <v>15</v>
      </c>
      <c r="C17" s="6">
        <v>300</v>
      </c>
      <c r="D17" s="6">
        <v>10</v>
      </c>
      <c r="E17" s="7">
        <f t="shared" si="1"/>
        <v>3000</v>
      </c>
      <c r="I17" s="28"/>
      <c r="K17" s="26"/>
    </row>
    <row r="18" spans="1:11" ht="15.6" x14ac:dyDescent="0.3">
      <c r="A18" s="4">
        <v>10</v>
      </c>
      <c r="B18" s="2" t="s">
        <v>16</v>
      </c>
      <c r="C18" s="6">
        <v>106</v>
      </c>
      <c r="D18" s="6">
        <v>50</v>
      </c>
      <c r="E18" s="7">
        <f t="shared" si="1"/>
        <v>5300</v>
      </c>
      <c r="I18" s="28"/>
      <c r="K18" s="25"/>
    </row>
    <row r="19" spans="1:11" ht="15.6" x14ac:dyDescent="0.3">
      <c r="A19" s="19">
        <v>11</v>
      </c>
      <c r="B19" s="2" t="s">
        <v>36</v>
      </c>
      <c r="C19" s="21">
        <v>50</v>
      </c>
      <c r="D19" s="21">
        <v>300</v>
      </c>
      <c r="E19" s="7">
        <f t="shared" si="1"/>
        <v>15000</v>
      </c>
      <c r="I19" s="28"/>
      <c r="K19" s="26"/>
    </row>
    <row r="20" spans="1:11" ht="15.6" x14ac:dyDescent="0.3">
      <c r="A20" s="19">
        <v>12</v>
      </c>
      <c r="B20" s="22" t="s">
        <v>37</v>
      </c>
      <c r="C20" s="21">
        <v>500</v>
      </c>
      <c r="D20" s="21">
        <v>10</v>
      </c>
      <c r="E20" s="7">
        <f t="shared" si="1"/>
        <v>5000</v>
      </c>
      <c r="I20" s="28"/>
      <c r="K20" s="26"/>
    </row>
    <row r="21" spans="1:11" ht="15.6" x14ac:dyDescent="0.3">
      <c r="A21" s="36">
        <v>13</v>
      </c>
      <c r="B21" s="22" t="s">
        <v>38</v>
      </c>
      <c r="C21" s="36">
        <v>72000</v>
      </c>
      <c r="D21" s="36">
        <v>1</v>
      </c>
      <c r="E21" s="7">
        <f t="shared" si="1"/>
        <v>72000</v>
      </c>
      <c r="I21" s="28"/>
      <c r="K21" s="25"/>
    </row>
    <row r="22" spans="1:11" ht="15.6" x14ac:dyDescent="0.3">
      <c r="A22" s="36"/>
      <c r="B22" s="23" t="s">
        <v>39</v>
      </c>
      <c r="C22" s="36"/>
      <c r="D22" s="36"/>
      <c r="E22" s="7">
        <f t="shared" si="1"/>
        <v>0</v>
      </c>
      <c r="I22" s="28"/>
      <c r="K22" s="25"/>
    </row>
    <row r="23" spans="1:11" ht="31.2" x14ac:dyDescent="0.3">
      <c r="A23" s="36">
        <v>14</v>
      </c>
      <c r="B23" s="24" t="s">
        <v>41</v>
      </c>
      <c r="C23" s="35">
        <v>48000</v>
      </c>
      <c r="D23" s="36">
        <v>1</v>
      </c>
      <c r="E23" s="7">
        <f t="shared" si="1"/>
        <v>48000</v>
      </c>
    </row>
    <row r="24" spans="1:11" ht="28.8" x14ac:dyDescent="0.3">
      <c r="A24" s="36"/>
      <c r="B24" s="15" t="s">
        <v>40</v>
      </c>
      <c r="C24" s="36"/>
      <c r="D24" s="36"/>
      <c r="E24" s="7">
        <f t="shared" si="1"/>
        <v>0</v>
      </c>
    </row>
    <row r="25" spans="1:11" ht="31.2" x14ac:dyDescent="0.3">
      <c r="A25" s="27">
        <v>15</v>
      </c>
      <c r="B25" s="2" t="s">
        <v>42</v>
      </c>
      <c r="C25" s="27">
        <v>182680</v>
      </c>
      <c r="D25" s="27">
        <v>1</v>
      </c>
      <c r="E25" s="7">
        <f t="shared" si="1"/>
        <v>182680</v>
      </c>
    </row>
    <row r="26" spans="1:11" ht="31.2" x14ac:dyDescent="0.3">
      <c r="A26" s="27">
        <v>16</v>
      </c>
      <c r="B26" s="37" t="s">
        <v>43</v>
      </c>
      <c r="C26" s="27">
        <v>106800</v>
      </c>
      <c r="D26" s="27">
        <v>1</v>
      </c>
      <c r="E26" s="7">
        <f t="shared" si="1"/>
        <v>106800</v>
      </c>
    </row>
    <row r="27" spans="1:11" ht="15.6" x14ac:dyDescent="0.3">
      <c r="A27" s="13"/>
      <c r="B27" s="7" t="s">
        <v>9</v>
      </c>
      <c r="C27" s="7"/>
      <c r="D27" s="7"/>
      <c r="E27" s="14">
        <f>SUM(E3:E26)</f>
        <v>1919642</v>
      </c>
    </row>
    <row r="28" spans="1:11" ht="15.6" x14ac:dyDescent="0.3">
      <c r="A28" s="13"/>
      <c r="B28" s="7" t="s">
        <v>11</v>
      </c>
      <c r="C28" s="7"/>
      <c r="D28" s="7"/>
      <c r="E28" s="14">
        <f>E27+(E27/100*30)</f>
        <v>2495534.6</v>
      </c>
    </row>
    <row r="29" spans="1:11" ht="15.6" x14ac:dyDescent="0.3">
      <c r="A29" s="4"/>
      <c r="B29" s="2" t="s">
        <v>22</v>
      </c>
      <c r="C29" s="6"/>
      <c r="D29" s="6"/>
      <c r="E29" s="7">
        <v>1100000</v>
      </c>
    </row>
    <row r="30" spans="1:11" ht="15.6" x14ac:dyDescent="0.3">
      <c r="A30" s="13"/>
      <c r="B30" s="7" t="s">
        <v>23</v>
      </c>
      <c r="C30" s="7"/>
      <c r="D30" s="7"/>
      <c r="E30" s="14">
        <f>E28-E29</f>
        <v>1395534.6</v>
      </c>
    </row>
    <row r="31" spans="1:11" ht="15.6" x14ac:dyDescent="0.3">
      <c r="A31" s="13"/>
      <c r="B31" s="7"/>
      <c r="C31" s="7"/>
      <c r="D31" s="7"/>
      <c r="E31" s="14"/>
    </row>
    <row r="32" spans="1:11" ht="15.6" x14ac:dyDescent="0.4">
      <c r="A32" s="32" t="s">
        <v>20</v>
      </c>
      <c r="B32" s="33"/>
      <c r="C32" s="33"/>
      <c r="D32" s="33"/>
      <c r="E32" s="33"/>
    </row>
    <row r="33" spans="1:13" ht="31.2" x14ac:dyDescent="0.3">
      <c r="A33" s="2" t="s">
        <v>0</v>
      </c>
      <c r="B33" s="2" t="s">
        <v>1</v>
      </c>
      <c r="C33" s="2" t="s">
        <v>2</v>
      </c>
      <c r="D33" s="2" t="s">
        <v>3</v>
      </c>
      <c r="E33" s="3" t="s">
        <v>10</v>
      </c>
    </row>
    <row r="34" spans="1:13" ht="15.6" x14ac:dyDescent="0.3">
      <c r="A34" s="34">
        <v>1</v>
      </c>
      <c r="B34" s="9" t="s">
        <v>4</v>
      </c>
      <c r="C34" s="35">
        <v>75000</v>
      </c>
      <c r="D34" s="36">
        <v>1</v>
      </c>
      <c r="E34" s="7">
        <f t="shared" ref="E34:E45" si="2">C34*D34</f>
        <v>75000</v>
      </c>
    </row>
    <row r="35" spans="1:13" ht="15.6" x14ac:dyDescent="0.3">
      <c r="A35" s="34"/>
      <c r="B35" s="12" t="s">
        <v>5</v>
      </c>
      <c r="C35" s="35"/>
      <c r="D35" s="36"/>
      <c r="E35" s="7">
        <f t="shared" si="2"/>
        <v>0</v>
      </c>
    </row>
    <row r="36" spans="1:13" ht="31.2" x14ac:dyDescent="0.3">
      <c r="A36" s="4">
        <v>2</v>
      </c>
      <c r="B36" s="2" t="s">
        <v>6</v>
      </c>
      <c r="C36" s="5">
        <v>16500</v>
      </c>
      <c r="D36" s="6">
        <v>1</v>
      </c>
      <c r="E36" s="7">
        <f t="shared" si="2"/>
        <v>16500</v>
      </c>
    </row>
    <row r="37" spans="1:13" ht="46.8" x14ac:dyDescent="0.3">
      <c r="A37" s="4">
        <v>3</v>
      </c>
      <c r="B37" s="9" t="s">
        <v>17</v>
      </c>
      <c r="C37" s="5">
        <v>80254</v>
      </c>
      <c r="D37" s="6">
        <v>1</v>
      </c>
      <c r="E37" s="7">
        <f t="shared" si="2"/>
        <v>80254</v>
      </c>
    </row>
    <row r="38" spans="1:13" ht="15.6" x14ac:dyDescent="0.3">
      <c r="A38" s="4"/>
      <c r="B38" s="15" t="s">
        <v>18</v>
      </c>
      <c r="C38" s="5"/>
      <c r="D38" s="6"/>
      <c r="E38" s="7"/>
    </row>
    <row r="39" spans="1:13" ht="15.6" x14ac:dyDescent="0.3">
      <c r="A39" s="4">
        <v>4</v>
      </c>
      <c r="B39" s="2" t="s">
        <v>8</v>
      </c>
      <c r="C39" s="5">
        <v>290</v>
      </c>
      <c r="D39" s="6">
        <v>305</v>
      </c>
      <c r="E39" s="7">
        <f t="shared" si="2"/>
        <v>88450</v>
      </c>
    </row>
    <row r="40" spans="1:13" ht="15.6" x14ac:dyDescent="0.3">
      <c r="A40" s="4">
        <v>5</v>
      </c>
      <c r="B40" s="2" t="s">
        <v>14</v>
      </c>
      <c r="C40" s="6">
        <v>2828</v>
      </c>
      <c r="D40" s="6">
        <v>1</v>
      </c>
      <c r="E40" s="7">
        <f t="shared" si="2"/>
        <v>2828</v>
      </c>
    </row>
    <row r="41" spans="1:13" ht="15.6" x14ac:dyDescent="0.3">
      <c r="A41" s="4">
        <v>6</v>
      </c>
      <c r="B41" s="2" t="s">
        <v>13</v>
      </c>
      <c r="C41" s="5">
        <v>5600</v>
      </c>
      <c r="D41" s="6">
        <v>1</v>
      </c>
      <c r="E41" s="7">
        <f t="shared" si="2"/>
        <v>5600</v>
      </c>
    </row>
    <row r="42" spans="1:13" ht="15.6" x14ac:dyDescent="0.3">
      <c r="A42" s="4">
        <v>7</v>
      </c>
      <c r="B42" s="2" t="s">
        <v>12</v>
      </c>
      <c r="C42" s="6">
        <v>11550</v>
      </c>
      <c r="D42" s="6">
        <v>1</v>
      </c>
      <c r="E42" s="7">
        <f t="shared" si="2"/>
        <v>11550</v>
      </c>
    </row>
    <row r="43" spans="1:13" ht="15.6" x14ac:dyDescent="0.3">
      <c r="A43" s="4">
        <v>8</v>
      </c>
      <c r="B43" s="2" t="s">
        <v>15</v>
      </c>
      <c r="C43" s="6">
        <v>300</v>
      </c>
      <c r="D43" s="6">
        <v>1</v>
      </c>
      <c r="E43" s="7">
        <f t="shared" si="2"/>
        <v>300</v>
      </c>
    </row>
    <row r="44" spans="1:13" ht="15.6" x14ac:dyDescent="0.3">
      <c r="A44" s="4">
        <v>9</v>
      </c>
      <c r="B44" s="2" t="s">
        <v>16</v>
      </c>
      <c r="C44" s="6">
        <v>106</v>
      </c>
      <c r="D44" s="6">
        <v>10</v>
      </c>
      <c r="E44" s="7">
        <f t="shared" si="2"/>
        <v>1060</v>
      </c>
      <c r="M44" s="20"/>
    </row>
    <row r="45" spans="1:13" ht="15.6" x14ac:dyDescent="0.3">
      <c r="A45" s="4"/>
      <c r="B45" s="2"/>
      <c r="C45" s="6"/>
      <c r="D45" s="6"/>
      <c r="E45" s="7">
        <f t="shared" si="2"/>
        <v>0</v>
      </c>
      <c r="M45" s="20"/>
    </row>
    <row r="46" spans="1:13" ht="15.6" x14ac:dyDescent="0.3">
      <c r="A46" s="13"/>
      <c r="B46" s="7" t="s">
        <v>9</v>
      </c>
      <c r="C46" s="7"/>
      <c r="D46" s="7"/>
      <c r="E46" s="14">
        <f>SUM(E34:E45)</f>
        <v>281542</v>
      </c>
      <c r="M46" s="20"/>
    </row>
    <row r="47" spans="1:13" ht="15.6" x14ac:dyDescent="0.3">
      <c r="A47" s="13"/>
      <c r="B47" s="7" t="s">
        <v>11</v>
      </c>
      <c r="C47" s="7"/>
      <c r="D47" s="7"/>
      <c r="E47" s="14">
        <f>E46+(E46/100*30)</f>
        <v>366004.6</v>
      </c>
      <c r="M47" s="21"/>
    </row>
    <row r="48" spans="1:13" ht="15.6" x14ac:dyDescent="0.3">
      <c r="A48" s="4"/>
      <c r="B48" s="2" t="s">
        <v>22</v>
      </c>
      <c r="C48" s="6"/>
      <c r="D48" s="6"/>
      <c r="E48" s="7">
        <v>800000</v>
      </c>
      <c r="M48" s="21"/>
    </row>
    <row r="49" spans="1:15" ht="15.6" x14ac:dyDescent="0.3">
      <c r="A49" s="13"/>
      <c r="B49" s="7" t="s">
        <v>23</v>
      </c>
      <c r="C49" s="7"/>
      <c r="D49" s="7"/>
      <c r="E49" s="14">
        <f>E47-E48</f>
        <v>-433995.4</v>
      </c>
      <c r="M49" s="20"/>
    </row>
    <row r="50" spans="1:15" ht="15.6" x14ac:dyDescent="0.3">
      <c r="A50" s="13"/>
      <c r="B50" s="7"/>
      <c r="C50" s="7"/>
      <c r="D50" s="7"/>
      <c r="E50" s="14"/>
      <c r="M50" s="20"/>
    </row>
    <row r="51" spans="1:15" ht="15.6" x14ac:dyDescent="0.4">
      <c r="A51" s="32" t="s">
        <v>19</v>
      </c>
      <c r="B51" s="33"/>
      <c r="C51" s="33"/>
      <c r="D51" s="33"/>
      <c r="E51" s="33"/>
      <c r="M51" s="20"/>
    </row>
    <row r="52" spans="1:15" ht="31.2" x14ac:dyDescent="0.3">
      <c r="A52" s="2" t="s">
        <v>0</v>
      </c>
      <c r="B52" s="2" t="s">
        <v>1</v>
      </c>
      <c r="C52" s="2" t="s">
        <v>2</v>
      </c>
      <c r="D52" s="2" t="s">
        <v>3</v>
      </c>
      <c r="E52" s="3" t="s">
        <v>10</v>
      </c>
      <c r="M52" s="20"/>
    </row>
    <row r="53" spans="1:15" ht="15.6" x14ac:dyDescent="0.3">
      <c r="A53" s="34">
        <v>1</v>
      </c>
      <c r="B53" s="9" t="s">
        <v>4</v>
      </c>
      <c r="C53" s="35">
        <v>75000</v>
      </c>
      <c r="D53" s="36">
        <v>1</v>
      </c>
      <c r="E53" s="7">
        <f t="shared" ref="E53:E56" si="3">C53*D53</f>
        <v>75000</v>
      </c>
      <c r="M53" s="20"/>
    </row>
    <row r="54" spans="1:15" ht="15.6" x14ac:dyDescent="0.3">
      <c r="A54" s="34"/>
      <c r="B54" s="12" t="s">
        <v>5</v>
      </c>
      <c r="C54" s="35"/>
      <c r="D54" s="36"/>
      <c r="E54" s="7">
        <f t="shared" si="3"/>
        <v>0</v>
      </c>
      <c r="M54" s="20"/>
      <c r="O54" s="10"/>
    </row>
    <row r="55" spans="1:15" ht="31.2" x14ac:dyDescent="0.3">
      <c r="A55" s="4">
        <v>2</v>
      </c>
      <c r="B55" s="2" t="s">
        <v>6</v>
      </c>
      <c r="C55" s="5">
        <v>16500</v>
      </c>
      <c r="D55" s="6">
        <v>1</v>
      </c>
      <c r="E55" s="7">
        <f t="shared" si="3"/>
        <v>16500</v>
      </c>
      <c r="M55" s="20"/>
      <c r="O55" s="10"/>
    </row>
    <row r="56" spans="1:15" ht="46.8" x14ac:dyDescent="0.3">
      <c r="A56" s="4">
        <v>3</v>
      </c>
      <c r="B56" s="9" t="s">
        <v>17</v>
      </c>
      <c r="C56" s="5">
        <v>80254</v>
      </c>
      <c r="D56" s="6">
        <v>1</v>
      </c>
      <c r="E56" s="7">
        <f t="shared" si="3"/>
        <v>80254</v>
      </c>
      <c r="K56" s="25"/>
      <c r="M56" s="20"/>
      <c r="O56" s="10"/>
    </row>
    <row r="57" spans="1:15" ht="15.6" x14ac:dyDescent="0.3">
      <c r="A57" s="4"/>
      <c r="B57" s="15" t="s">
        <v>18</v>
      </c>
      <c r="C57" s="5"/>
      <c r="D57" s="6"/>
      <c r="E57" s="7"/>
      <c r="K57" s="25"/>
      <c r="M57" s="21"/>
      <c r="O57" s="11"/>
    </row>
    <row r="58" spans="1:15" ht="15.6" x14ac:dyDescent="0.3">
      <c r="A58" s="4">
        <v>4</v>
      </c>
      <c r="B58" s="2" t="s">
        <v>8</v>
      </c>
      <c r="C58" s="5">
        <v>290</v>
      </c>
      <c r="D58" s="6">
        <v>305</v>
      </c>
      <c r="E58" s="7">
        <f t="shared" ref="E58:E64" si="4">C58*D58</f>
        <v>88450</v>
      </c>
      <c r="K58" s="25"/>
      <c r="M58" s="21"/>
      <c r="O58" s="11"/>
    </row>
    <row r="59" spans="1:15" ht="15.6" x14ac:dyDescent="0.3">
      <c r="A59" s="4">
        <v>5</v>
      </c>
      <c r="B59" s="2" t="s">
        <v>14</v>
      </c>
      <c r="C59" s="6">
        <v>2828</v>
      </c>
      <c r="D59" s="6">
        <v>1</v>
      </c>
      <c r="E59" s="7">
        <f t="shared" si="4"/>
        <v>2828</v>
      </c>
      <c r="K59" s="26"/>
      <c r="M59" s="20"/>
      <c r="O59" s="10"/>
    </row>
    <row r="60" spans="1:15" ht="15.6" x14ac:dyDescent="0.3">
      <c r="A60" s="4">
        <v>6</v>
      </c>
      <c r="B60" s="2" t="s">
        <v>13</v>
      </c>
      <c r="C60" s="5">
        <v>5600</v>
      </c>
      <c r="D60" s="6">
        <v>1</v>
      </c>
      <c r="E60" s="7">
        <f t="shared" si="4"/>
        <v>5600</v>
      </c>
      <c r="K60" s="26"/>
      <c r="M60" s="21"/>
      <c r="O60" s="10"/>
    </row>
    <row r="61" spans="1:15" ht="15.6" x14ac:dyDescent="0.3">
      <c r="A61" s="4">
        <v>7</v>
      </c>
      <c r="B61" s="2" t="s">
        <v>12</v>
      </c>
      <c r="C61" s="6">
        <v>11550</v>
      </c>
      <c r="D61" s="6">
        <v>1</v>
      </c>
      <c r="E61" s="7">
        <f t="shared" si="4"/>
        <v>11550</v>
      </c>
      <c r="K61" s="25"/>
      <c r="M61" s="21"/>
      <c r="O61" s="10"/>
    </row>
    <row r="62" spans="1:15" ht="15.6" x14ac:dyDescent="0.3">
      <c r="A62" s="4">
        <v>8</v>
      </c>
      <c r="B62" s="2" t="s">
        <v>15</v>
      </c>
      <c r="C62" s="6">
        <v>300</v>
      </c>
      <c r="D62" s="6">
        <v>1</v>
      </c>
      <c r="E62" s="7">
        <f t="shared" si="4"/>
        <v>300</v>
      </c>
      <c r="K62" s="25"/>
      <c r="M62" s="20"/>
      <c r="O62" s="10"/>
    </row>
    <row r="63" spans="1:15" ht="15.6" x14ac:dyDescent="0.3">
      <c r="A63" s="4">
        <v>9</v>
      </c>
      <c r="B63" s="2" t="s">
        <v>16</v>
      </c>
      <c r="C63" s="6">
        <v>106</v>
      </c>
      <c r="D63" s="6">
        <v>10</v>
      </c>
      <c r="E63" s="7">
        <f t="shared" si="4"/>
        <v>1060</v>
      </c>
      <c r="K63" s="25"/>
      <c r="M63" s="20"/>
      <c r="O63" s="10"/>
    </row>
    <row r="64" spans="1:15" ht="15.6" x14ac:dyDescent="0.3">
      <c r="A64" s="4"/>
      <c r="B64" s="2"/>
      <c r="C64" s="6"/>
      <c r="D64" s="6"/>
      <c r="E64" s="7">
        <f t="shared" si="4"/>
        <v>0</v>
      </c>
      <c r="K64" s="25"/>
      <c r="M64" s="10"/>
      <c r="O64" s="10"/>
    </row>
    <row r="65" spans="1:15" ht="15.6" x14ac:dyDescent="0.3">
      <c r="A65" s="13"/>
      <c r="B65" s="7" t="s">
        <v>9</v>
      </c>
      <c r="C65" s="7"/>
      <c r="D65" s="7"/>
      <c r="E65" s="14">
        <f>SUM(E53:E64)</f>
        <v>281542</v>
      </c>
      <c r="K65" s="25"/>
      <c r="M65" s="10"/>
      <c r="O65" s="10"/>
    </row>
    <row r="66" spans="1:15" ht="15.6" x14ac:dyDescent="0.3">
      <c r="A66" s="13"/>
      <c r="B66" s="7" t="s">
        <v>11</v>
      </c>
      <c r="C66" s="7"/>
      <c r="D66" s="7"/>
      <c r="E66" s="14">
        <f>E65+(E65/100*30)</f>
        <v>366004.6</v>
      </c>
      <c r="K66" s="25"/>
      <c r="M66" s="10"/>
      <c r="O66" s="10"/>
    </row>
    <row r="67" spans="1:15" ht="15.6" x14ac:dyDescent="0.3">
      <c r="A67" s="4"/>
      <c r="B67" s="2" t="s">
        <v>22</v>
      </c>
      <c r="C67" s="6"/>
      <c r="D67" s="6"/>
      <c r="E67" s="7">
        <v>800000</v>
      </c>
      <c r="K67" s="25"/>
      <c r="M67" s="11"/>
      <c r="O67" s="11"/>
    </row>
    <row r="68" spans="1:15" ht="21" x14ac:dyDescent="0.4">
      <c r="A68" s="13"/>
      <c r="B68" s="7" t="s">
        <v>23</v>
      </c>
      <c r="C68" s="7"/>
      <c r="D68" s="7"/>
      <c r="E68" s="14">
        <f>E66-E67</f>
        <v>-433995.4</v>
      </c>
      <c r="H68" s="31"/>
      <c r="K68" s="25"/>
      <c r="M68" s="11"/>
      <c r="O68" s="11"/>
    </row>
    <row r="69" spans="1:15" ht="15.6" x14ac:dyDescent="0.3">
      <c r="A69" s="13"/>
      <c r="B69" s="7"/>
      <c r="C69" s="7"/>
      <c r="D69" s="7"/>
      <c r="E69" s="14"/>
      <c r="K69" s="26"/>
      <c r="M69" s="10"/>
      <c r="O69" s="10"/>
    </row>
    <row r="70" spans="1:15" ht="15.6" x14ac:dyDescent="0.3">
      <c r="A70" s="13"/>
      <c r="B70" s="30" t="s">
        <v>9</v>
      </c>
      <c r="C70" s="30"/>
      <c r="D70" s="30"/>
      <c r="E70" s="29">
        <f>SUM(E46,E65,E27)</f>
        <v>2482726</v>
      </c>
      <c r="K70" s="26"/>
    </row>
    <row r="71" spans="1:15" ht="15.6" x14ac:dyDescent="0.3">
      <c r="A71" s="13"/>
      <c r="B71" s="7" t="s">
        <v>11</v>
      </c>
      <c r="C71" s="7"/>
      <c r="D71" s="7"/>
      <c r="E71" s="1">
        <f>E28+E47+E66</f>
        <v>3227543.8000000003</v>
      </c>
      <c r="K71" s="25"/>
    </row>
    <row r="72" spans="1:15" ht="15.6" x14ac:dyDescent="0.3">
      <c r="A72" s="13"/>
      <c r="B72" s="2" t="s">
        <v>22</v>
      </c>
      <c r="C72" s="7"/>
      <c r="D72" s="7"/>
      <c r="E72" s="1">
        <f>E29+E48+E67</f>
        <v>2700000</v>
      </c>
      <c r="K72" s="26"/>
    </row>
    <row r="73" spans="1:15" ht="15.6" x14ac:dyDescent="0.3">
      <c r="B73" s="7" t="s">
        <v>23</v>
      </c>
      <c r="E73" s="1">
        <f>E30+E49+E68</f>
        <v>527543.80000000005</v>
      </c>
      <c r="K73" s="26"/>
    </row>
    <row r="74" spans="1:15" ht="15.6" x14ac:dyDescent="0.3">
      <c r="K74" s="25"/>
    </row>
    <row r="75" spans="1:15" ht="15.6" x14ac:dyDescent="0.3">
      <c r="K75" s="25"/>
    </row>
    <row r="76" spans="1:15" x14ac:dyDescent="0.3">
      <c r="B76" s="1" t="s">
        <v>30</v>
      </c>
    </row>
    <row r="77" spans="1:15" x14ac:dyDescent="0.3">
      <c r="B77" s="1" t="s">
        <v>31</v>
      </c>
      <c r="C77" s="1">
        <v>1000000</v>
      </c>
    </row>
    <row r="78" spans="1:15" x14ac:dyDescent="0.3">
      <c r="B78" s="16" t="s">
        <v>23</v>
      </c>
      <c r="C78" s="1">
        <v>1850000</v>
      </c>
    </row>
    <row r="79" spans="1:15" x14ac:dyDescent="0.3">
      <c r="C79" s="17">
        <v>850000</v>
      </c>
    </row>
    <row r="80" spans="1:15" x14ac:dyDescent="0.3">
      <c r="B80" s="1" t="s">
        <v>32</v>
      </c>
    </row>
    <row r="81" spans="2:4" x14ac:dyDescent="0.3">
      <c r="B81" s="1" t="s">
        <v>33</v>
      </c>
      <c r="C81" s="1">
        <v>1000000</v>
      </c>
    </row>
    <row r="82" spans="2:4" x14ac:dyDescent="0.3">
      <c r="B82" s="16" t="s">
        <v>23</v>
      </c>
      <c r="C82" s="1">
        <v>370000</v>
      </c>
    </row>
    <row r="83" spans="2:4" x14ac:dyDescent="0.3">
      <c r="C83" s="18">
        <v>-630000</v>
      </c>
    </row>
    <row r="84" spans="2:4" x14ac:dyDescent="0.3">
      <c r="B84" s="1" t="s">
        <v>34</v>
      </c>
    </row>
    <row r="85" spans="2:4" x14ac:dyDescent="0.3">
      <c r="B85" s="1" t="s">
        <v>35</v>
      </c>
      <c r="C85" s="1">
        <v>1000000</v>
      </c>
    </row>
    <row r="86" spans="2:4" x14ac:dyDescent="0.3">
      <c r="B86" s="16" t="s">
        <v>23</v>
      </c>
      <c r="C86" s="1">
        <v>370000</v>
      </c>
    </row>
    <row r="87" spans="2:4" x14ac:dyDescent="0.3">
      <c r="C87" s="18">
        <v>-630000</v>
      </c>
    </row>
    <row r="96" spans="2:4" ht="15.6" x14ac:dyDescent="0.3">
      <c r="D96" s="26"/>
    </row>
    <row r="97" spans="3:5" ht="15.6" x14ac:dyDescent="0.3">
      <c r="D97" s="25"/>
    </row>
    <row r="98" spans="3:5" ht="15.6" x14ac:dyDescent="0.3">
      <c r="C98" s="25"/>
      <c r="D98" s="26"/>
      <c r="E98" s="26"/>
    </row>
    <row r="99" spans="3:5" ht="15.6" x14ac:dyDescent="0.3">
      <c r="C99" s="25"/>
      <c r="D99" s="25"/>
      <c r="E99" s="25"/>
    </row>
    <row r="100" spans="3:5" ht="15.6" x14ac:dyDescent="0.3">
      <c r="C100" s="25"/>
      <c r="D100" s="25"/>
      <c r="E100" s="26"/>
    </row>
    <row r="101" spans="3:5" ht="15.6" x14ac:dyDescent="0.3">
      <c r="C101" s="26"/>
      <c r="D101" s="25"/>
      <c r="E101" s="25"/>
    </row>
    <row r="102" spans="3:5" ht="15.6" x14ac:dyDescent="0.3">
      <c r="C102" s="26"/>
      <c r="D102" s="25"/>
      <c r="E102" s="25"/>
    </row>
    <row r="103" spans="3:5" ht="15.6" x14ac:dyDescent="0.3">
      <c r="C103" s="25"/>
      <c r="D103" s="25"/>
      <c r="E103" s="25"/>
    </row>
    <row r="104" spans="3:5" ht="15.6" x14ac:dyDescent="0.3">
      <c r="C104" s="25"/>
      <c r="D104" s="26"/>
      <c r="E104" s="25"/>
    </row>
    <row r="105" spans="3:5" ht="15.6" x14ac:dyDescent="0.3">
      <c r="C105" s="25"/>
      <c r="D105" s="26"/>
      <c r="E105" s="25"/>
    </row>
    <row r="106" spans="3:5" ht="15.6" x14ac:dyDescent="0.3">
      <c r="C106" s="25"/>
      <c r="D106" s="26"/>
      <c r="E106" s="26"/>
    </row>
    <row r="107" spans="3:5" ht="15.6" x14ac:dyDescent="0.3">
      <c r="C107" s="25"/>
      <c r="E107" s="26"/>
    </row>
    <row r="108" spans="3:5" ht="15.6" x14ac:dyDescent="0.3">
      <c r="C108" s="25"/>
      <c r="E108" s="26"/>
    </row>
    <row r="109" spans="3:5" ht="15.6" x14ac:dyDescent="0.3">
      <c r="C109" s="25"/>
    </row>
    <row r="110" spans="3:5" ht="15.6" x14ac:dyDescent="0.3">
      <c r="C110" s="25"/>
    </row>
    <row r="111" spans="3:5" ht="15.6" x14ac:dyDescent="0.3">
      <c r="C111" s="26"/>
    </row>
    <row r="112" spans="3:5" ht="15.6" x14ac:dyDescent="0.3">
      <c r="C112" s="26"/>
    </row>
    <row r="113" spans="3:3" ht="15.6" x14ac:dyDescent="0.3">
      <c r="C113" s="25"/>
    </row>
    <row r="114" spans="3:3" ht="15.6" x14ac:dyDescent="0.3">
      <c r="C114" s="26"/>
    </row>
    <row r="115" spans="3:3" ht="15.6" x14ac:dyDescent="0.3">
      <c r="C115" s="26"/>
    </row>
    <row r="116" spans="3:3" ht="15.6" x14ac:dyDescent="0.3">
      <c r="C116" s="25"/>
    </row>
    <row r="117" spans="3:3" ht="15.6" x14ac:dyDescent="0.3">
      <c r="C117" s="25"/>
    </row>
  </sheetData>
  <mergeCells count="18">
    <mergeCell ref="D23:D24"/>
    <mergeCell ref="A51:E51"/>
    <mergeCell ref="A32:E32"/>
    <mergeCell ref="A1:E1"/>
    <mergeCell ref="A53:A54"/>
    <mergeCell ref="C53:C54"/>
    <mergeCell ref="D53:D54"/>
    <mergeCell ref="A9:A10"/>
    <mergeCell ref="C9:C10"/>
    <mergeCell ref="D9:D10"/>
    <mergeCell ref="A34:A35"/>
    <mergeCell ref="C34:C35"/>
    <mergeCell ref="D34:D35"/>
    <mergeCell ref="C21:C22"/>
    <mergeCell ref="D21:D22"/>
    <mergeCell ref="A21:A22"/>
    <mergeCell ref="A23:A24"/>
    <mergeCell ref="C23:C24"/>
  </mergeCells>
  <hyperlinks>
    <hyperlink ref="B10" r:id="rId1"/>
    <hyperlink ref="B35" r:id="rId2"/>
    <hyperlink ref="B38" r:id="rId3"/>
    <hyperlink ref="B54" r:id="rId4"/>
    <hyperlink ref="B57" r:id="rId5"/>
    <hyperlink ref="B22" r:id="rId6"/>
    <hyperlink ref="B23" r:id="rId7" display="https://www.komfort.kz/building-materials/stroitel-noe-oborudovanie/lestnicy/lestnica-teleskopicheskaja-2-h-sekc-aljum-156-320sm-2h5-stup-11-1kg-startul-st9733-032.html"/>
    <hyperlink ref="B24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2021-12-14T07:11:57Z</dcterms:modified>
</cp:coreProperties>
</file>