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city\managment\"/>
    </mc:Choice>
  </mc:AlternateContent>
  <xr:revisionPtr revIDLastSave="0" documentId="13_ncr:1_{B411577B-9411-4111-AB71-EC7B8F370D6B}" xr6:coauthVersionLast="47" xr6:coauthVersionMax="47" xr10:uidLastSave="{00000000-0000-0000-0000-000000000000}"/>
  <bookViews>
    <workbookView xWindow="28680" yWindow="-120" windowWidth="29040" windowHeight="15720" xr2:uid="{1B0F15E6-649B-4E96-9B4F-170AF382DA32}"/>
  </bookViews>
  <sheets>
    <sheet name="Table005 (Page 4)" sheetId="4" r:id="rId1"/>
    <sheet name="Лист1" sheetId="3" r:id="rId2"/>
  </sheets>
  <definedNames>
    <definedName name="ExternalData_1" localSheetId="0" hidden="1">'Table005 (Page 4)'!$A$4:$D$13</definedName>
    <definedName name="ExternalData_2" localSheetId="0" hidden="1">'Table005 (Page 4)'!$A$15:$D$23</definedName>
    <definedName name="ExternalData_3" localSheetId="0" hidden="1">'Table005 (Page 4)'!$A$65:$D$77</definedName>
    <definedName name="ExternalData_4" localSheetId="0" hidden="1">'Table005 (Page 4)'!$A$79:$D$91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4" l="1"/>
  <c r="D45" i="4"/>
  <c r="D44" i="4"/>
  <c r="D43" i="4"/>
  <c r="D42" i="4"/>
  <c r="D41" i="4"/>
  <c r="D40" i="4"/>
  <c r="D39" i="4"/>
  <c r="D38" i="4"/>
  <c r="D46" i="4" l="1"/>
  <c r="D81" i="4" l="1"/>
  <c r="D82" i="4"/>
  <c r="D83" i="4"/>
  <c r="D84" i="4"/>
  <c r="D85" i="4"/>
  <c r="D86" i="4"/>
  <c r="D87" i="4"/>
  <c r="D88" i="4"/>
  <c r="D89" i="4"/>
  <c r="D90" i="4"/>
  <c r="D67" i="4"/>
  <c r="D68" i="4"/>
  <c r="D69" i="4"/>
  <c r="D70" i="4"/>
  <c r="D71" i="4"/>
  <c r="D72" i="4"/>
  <c r="D73" i="4"/>
  <c r="D74" i="4"/>
  <c r="D75" i="4"/>
  <c r="D76" i="4"/>
  <c r="B91" i="4"/>
  <c r="D80" i="4"/>
  <c r="B77" i="4"/>
  <c r="D66" i="4"/>
  <c r="D33" i="4"/>
  <c r="D27" i="4"/>
  <c r="D28" i="4"/>
  <c r="D29" i="4"/>
  <c r="D30" i="4"/>
  <c r="D31" i="4"/>
  <c r="D32" i="4"/>
  <c r="D34" i="4"/>
  <c r="D26" i="4"/>
  <c r="B35" i="4"/>
  <c r="B23" i="4"/>
  <c r="D22" i="4"/>
  <c r="D21" i="4"/>
  <c r="D20" i="4"/>
  <c r="D19" i="4"/>
  <c r="D18" i="4"/>
  <c r="D17" i="4"/>
  <c r="D16" i="4"/>
  <c r="D6" i="4"/>
  <c r="D7" i="4"/>
  <c r="D8" i="4"/>
  <c r="D9" i="4"/>
  <c r="D10" i="4"/>
  <c r="D11" i="4"/>
  <c r="D12" i="4"/>
  <c r="D5" i="4"/>
  <c r="B13" i="4"/>
  <c r="D91" i="4" l="1"/>
  <c r="D77" i="4"/>
  <c r="D35" i="4"/>
  <c r="D23" i="4"/>
  <c r="D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D55134-AFF1-479E-B641-E812DA208B53}" keepAlive="1" name="Запрос — Table005 (Page 4)" description="Соединение с запросом &quot;Table005 (Page 4)&quot; в книге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2" xr16:uid="{C4428229-BF8D-4CF2-BC1F-39A6E4B6D7F9}" keepAlive="1" name="Запрос — Table005 (Page 4) (2)" description="Соединение с запросом &quot;Table005 (Page 4) (2)&quot; в книге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3" xr16:uid="{BC7D9130-E0F0-497B-A812-2B586D1F0C65}" keepAlive="1" name="Запрос — Table005 (Page 4) (3)" description="Соединение с запросом &quot;Table005 (Page 4) (3)&quot; в книге." type="5" refreshedVersion="8" background="1" saveData="1">
    <dbPr connection="Provider=Microsoft.Mashup.OleDb.1;Data Source=$Workbook$;Location=&quot;Table005 (Page 4) (3)&quot;;Extended Properties=&quot;&quot;" command="SELECT * FROM [Table005 (Page 4) (3)]"/>
  </connection>
  <connection id="4" xr16:uid="{F787D1DA-D226-45CF-9B54-2C61E024BD5B}" keepAlive="1" name="Запрос — Table005 (Page 4) (4)" description="Соединение с запросом &quot;Table005 (Page 4) (4)&quot; в книге." type="5" refreshedVersion="8" background="1" saveData="1">
    <dbPr connection="Provider=Microsoft.Mashup.OleDb.1;Data Source=$Workbook$;Location=&quot;Table005 (Page 4) (4)&quot;;Extended Properties=&quot;&quot;" command="SELECT * FROM [Table005 (Page 4) (4)]"/>
  </connection>
</connections>
</file>

<file path=xl/sharedStrings.xml><?xml version="1.0" encoding="utf-8"?>
<sst xmlns="http://schemas.openxmlformats.org/spreadsheetml/2006/main" count="135" uniqueCount="102">
  <si>
    <t>Контрольные вопросы</t>
  </si>
  <si>
    <t>Ответы</t>
  </si>
  <si>
    <t>Критерий</t>
  </si>
  <si>
    <t>Вес (Sb_{i} =1)</t>
  </si>
  <si>
    <t>Оценка</t>
  </si>
  <si>
    <t>Ценность оценки</t>
  </si>
  <si>
    <t>1. Норма прибыли</t>
  </si>
  <si>
    <t>7. Задолженность</t>
  </si>
  <si>
    <t>Всего</t>
  </si>
  <si>
    <t>-</t>
  </si>
  <si>
    <t>Задание №1. Деловая игра: МЕТОД SPACE</t>
  </si>
  <si>
    <t>Для примера возьмем IT компанию в сфере аутсорс - Itransition</t>
  </si>
  <si>
    <t>2. Производственные затраты</t>
  </si>
  <si>
    <t>3. Рентабельность вложенного капитала</t>
  </si>
  <si>
    <t>4. Стабильность получения прибыли</t>
  </si>
  <si>
    <t>5. Рентабельность инвестиций</t>
  </si>
  <si>
    <t>6. Финансовая ликвидность</t>
  </si>
  <si>
    <t>8. Способность к привлечению посторонних капиталов</t>
  </si>
  <si>
    <t>1. Объем рынка</t>
  </si>
  <si>
    <t>2. Доля рынка</t>
  </si>
  <si>
    <t>3. Структура ассортимента продукции</t>
  </si>
  <si>
    <t>4. Способность к осуществлению маркетинга</t>
  </si>
  <si>
    <t>5. Возможность активного воздействия на уровень цен и затрат</t>
  </si>
  <si>
    <t>6. Связи с потребителями</t>
  </si>
  <si>
    <t>7. Рентабельность продаж</t>
  </si>
  <si>
    <t>Финансовая сила предприятия</t>
  </si>
  <si>
    <t>Конкурентноспособность</t>
  </si>
  <si>
    <t>1. Харакетиристика конкурентов</t>
  </si>
  <si>
    <t>2. Стадия жизненного цикла данной отрасли или сектора</t>
  </si>
  <si>
    <t>3. Зависимость развития отрасли от конъюнктуры</t>
  </si>
  <si>
    <t>4. Общественная привлекательность сектора</t>
  </si>
  <si>
    <t>5. Длительность жизни отрасли или сектора</t>
  </si>
  <si>
    <t>6. Структура применения изделий данной отрасли в других секторах ХД</t>
  </si>
  <si>
    <t>7. Стабильность прибыли</t>
  </si>
  <si>
    <t>8. Подверженность отрасли влиянию со стороны иностранного капитала</t>
  </si>
  <si>
    <t>9. Уровень конкуренции в секторе</t>
  </si>
  <si>
    <t>Привлекательность отрасли</t>
  </si>
  <si>
    <t>Стабильность отрасли</t>
  </si>
  <si>
    <t>1. Стадия развития данного сектора</t>
  </si>
  <si>
    <t>2. Степень инновационности данной отрасли (сектора)</t>
  </si>
  <si>
    <t>3. Степень зависимости отрасли от конъюнктуры</t>
  </si>
  <si>
    <t>4. Длительность жизни сектора или отрасли</t>
  </si>
  <si>
    <t>5. Степень развития информационных услуг в отрасли</t>
  </si>
  <si>
    <t>6. Стабильностьприбыли(рентабельности)</t>
  </si>
  <si>
    <t>8. Уровень конкуренции в секторе</t>
  </si>
  <si>
    <t>7. Подверженность отрасли влиянию со стороны иностранного 
капитала</t>
  </si>
  <si>
    <t>Задание №2. «Портфельный анализ»</t>
  </si>
  <si>
    <t>– емкость рынка;</t>
  </si>
  <si>
    <t>– показатель роста рынка;</t>
  </si>
  <si>
    <t>– цикличность (сезонность);</t>
  </si>
  <si>
    <t>– структуру конкуренции;</t>
  </si>
  <si>
    <t>– рентабельность отрасли;</t>
  </si>
  <si>
    <t>– используемую технологию;</t>
  </si>
  <si>
    <t>– уровень инфляции;</t>
  </si>
  <si>
    <t>– законодательство;</t>
  </si>
  <si>
    <t>– доступность персонала;</t>
  </si>
  <si>
    <t>– барьеры, которые необходимо преодолеть
  для вступления в данный сектор;</t>
  </si>
  <si>
    <t>– социальные проблемы, проблемы охраны окружающей среды, 
политические и юридические проблемы;</t>
  </si>
  <si>
    <t>Внешние факторы</t>
  </si>
  <si>
    <t>– относительную долю участия на рынке;</t>
  </si>
  <si>
    <t>– наличие собственных торговых точек;</t>
  </si>
  <si>
    <t>– развитость службы маркетинга;</t>
  </si>
  <si>
    <t>– состояние производства;</t>
  </si>
  <si>
    <t>– организацию распределения;</t>
  </si>
  <si>
    <t>– финансовые ресурсы;</t>
  </si>
  <si>
    <t>– имидж фирмы;</t>
  </si>
  <si>
    <t>– широту гаммы продуктов;</t>
  </si>
  <si>
    <t>– качество и безопасность;</t>
  </si>
  <si>
    <t>– компетентность руководства.</t>
  </si>
  <si>
    <t>Внутренние факторы</t>
  </si>
  <si>
    <t>– уровень научно-исследовательских 
и опытно-конструкторских работ;</t>
  </si>
  <si>
    <t>Привликательность сектора</t>
  </si>
  <si>
    <t>B</t>
  </si>
  <si>
    <t>C</t>
  </si>
  <si>
    <t>H</t>
  </si>
  <si>
    <t>Конкурентная поизция</t>
  </si>
  <si>
    <t>Удерживать
 позицию лидера</t>
  </si>
  <si>
    <t>Укреплять
 позицию</t>
  </si>
  <si>
    <t>Удвоить 
затраты или покинуть сегмент</t>
  </si>
  <si>
    <t>Удерживать позицию, 
следить за развитием</t>
  </si>
  <si>
    <t>Осмотрительно
улучшать
рентабельность</t>
  </si>
  <si>
    <t>Постепенно и
 выборочно уходить</t>
  </si>
  <si>
    <t>Зарабатывать 
на рентабельности</t>
  </si>
  <si>
    <t>Выборочно 
уходить</t>
  </si>
  <si>
    <t>Покинуть сегмент,
изъять капитал</t>
  </si>
  <si>
    <t>Удерживать позицию, 
следить за развитием - главная стратегия</t>
  </si>
  <si>
    <t xml:space="preserve"> Матрица ADL</t>
  </si>
  <si>
    <t>Сфера it находится на стадии роста</t>
  </si>
  <si>
    <t>Конкурирующая позиция средняя, поэтому - Селекция</t>
  </si>
  <si>
    <t>1. Для чего предназначен портфельный анализ?</t>
  </si>
  <si>
    <t>4. Проанализируйте основные теоретические посылки матрицы фирмы Arthur D. Little.</t>
  </si>
  <si>
    <t>5. В чем, на ваш взгляд, сходство и различие рассматриваемых портфельных методов?</t>
  </si>
  <si>
    <t>6. В чем заключается трудность проведения портфельного анализа?</t>
  </si>
  <si>
    <t>2. Назовите основные стратегии портфельной матрицы 
Бостонской консалтинговой группы.</t>
  </si>
  <si>
    <t>3. Является ли матрица МакКинси просто более 
сложным вариантом матрицы BCG? Если нет, то почему?</t>
  </si>
  <si>
    <t>С помощью профильного анализа руководство предприятия выявляет и оценивает свою хозяйственную деятельность с целью вложения средств в наиболее прибыльные и перспективные направления и сокращения (прекращения) инвестиций в неэффективные проекты.</t>
  </si>
  <si>
    <t>Стратегия Собаки, Вопросительные знаки, Звуезды, Дойные коровы</t>
  </si>
  <si>
    <t>Нет, это другой метод, который убирают упрощения BCG</t>
  </si>
  <si>
    <t>Arthur D. Little. Помогает понять, как действовать в условиях определнной развитости рынка, учитывая положения компании</t>
  </si>
  <si>
    <t>Соответсвует четвертому сектору, 
то есть тип стратегии - сокращение(ликвидация)</t>
  </si>
  <si>
    <t>Основное сходство - каждый предлагают стратегию на основе как внешних, так и внутренних метриках. Разница в методе оценивания. Где-то баллы, где-то качественная оценка</t>
  </si>
  <si>
    <t>Мне кажется, что достаточно сложно количественно оценивать критерии внешних факторов. Из-за этого стоимость такого анализа, чтобы он был качественным, должны делать специалисты, которые хорошо разбираются в сфере, а это стоит много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</si>
</sst>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0" fillId="0" borderId="0" xfId="0" applyNumberFormat="1"/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1" fillId="2" borderId="5" xfId="0" applyNumberFormat="1" applyFont="1" applyFill="1" applyBorder="1"/>
    <xf numFmtId="0" fontId="0" fillId="3" borderId="3" xfId="0" applyNumberFormat="1" applyFont="1" applyFill="1" applyBorder="1"/>
    <xf numFmtId="2" fontId="0" fillId="3" borderId="4" xfId="0" applyNumberFormat="1" applyFont="1" applyFill="1" applyBorder="1"/>
    <xf numFmtId="2" fontId="0" fillId="3" borderId="5" xfId="0" applyNumberFormat="1" applyFont="1" applyFill="1" applyBorder="1"/>
    <xf numFmtId="0" fontId="0" fillId="0" borderId="3" xfId="0" applyNumberFormat="1" applyFont="1" applyBorder="1" applyAlignment="1">
      <alignment wrapText="1"/>
    </xf>
    <xf numFmtId="2" fontId="0" fillId="0" borderId="4" xfId="0" applyNumberFormat="1" applyFont="1" applyBorder="1"/>
    <xf numFmtId="0" fontId="0" fillId="3" borderId="3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7" xfId="0" applyFont="1" applyBorder="1" applyAlignment="1">
      <alignment horizontal="center"/>
    </xf>
    <xf numFmtId="0" fontId="0" fillId="3" borderId="3" xfId="0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0" fontId="0" fillId="0" borderId="3" xfId="0" applyBorder="1" applyAlignment="1">
      <alignment wrapText="1"/>
    </xf>
    <xf numFmtId="2" fontId="0" fillId="0" borderId="4" xfId="0" applyNumberFormat="1" applyBorder="1"/>
    <xf numFmtId="0" fontId="0" fillId="3" borderId="3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SPACE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('Table005 (Page 4)'!$A$3:$D$3,'Table005 (Page 4)'!$A$24:$D$24,'Table005 (Page 4)'!$A$36:$D$36,'Table005 (Page 4)'!$A$14:$D$14)</c:f>
              <c:strCache>
                <c:ptCount val="4"/>
                <c:pt idx="0">
                  <c:v>Финансовая сила предприятия</c:v>
                </c:pt>
                <c:pt idx="1">
                  <c:v>Привлекательность отрасли</c:v>
                </c:pt>
                <c:pt idx="2">
                  <c:v>Стабильность отрасли</c:v>
                </c:pt>
                <c:pt idx="3">
                  <c:v>Конкурентноспособность</c:v>
                </c:pt>
              </c:strCache>
            </c:strRef>
          </c:cat>
          <c:val>
            <c:numRef>
              <c:f>('Table005 (Page 4)'!$D$13,'Table005 (Page 4)'!$D$35,'Table005 (Page 4)'!$D$46,'Table005 (Page 4)'!$D$23)</c:f>
              <c:numCache>
                <c:formatCode>0.00</c:formatCode>
                <c:ptCount val="4"/>
                <c:pt idx="0">
                  <c:v>5.15</c:v>
                </c:pt>
                <c:pt idx="1">
                  <c:v>7.8500000000000005</c:v>
                </c:pt>
                <c:pt idx="2">
                  <c:v>8.6499999999999986</c:v>
                </c:pt>
                <c:pt idx="3">
                  <c:v>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AA3-BBBF-61DF560B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4815"/>
        <c:axId val="329806895"/>
      </c:radarChart>
      <c:catAx>
        <c:axId val="3298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6895"/>
        <c:crosses val="autoZero"/>
        <c:auto val="1"/>
        <c:lblAlgn val="ctr"/>
        <c:lblOffset val="100"/>
        <c:noMultiLvlLbl val="0"/>
      </c:catAx>
      <c:valAx>
        <c:axId val="329806895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accent1">
                  <a:alpha val="39000"/>
                </a:schemeClr>
              </a:solidFill>
              <a:round/>
              <a:headEnd type="none"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45</xdr:row>
      <xdr:rowOff>171450</xdr:rowOff>
    </xdr:from>
    <xdr:to>
      <xdr:col>1</xdr:col>
      <xdr:colOff>1066800</xdr:colOff>
      <xdr:row>61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86ADC5-4FF1-B7AD-CC4B-7D270093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101</xdr:row>
      <xdr:rowOff>66675</xdr:rowOff>
    </xdr:from>
    <xdr:to>
      <xdr:col>4</xdr:col>
      <xdr:colOff>505863</xdr:colOff>
      <xdr:row>127</xdr:row>
      <xdr:rowOff>19735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90EFA6-3C26-E5CC-3EA6-BFF4D3F5F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74425"/>
          <a:ext cx="7440063" cy="490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2</xdr:col>
      <xdr:colOff>858034</xdr:colOff>
      <xdr:row>145</xdr:row>
      <xdr:rowOff>171846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3A7E09A-ADB8-1E95-BC04-B912B4720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622750"/>
          <a:ext cx="5620534" cy="283884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806122-A92C-4A8E-8F12-5D518819D8B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1F75B11-0F42-460C-90D0-058D4728823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239806B-DC05-426E-80F4-98ED43204A2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5738878-1B73-4F14-A853-52153695F1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841A7-3691-4D9D-A219-C9B9B0ECBF40}" name="Table005__Page_4" displayName="Table005__Page_4" ref="A4:D13" tableType="queryTable" totalsRowShown="0" headerRowDxfId="14">
  <autoFilter ref="A4:D13" xr:uid="{499841A7-3691-4D9D-A219-C9B9B0ECBF40}"/>
  <tableColumns count="4">
    <tableColumn id="1" xr3:uid="{39DEC84B-5D97-481C-ABB3-BAC754AC700C}" uniqueName="1" name="Критерий" queryTableFieldId="1" dataDxfId="13"/>
    <tableColumn id="2" xr3:uid="{BBE10429-4AF9-4B16-B054-811B801F138C}" uniqueName="2" name="Вес (Sb_{i} =1)" queryTableFieldId="2" dataDxfId="12"/>
    <tableColumn id="3" xr3:uid="{C554D414-DE58-4A46-BAC6-4D4D8B368EF7}" uniqueName="3" name="Оценка" queryTableFieldId="3" dataDxfId="11"/>
    <tableColumn id="4" xr3:uid="{F66E01BE-7563-4F5D-AEE6-14ACAE5B874F}" uniqueName="4" name="Ценность оценки" queryTableFieldId="4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612C3-FADF-4C9F-816D-6FD85383A851}" name="Table005__Page_43" displayName="Table005__Page_43" ref="A15:D23" tableType="queryTable" totalsRowShown="0" headerRowDxfId="19">
  <autoFilter ref="A15:D23" xr:uid="{BD9612C3-FADF-4C9F-816D-6FD85383A851}"/>
  <tableColumns count="4">
    <tableColumn id="1" xr3:uid="{570A0A96-65C6-4584-908D-9E354BD9E6E2}" uniqueName="1" name="Критерий" queryTableFieldId="1" dataDxfId="18"/>
    <tableColumn id="2" xr3:uid="{32E55796-CC20-4624-BAE3-E7EB3696BB39}" uniqueName="2" name="Вес (Sb_{i} =1)" queryTableFieldId="2" dataDxfId="17"/>
    <tableColumn id="3" xr3:uid="{DE1C4371-AE06-428A-AA45-5F52AC82D079}" uniqueName="3" name="Оценка" queryTableFieldId="3" dataDxfId="16"/>
    <tableColumn id="4" xr3:uid="{A7EA1BE1-0626-4482-B265-4C6B6A5F6D23}" uniqueName="4" name="Ценность оценки" queryTableFieldId="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852C4B-110D-49B9-B309-3AB8B94E1334}" name="Table005__Page_44" displayName="Table005__Page_44" ref="A65:D77" tableType="queryTable" totalsRowShown="0" headerRowDxfId="9">
  <autoFilter ref="A65:D77" xr:uid="{30852C4B-110D-49B9-B309-3AB8B94E1334}"/>
  <tableColumns count="4">
    <tableColumn id="1" xr3:uid="{18D24A18-0006-4825-862A-02494AA10FC2}" uniqueName="1" name="Критерий" queryTableFieldId="1" dataDxfId="8"/>
    <tableColumn id="2" xr3:uid="{4AB881D3-9719-404B-B551-809C8AA37507}" uniqueName="2" name="Вес (Sb_{i} =1)" queryTableFieldId="2" dataDxfId="7"/>
    <tableColumn id="3" xr3:uid="{3D8819E7-7295-44DD-8D29-FC5CD349C291}" uniqueName="3" name="Оценка" queryTableFieldId="3" dataDxfId="6"/>
    <tableColumn id="4" xr3:uid="{5CF77647-91B2-4713-9573-999D490A76CC}" uniqueName="4" name="Ценность оценки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CEBE2F-0969-4AF0-B4BA-B4BE79866C79}" name="Table005__Page_445" displayName="Table005__Page_445" ref="A79:D91" tableType="queryTable" totalsRowShown="0" headerRowDxfId="4">
  <autoFilter ref="A79:D91" xr:uid="{01CEBE2F-0969-4AF0-B4BA-B4BE79866C79}"/>
  <tableColumns count="4">
    <tableColumn id="1" xr3:uid="{A59A890B-DE60-473C-832C-086112B45747}" uniqueName="1" name="Критерий" queryTableFieldId="1" dataDxfId="3"/>
    <tableColumn id="2" xr3:uid="{25C3710C-FD60-4721-BE0A-76A4E9112B7B}" uniqueName="2" name="Вес (Sb_{i} =1)" queryTableFieldId="2" dataDxfId="2"/>
    <tableColumn id="3" xr3:uid="{966C6B4D-02F4-4806-9B6F-5746DC564791}" uniqueName="3" name="Оценка" queryTableFieldId="3" dataDxfId="1"/>
    <tableColumn id="4" xr3:uid="{E59F8AAA-9A0B-4351-B58F-71C3981A0947}" uniqueName="4" name="Ценность оценки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3D1-A19E-4F6D-8498-6E3F1E49FCB2}">
  <dimension ref="A1:F156"/>
  <sheetViews>
    <sheetView tabSelected="1" topLeftCell="A43" zoomScaleNormal="100" workbookViewId="0">
      <selection activeCell="B156" sqref="B156:E156"/>
    </sheetView>
  </sheetViews>
  <sheetFormatPr defaultRowHeight="15" x14ac:dyDescent="0.25"/>
  <cols>
    <col min="1" max="1" width="51.85546875" bestFit="1" customWidth="1"/>
    <col min="2" max="2" width="19.5703125" customWidth="1"/>
    <col min="3" max="3" width="13.28515625" bestFit="1" customWidth="1"/>
    <col min="4" max="4" width="19.28515625" bestFit="1" customWidth="1"/>
    <col min="5" max="5" width="13.5703125" bestFit="1" customWidth="1"/>
  </cols>
  <sheetData>
    <row r="1" spans="1:6" x14ac:dyDescent="0.25">
      <c r="A1" s="22" t="s">
        <v>10</v>
      </c>
      <c r="B1" s="22"/>
      <c r="C1" s="22"/>
      <c r="D1" s="22"/>
      <c r="E1" s="22"/>
      <c r="F1" s="22"/>
    </row>
    <row r="2" spans="1:6" x14ac:dyDescent="0.25">
      <c r="A2" t="s">
        <v>11</v>
      </c>
    </row>
    <row r="3" spans="1:6" x14ac:dyDescent="0.25">
      <c r="A3" s="22" t="s">
        <v>25</v>
      </c>
      <c r="B3" s="22"/>
      <c r="C3" s="22"/>
      <c r="D3" s="22"/>
    </row>
    <row r="4" spans="1:6" x14ac:dyDescent="0.25">
      <c r="A4" s="5" t="s">
        <v>2</v>
      </c>
      <c r="B4" s="5" t="s">
        <v>3</v>
      </c>
      <c r="C4" s="5" t="s">
        <v>4</v>
      </c>
      <c r="D4" s="5" t="s">
        <v>5</v>
      </c>
    </row>
    <row r="5" spans="1:6" x14ac:dyDescent="0.25">
      <c r="A5" s="5" t="s">
        <v>6</v>
      </c>
      <c r="B5" s="9">
        <v>0.2</v>
      </c>
      <c r="C5" s="9">
        <v>3</v>
      </c>
      <c r="D5" s="9">
        <f>Table005__Page_4[[#This Row],[Вес (Sb_{i} =1)]]*C5</f>
        <v>0.60000000000000009</v>
      </c>
    </row>
    <row r="6" spans="1:6" x14ac:dyDescent="0.25">
      <c r="A6" s="10" t="s">
        <v>12</v>
      </c>
      <c r="B6" s="9">
        <v>0.1</v>
      </c>
      <c r="C6" s="9">
        <v>3</v>
      </c>
      <c r="D6" s="9">
        <f>Table005__Page_4[[#This Row],[Вес (Sb_{i} =1)]]*C6</f>
        <v>0.30000000000000004</v>
      </c>
    </row>
    <row r="7" spans="1:6" x14ac:dyDescent="0.25">
      <c r="A7" s="10" t="s">
        <v>13</v>
      </c>
      <c r="B7" s="9">
        <v>0.05</v>
      </c>
      <c r="C7" s="9">
        <v>5</v>
      </c>
      <c r="D7" s="9">
        <f>Table005__Page_4[[#This Row],[Вес (Sb_{i} =1)]]*C7</f>
        <v>0.25</v>
      </c>
    </row>
    <row r="8" spans="1:6" x14ac:dyDescent="0.25">
      <c r="A8" s="10" t="s">
        <v>14</v>
      </c>
      <c r="B8" s="9">
        <v>0.2</v>
      </c>
      <c r="C8" s="9">
        <v>2</v>
      </c>
      <c r="D8" s="9">
        <f>Table005__Page_4[[#This Row],[Вес (Sb_{i} =1)]]*C8</f>
        <v>0.4</v>
      </c>
    </row>
    <row r="9" spans="1:6" x14ac:dyDescent="0.25">
      <c r="A9" s="10" t="s">
        <v>15</v>
      </c>
      <c r="B9" s="9">
        <v>0.05</v>
      </c>
      <c r="C9" s="9">
        <v>6</v>
      </c>
      <c r="D9" s="9">
        <f>Table005__Page_4[[#This Row],[Вес (Sb_{i} =1)]]*C9</f>
        <v>0.30000000000000004</v>
      </c>
    </row>
    <row r="10" spans="1:6" x14ac:dyDescent="0.25">
      <c r="A10" s="10" t="s">
        <v>16</v>
      </c>
      <c r="B10" s="9">
        <v>0.1</v>
      </c>
      <c r="C10" s="9">
        <v>5</v>
      </c>
      <c r="D10" s="9">
        <f>Table005__Page_4[[#This Row],[Вес (Sb_{i} =1)]]*C10</f>
        <v>0.5</v>
      </c>
    </row>
    <row r="11" spans="1:6" x14ac:dyDescent="0.25">
      <c r="A11" s="5" t="s">
        <v>7</v>
      </c>
      <c r="B11" s="9">
        <v>0.1</v>
      </c>
      <c r="C11" s="9">
        <v>10</v>
      </c>
      <c r="D11" s="9">
        <f>Table005__Page_4[[#This Row],[Вес (Sb_{i} =1)]]*C11</f>
        <v>1</v>
      </c>
    </row>
    <row r="12" spans="1:6" ht="30" x14ac:dyDescent="0.25">
      <c r="A12" s="10" t="s">
        <v>17</v>
      </c>
      <c r="B12" s="9">
        <v>0.2</v>
      </c>
      <c r="C12" s="9">
        <v>9</v>
      </c>
      <c r="D12" s="9">
        <f>Table005__Page_4[[#This Row],[Вес (Sb_{i} =1)]]*C12</f>
        <v>1.8</v>
      </c>
    </row>
    <row r="13" spans="1:6" x14ac:dyDescent="0.25">
      <c r="A13" s="5" t="s">
        <v>8</v>
      </c>
      <c r="B13" s="9">
        <f>SUM(B5:B12)</f>
        <v>1</v>
      </c>
      <c r="C13" s="9" t="s">
        <v>9</v>
      </c>
      <c r="D13" s="9">
        <f>SUM(D5:D12)</f>
        <v>5.15</v>
      </c>
    </row>
    <row r="14" spans="1:6" x14ac:dyDescent="0.25">
      <c r="A14" s="24" t="s">
        <v>26</v>
      </c>
      <c r="B14" s="24"/>
      <c r="C14" s="24"/>
      <c r="D14" s="24"/>
    </row>
    <row r="15" spans="1:6" x14ac:dyDescent="0.25">
      <c r="A15" s="5" t="s">
        <v>2</v>
      </c>
      <c r="B15" s="5" t="s">
        <v>3</v>
      </c>
      <c r="C15" s="5" t="s">
        <v>4</v>
      </c>
      <c r="D15" s="5" t="s">
        <v>5</v>
      </c>
    </row>
    <row r="16" spans="1:6" x14ac:dyDescent="0.25">
      <c r="A16" s="5" t="s">
        <v>18</v>
      </c>
      <c r="B16" s="9">
        <v>0.3</v>
      </c>
      <c r="C16" s="9">
        <v>3</v>
      </c>
      <c r="D16" s="9">
        <f>Table005__Page_43[[#This Row],[Вес (Sb_{i} =1)]]*C16</f>
        <v>0.89999999999999991</v>
      </c>
    </row>
    <row r="17" spans="1:4" x14ac:dyDescent="0.25">
      <c r="A17" s="10" t="s">
        <v>19</v>
      </c>
      <c r="B17" s="9">
        <v>0.1</v>
      </c>
      <c r="C17" s="9">
        <v>3</v>
      </c>
      <c r="D17" s="9">
        <f>Table005__Page_43[[#This Row],[Вес (Sb_{i} =1)]]*C17</f>
        <v>0.30000000000000004</v>
      </c>
    </row>
    <row r="18" spans="1:4" x14ac:dyDescent="0.25">
      <c r="A18" s="10" t="s">
        <v>20</v>
      </c>
      <c r="B18" s="9">
        <v>0.05</v>
      </c>
      <c r="C18" s="9">
        <v>8</v>
      </c>
      <c r="D18" s="9">
        <f>Table005__Page_43[[#This Row],[Вес (Sb_{i} =1)]]*C18</f>
        <v>0.4</v>
      </c>
    </row>
    <row r="19" spans="1:4" x14ac:dyDescent="0.25">
      <c r="A19" s="10" t="s">
        <v>21</v>
      </c>
      <c r="B19" s="9">
        <v>0.1</v>
      </c>
      <c r="C19" s="9">
        <v>6</v>
      </c>
      <c r="D19" s="9">
        <f>Table005__Page_43[[#This Row],[Вес (Sb_{i} =1)]]*C19</f>
        <v>0.60000000000000009</v>
      </c>
    </row>
    <row r="20" spans="1:4" ht="30" x14ac:dyDescent="0.25">
      <c r="A20" s="10" t="s">
        <v>22</v>
      </c>
      <c r="B20" s="9">
        <v>0.05</v>
      </c>
      <c r="C20" s="9">
        <v>3</v>
      </c>
      <c r="D20" s="9">
        <f>Table005__Page_43[[#This Row],[Вес (Sb_{i} =1)]]*C20</f>
        <v>0.15000000000000002</v>
      </c>
    </row>
    <row r="21" spans="1:4" ht="15" customHeight="1" x14ac:dyDescent="0.25">
      <c r="A21" s="10" t="s">
        <v>23</v>
      </c>
      <c r="B21" s="9">
        <v>0.2</v>
      </c>
      <c r="C21" s="9">
        <v>10</v>
      </c>
      <c r="D21" s="9">
        <f>Table005__Page_43[[#This Row],[Вес (Sb_{i} =1)]]*C21</f>
        <v>2</v>
      </c>
    </row>
    <row r="22" spans="1:4" x14ac:dyDescent="0.25">
      <c r="A22" s="5" t="s">
        <v>24</v>
      </c>
      <c r="B22" s="9">
        <v>0.2</v>
      </c>
      <c r="C22" s="9">
        <v>10</v>
      </c>
      <c r="D22" s="9">
        <f>Table005__Page_43[[#This Row],[Вес (Sb_{i} =1)]]*C22</f>
        <v>2</v>
      </c>
    </row>
    <row r="23" spans="1:4" x14ac:dyDescent="0.25">
      <c r="A23" s="5" t="s">
        <v>8</v>
      </c>
      <c r="B23" s="9">
        <f>SUM(B16:B22)</f>
        <v>1</v>
      </c>
      <c r="C23" s="9" t="s">
        <v>9</v>
      </c>
      <c r="D23" s="9">
        <f>SUM(D16:D22)</f>
        <v>6.35</v>
      </c>
    </row>
    <row r="24" spans="1:4" x14ac:dyDescent="0.25">
      <c r="A24" s="25" t="s">
        <v>36</v>
      </c>
      <c r="B24" s="25"/>
      <c r="C24" s="25"/>
      <c r="D24" s="25"/>
    </row>
    <row r="25" spans="1:4" x14ac:dyDescent="0.25">
      <c r="A25" s="11" t="s">
        <v>2</v>
      </c>
      <c r="B25" s="12" t="s">
        <v>3</v>
      </c>
      <c r="C25" s="12" t="s">
        <v>4</v>
      </c>
      <c r="D25" s="13" t="s">
        <v>5</v>
      </c>
    </row>
    <row r="26" spans="1:4" x14ac:dyDescent="0.25">
      <c r="A26" s="14" t="s">
        <v>27</v>
      </c>
      <c r="B26" s="15">
        <v>0.1</v>
      </c>
      <c r="C26" s="15">
        <v>5</v>
      </c>
      <c r="D26" s="16">
        <f>B26*C26</f>
        <v>0.5</v>
      </c>
    </row>
    <row r="27" spans="1:4" ht="30" x14ac:dyDescent="0.25">
      <c r="A27" s="17" t="s">
        <v>28</v>
      </c>
      <c r="B27" s="18">
        <v>0.2</v>
      </c>
      <c r="C27" s="18">
        <v>6</v>
      </c>
      <c r="D27" s="16">
        <f t="shared" ref="D27:D34" si="0">B27*C27</f>
        <v>1.2000000000000002</v>
      </c>
    </row>
    <row r="28" spans="1:4" x14ac:dyDescent="0.25">
      <c r="A28" s="19" t="s">
        <v>29</v>
      </c>
      <c r="B28" s="15">
        <v>0.05</v>
      </c>
      <c r="C28" s="15">
        <v>5</v>
      </c>
      <c r="D28" s="16">
        <f t="shared" si="0"/>
        <v>0.25</v>
      </c>
    </row>
    <row r="29" spans="1:4" x14ac:dyDescent="0.25">
      <c r="A29" s="17" t="s">
        <v>30</v>
      </c>
      <c r="B29" s="18">
        <v>0.3</v>
      </c>
      <c r="C29" s="18">
        <v>10</v>
      </c>
      <c r="D29" s="16">
        <f t="shared" si="0"/>
        <v>3</v>
      </c>
    </row>
    <row r="30" spans="1:4" x14ac:dyDescent="0.25">
      <c r="A30" s="19" t="s">
        <v>31</v>
      </c>
      <c r="B30" s="15">
        <v>0.05</v>
      </c>
      <c r="C30" s="15">
        <v>10</v>
      </c>
      <c r="D30" s="16">
        <f t="shared" si="0"/>
        <v>0.5</v>
      </c>
    </row>
    <row r="31" spans="1:4" ht="30" x14ac:dyDescent="0.25">
      <c r="A31" s="17" t="s">
        <v>32</v>
      </c>
      <c r="B31" s="18">
        <v>0.1</v>
      </c>
      <c r="C31" s="18">
        <v>10</v>
      </c>
      <c r="D31" s="16">
        <f t="shared" si="0"/>
        <v>1</v>
      </c>
    </row>
    <row r="32" spans="1:4" x14ac:dyDescent="0.25">
      <c r="A32" s="14" t="s">
        <v>33</v>
      </c>
      <c r="B32" s="15">
        <v>0.1</v>
      </c>
      <c r="C32" s="15">
        <v>7</v>
      </c>
      <c r="D32" s="16">
        <f t="shared" si="0"/>
        <v>0.70000000000000007</v>
      </c>
    </row>
    <row r="33" spans="1:5" ht="30" x14ac:dyDescent="0.25">
      <c r="A33" s="17" t="s">
        <v>34</v>
      </c>
      <c r="B33" s="15">
        <v>0.05</v>
      </c>
      <c r="C33" s="15">
        <v>5</v>
      </c>
      <c r="D33" s="16">
        <f t="shared" si="0"/>
        <v>0.25</v>
      </c>
    </row>
    <row r="34" spans="1:5" x14ac:dyDescent="0.25">
      <c r="A34" s="20" t="s">
        <v>35</v>
      </c>
      <c r="B34" s="18">
        <v>0.05</v>
      </c>
      <c r="C34" s="18">
        <v>9</v>
      </c>
      <c r="D34" s="16">
        <f t="shared" si="0"/>
        <v>0.45</v>
      </c>
    </row>
    <row r="35" spans="1:5" x14ac:dyDescent="0.25">
      <c r="A35" s="14" t="s">
        <v>8</v>
      </c>
      <c r="B35" s="15">
        <f>SUM(B26:B34)</f>
        <v>1</v>
      </c>
      <c r="C35" s="15" t="s">
        <v>9</v>
      </c>
      <c r="D35" s="16">
        <f>SUM(D26:D34)</f>
        <v>7.8500000000000005</v>
      </c>
    </row>
    <row r="36" spans="1:5" x14ac:dyDescent="0.25">
      <c r="A36" s="39" t="s">
        <v>37</v>
      </c>
      <c r="B36" s="39"/>
      <c r="C36" s="39"/>
      <c r="D36" s="39"/>
    </row>
    <row r="37" spans="1:5" x14ac:dyDescent="0.25">
      <c r="A37" s="6" t="s">
        <v>2</v>
      </c>
      <c r="B37" s="7" t="s">
        <v>3</v>
      </c>
      <c r="C37" s="7" t="s">
        <v>4</v>
      </c>
      <c r="D37" s="8" t="s">
        <v>5</v>
      </c>
    </row>
    <row r="38" spans="1:5" x14ac:dyDescent="0.25">
      <c r="A38" s="40" t="s">
        <v>38</v>
      </c>
      <c r="B38" s="41">
        <v>0.15</v>
      </c>
      <c r="C38" s="41">
        <v>7</v>
      </c>
      <c r="D38" s="42">
        <f>B38*C38</f>
        <v>1.05</v>
      </c>
    </row>
    <row r="39" spans="1:5" ht="16.5" customHeight="1" x14ac:dyDescent="0.25">
      <c r="A39" s="43" t="s">
        <v>39</v>
      </c>
      <c r="B39" s="44">
        <v>0.3</v>
      </c>
      <c r="C39" s="44">
        <v>10</v>
      </c>
      <c r="D39" s="42">
        <f t="shared" ref="D39:D45" si="1">B39*C39</f>
        <v>3</v>
      </c>
    </row>
    <row r="40" spans="1:5" x14ac:dyDescent="0.25">
      <c r="A40" s="45" t="s">
        <v>40</v>
      </c>
      <c r="B40" s="41">
        <v>0.1</v>
      </c>
      <c r="C40" s="41">
        <v>7</v>
      </c>
      <c r="D40" s="42">
        <f t="shared" si="1"/>
        <v>0.70000000000000007</v>
      </c>
    </row>
    <row r="41" spans="1:5" x14ac:dyDescent="0.25">
      <c r="A41" s="43" t="s">
        <v>41</v>
      </c>
      <c r="B41" s="41">
        <v>0.05</v>
      </c>
      <c r="C41" s="41">
        <v>10</v>
      </c>
      <c r="D41" s="42">
        <f t="shared" si="1"/>
        <v>0.5</v>
      </c>
    </row>
    <row r="42" spans="1:5" x14ac:dyDescent="0.25">
      <c r="A42" s="45" t="s">
        <v>42</v>
      </c>
      <c r="B42" s="41">
        <v>0.2</v>
      </c>
      <c r="C42" s="41">
        <v>10</v>
      </c>
      <c r="D42" s="42">
        <f t="shared" si="1"/>
        <v>2</v>
      </c>
    </row>
    <row r="43" spans="1:5" x14ac:dyDescent="0.25">
      <c r="A43" s="43" t="s">
        <v>43</v>
      </c>
      <c r="B43" s="41">
        <v>0.1</v>
      </c>
      <c r="C43" s="41">
        <v>7</v>
      </c>
      <c r="D43" s="42">
        <f t="shared" si="1"/>
        <v>0.70000000000000007</v>
      </c>
    </row>
    <row r="44" spans="1:5" ht="45" x14ac:dyDescent="0.25">
      <c r="A44" s="45" t="s">
        <v>45</v>
      </c>
      <c r="B44" s="41">
        <v>0.05</v>
      </c>
      <c r="C44" s="41">
        <v>5</v>
      </c>
      <c r="D44" s="42">
        <f t="shared" si="1"/>
        <v>0.25</v>
      </c>
    </row>
    <row r="45" spans="1:5" x14ac:dyDescent="0.25">
      <c r="A45" s="43" t="s">
        <v>44</v>
      </c>
      <c r="B45" s="44">
        <v>0.05</v>
      </c>
      <c r="C45" s="44">
        <v>9</v>
      </c>
      <c r="D45" s="42">
        <f t="shared" si="1"/>
        <v>0.45</v>
      </c>
    </row>
    <row r="46" spans="1:5" x14ac:dyDescent="0.25">
      <c r="A46" s="40" t="s">
        <v>8</v>
      </c>
      <c r="B46" s="41">
        <f>SUM(B38:B45)</f>
        <v>1</v>
      </c>
      <c r="C46" s="41" t="s">
        <v>9</v>
      </c>
      <c r="D46" s="42">
        <f>SUM(D38:D45)</f>
        <v>8.6499999999999986</v>
      </c>
    </row>
    <row r="48" spans="1:5" x14ac:dyDescent="0.25">
      <c r="C48" s="47" t="s">
        <v>99</v>
      </c>
      <c r="D48" s="46"/>
      <c r="E48" s="46"/>
    </row>
    <row r="49" spans="1:6" x14ac:dyDescent="0.25">
      <c r="C49" s="46"/>
      <c r="D49" s="46"/>
      <c r="E49" s="46"/>
    </row>
    <row r="50" spans="1:6" x14ac:dyDescent="0.25">
      <c r="C50" s="46"/>
      <c r="D50" s="46"/>
      <c r="E50" s="46"/>
    </row>
    <row r="51" spans="1:6" x14ac:dyDescent="0.25">
      <c r="C51" s="46"/>
      <c r="D51" s="46"/>
      <c r="E51" s="46"/>
    </row>
    <row r="52" spans="1:6" x14ac:dyDescent="0.25">
      <c r="C52" s="46"/>
      <c r="D52" s="46"/>
      <c r="E52" s="46"/>
    </row>
    <row r="61" spans="1:6" ht="64.5" customHeight="1" x14ac:dyDescent="0.25"/>
    <row r="63" spans="1:6" x14ac:dyDescent="0.25">
      <c r="A63" s="26" t="s">
        <v>46</v>
      </c>
      <c r="B63" s="26"/>
      <c r="C63" s="26"/>
      <c r="D63" s="26"/>
      <c r="E63" s="26"/>
      <c r="F63" s="26"/>
    </row>
    <row r="64" spans="1:6" x14ac:dyDescent="0.25">
      <c r="A64" s="21" t="s">
        <v>58</v>
      </c>
      <c r="B64" s="21"/>
      <c r="C64" s="21"/>
      <c r="D64" s="21"/>
    </row>
    <row r="65" spans="1:6" x14ac:dyDescent="0.25">
      <c r="A65" s="5" t="s">
        <v>2</v>
      </c>
      <c r="B65" s="5" t="s">
        <v>3</v>
      </c>
      <c r="C65" s="5" t="s">
        <v>4</v>
      </c>
      <c r="D65" s="5" t="s">
        <v>5</v>
      </c>
    </row>
    <row r="66" spans="1:6" x14ac:dyDescent="0.25">
      <c r="A66" s="27" t="s">
        <v>47</v>
      </c>
      <c r="B66" s="9">
        <v>0.1</v>
      </c>
      <c r="C66" s="9">
        <v>3</v>
      </c>
      <c r="D66" s="9">
        <f>Table005__Page_44[[#This Row],[Вес (Sb_{i} =1)]]*C66</f>
        <v>0.30000000000000004</v>
      </c>
    </row>
    <row r="67" spans="1:6" x14ac:dyDescent="0.25">
      <c r="A67" s="27" t="s">
        <v>48</v>
      </c>
      <c r="B67" s="9">
        <v>0.1</v>
      </c>
      <c r="C67" s="9">
        <v>5</v>
      </c>
      <c r="D67" s="9">
        <f>Table005__Page_44[[#This Row],[Вес (Sb_{i} =1)]]*C67</f>
        <v>0.5</v>
      </c>
    </row>
    <row r="68" spans="1:6" x14ac:dyDescent="0.25">
      <c r="A68" s="27" t="s">
        <v>49</v>
      </c>
      <c r="B68" s="9">
        <v>0.03</v>
      </c>
      <c r="C68" s="9">
        <v>3</v>
      </c>
      <c r="D68" s="9">
        <f>Table005__Page_44[[#This Row],[Вес (Sb_{i} =1)]]*C68</f>
        <v>0.09</v>
      </c>
    </row>
    <row r="69" spans="1:6" x14ac:dyDescent="0.25">
      <c r="A69" s="27" t="s">
        <v>50</v>
      </c>
      <c r="B69" s="9">
        <v>0.1</v>
      </c>
      <c r="C69" s="9">
        <v>2</v>
      </c>
      <c r="D69" s="9">
        <f>Table005__Page_44[[#This Row],[Вес (Sb_{i} =1)]]*C69</f>
        <v>0.2</v>
      </c>
    </row>
    <row r="70" spans="1:6" ht="30" x14ac:dyDescent="0.25">
      <c r="A70" s="28" t="s">
        <v>56</v>
      </c>
      <c r="B70" s="9">
        <v>0.1</v>
      </c>
      <c r="C70" s="9">
        <v>3</v>
      </c>
      <c r="D70" s="9">
        <f>Table005__Page_44[[#This Row],[Вес (Sb_{i} =1)]]*C70</f>
        <v>0.30000000000000004</v>
      </c>
    </row>
    <row r="71" spans="1:6" x14ac:dyDescent="0.25">
      <c r="A71" s="27" t="s">
        <v>51</v>
      </c>
      <c r="B71" s="9">
        <v>0.15</v>
      </c>
      <c r="C71" s="9">
        <v>5</v>
      </c>
      <c r="D71" s="9">
        <f>Table005__Page_44[[#This Row],[Вес (Sb_{i} =1)]]*C71</f>
        <v>0.75</v>
      </c>
    </row>
    <row r="72" spans="1:6" x14ac:dyDescent="0.25">
      <c r="A72" s="27" t="s">
        <v>52</v>
      </c>
      <c r="B72" s="9">
        <v>0.1</v>
      </c>
      <c r="C72" s="9">
        <v>4</v>
      </c>
      <c r="D72" s="9">
        <f>Table005__Page_44[[#This Row],[Вес (Sb_{i} =1)]]*C72</f>
        <v>0.4</v>
      </c>
      <c r="E72" s="27"/>
      <c r="F72" s="27"/>
    </row>
    <row r="73" spans="1:6" x14ac:dyDescent="0.25">
      <c r="A73" s="27" t="s">
        <v>53</v>
      </c>
      <c r="B73" s="9">
        <v>0.03</v>
      </c>
      <c r="C73" s="9">
        <v>5</v>
      </c>
      <c r="D73" s="9">
        <f>Table005__Page_44[[#This Row],[Вес (Sb_{i} =1)]]*C73</f>
        <v>0.15</v>
      </c>
      <c r="E73" s="27"/>
      <c r="F73" s="27"/>
    </row>
    <row r="74" spans="1:6" x14ac:dyDescent="0.25">
      <c r="A74" s="27" t="s">
        <v>54</v>
      </c>
      <c r="B74" s="9">
        <v>0.03</v>
      </c>
      <c r="C74" s="9">
        <v>5</v>
      </c>
      <c r="D74" s="9">
        <f>Table005__Page_44[[#This Row],[Вес (Sb_{i} =1)]]*C74</f>
        <v>0.15</v>
      </c>
      <c r="E74" s="27"/>
      <c r="F74" s="27"/>
    </row>
    <row r="75" spans="1:6" x14ac:dyDescent="0.25">
      <c r="A75" s="27" t="s">
        <v>55</v>
      </c>
      <c r="B75" s="9">
        <v>0.1</v>
      </c>
      <c r="C75" s="9">
        <v>5</v>
      </c>
      <c r="D75" s="9">
        <f>Table005__Page_44[[#This Row],[Вес (Sb_{i} =1)]]*C75</f>
        <v>0.5</v>
      </c>
      <c r="E75" s="27"/>
      <c r="F75" s="27"/>
    </row>
    <row r="76" spans="1:6" ht="45" x14ac:dyDescent="0.25">
      <c r="A76" s="28" t="s">
        <v>57</v>
      </c>
      <c r="B76" s="9">
        <v>0.16</v>
      </c>
      <c r="C76" s="9">
        <v>5</v>
      </c>
      <c r="D76" s="9">
        <f>Table005__Page_44[[#This Row],[Вес (Sb_{i} =1)]]*C76</f>
        <v>0.8</v>
      </c>
      <c r="E76" s="27"/>
      <c r="F76" s="27"/>
    </row>
    <row r="77" spans="1:6" x14ac:dyDescent="0.25">
      <c r="A77" s="5" t="s">
        <v>8</v>
      </c>
      <c r="B77" s="9">
        <f>SUM(B66:B76)</f>
        <v>1</v>
      </c>
      <c r="C77" s="9" t="s">
        <v>9</v>
      </c>
      <c r="D77" s="9">
        <f>SUM(D66:D76)</f>
        <v>4.1399999999999997</v>
      </c>
      <c r="E77" s="27"/>
      <c r="F77" s="27"/>
    </row>
    <row r="78" spans="1:6" x14ac:dyDescent="0.25">
      <c r="A78" s="23" t="s">
        <v>69</v>
      </c>
      <c r="B78" s="23"/>
      <c r="C78" s="23"/>
      <c r="D78" s="23"/>
      <c r="E78" s="27"/>
      <c r="F78" s="27"/>
    </row>
    <row r="79" spans="1:6" x14ac:dyDescent="0.25">
      <c r="A79" s="5" t="s">
        <v>2</v>
      </c>
      <c r="B79" s="5" t="s">
        <v>3</v>
      </c>
      <c r="C79" s="5" t="s">
        <v>4</v>
      </c>
      <c r="D79" s="5" t="s">
        <v>5</v>
      </c>
      <c r="E79" s="27"/>
      <c r="F79" s="27"/>
    </row>
    <row r="80" spans="1:6" x14ac:dyDescent="0.25">
      <c r="A80" s="27" t="s">
        <v>59</v>
      </c>
      <c r="B80" s="9">
        <v>0.1</v>
      </c>
      <c r="C80" s="9">
        <v>2</v>
      </c>
      <c r="D80" s="9">
        <f>Table005__Page_445[[#This Row],[Вес (Sb_{i} =1)]]*C80</f>
        <v>0.2</v>
      </c>
      <c r="E80" s="27"/>
      <c r="F80" s="27"/>
    </row>
    <row r="81" spans="1:6" x14ac:dyDescent="0.25">
      <c r="A81" s="27" t="s">
        <v>60</v>
      </c>
      <c r="B81" s="9">
        <v>0.15</v>
      </c>
      <c r="C81" s="9">
        <v>3</v>
      </c>
      <c r="D81" s="9">
        <f>Table005__Page_445[[#This Row],[Вес (Sb_{i} =1)]]*C81</f>
        <v>0.44999999999999996</v>
      </c>
      <c r="E81" s="27"/>
      <c r="F81" s="27"/>
    </row>
    <row r="82" spans="1:6" x14ac:dyDescent="0.25">
      <c r="A82" s="27" t="s">
        <v>61</v>
      </c>
      <c r="B82" s="9">
        <v>0.03</v>
      </c>
      <c r="C82" s="9">
        <v>3</v>
      </c>
      <c r="D82" s="9">
        <f>Table005__Page_445[[#This Row],[Вес (Sb_{i} =1)]]*C82</f>
        <v>0.09</v>
      </c>
      <c r="E82" s="27"/>
      <c r="F82" s="27"/>
    </row>
    <row r="83" spans="1:6" ht="30" x14ac:dyDescent="0.25">
      <c r="A83" s="28" t="s">
        <v>70</v>
      </c>
      <c r="B83" s="9">
        <v>0.15</v>
      </c>
      <c r="C83" s="9">
        <v>5</v>
      </c>
      <c r="D83" s="9">
        <f>Table005__Page_445[[#This Row],[Вес (Sb_{i} =1)]]*C83</f>
        <v>0.75</v>
      </c>
      <c r="E83" s="27"/>
      <c r="F83" s="27"/>
    </row>
    <row r="84" spans="1:6" x14ac:dyDescent="0.25">
      <c r="A84" s="28" t="s">
        <v>62</v>
      </c>
      <c r="B84" s="9">
        <v>0.05</v>
      </c>
      <c r="C84" s="9">
        <v>3</v>
      </c>
      <c r="D84" s="9">
        <f>Table005__Page_445[[#This Row],[Вес (Sb_{i} =1)]]*C84</f>
        <v>0.15000000000000002</v>
      </c>
      <c r="E84" s="27"/>
      <c r="F84" s="27"/>
    </row>
    <row r="85" spans="1:6" x14ac:dyDescent="0.25">
      <c r="A85" s="27" t="s">
        <v>63</v>
      </c>
      <c r="B85" s="9">
        <v>0.1</v>
      </c>
      <c r="C85" s="9">
        <v>2</v>
      </c>
      <c r="D85" s="9">
        <f>Table005__Page_445[[#This Row],[Вес (Sb_{i} =1)]]*C85</f>
        <v>0.2</v>
      </c>
      <c r="E85" s="27"/>
      <c r="F85" s="27"/>
    </row>
    <row r="86" spans="1:6" x14ac:dyDescent="0.25">
      <c r="A86" s="27" t="s">
        <v>64</v>
      </c>
      <c r="B86" s="9">
        <v>0.1</v>
      </c>
      <c r="C86" s="9">
        <v>1</v>
      </c>
      <c r="D86" s="9">
        <f>Table005__Page_445[[#This Row],[Вес (Sb_{i} =1)]]*C86</f>
        <v>0.1</v>
      </c>
      <c r="E86" s="27"/>
      <c r="F86" s="27"/>
    </row>
    <row r="87" spans="1:6" x14ac:dyDescent="0.25">
      <c r="A87" s="27" t="s">
        <v>65</v>
      </c>
      <c r="B87" s="9">
        <v>0.1</v>
      </c>
      <c r="C87" s="9">
        <v>2</v>
      </c>
      <c r="D87" s="9">
        <f>Table005__Page_445[[#This Row],[Вес (Sb_{i} =1)]]*C87</f>
        <v>0.2</v>
      </c>
      <c r="E87" s="27"/>
      <c r="F87" s="27"/>
    </row>
    <row r="88" spans="1:6" x14ac:dyDescent="0.25">
      <c r="A88" s="27" t="s">
        <v>66</v>
      </c>
      <c r="B88" s="9">
        <v>0.02</v>
      </c>
      <c r="C88" s="9">
        <v>3</v>
      </c>
      <c r="D88" s="9">
        <f>Table005__Page_445[[#This Row],[Вес (Sb_{i} =1)]]*C88</f>
        <v>0.06</v>
      </c>
      <c r="E88" s="27"/>
      <c r="F88" s="27"/>
    </row>
    <row r="89" spans="1:6" x14ac:dyDescent="0.25">
      <c r="A89" s="27" t="s">
        <v>67</v>
      </c>
      <c r="B89" s="9">
        <v>0.1</v>
      </c>
      <c r="C89" s="9">
        <v>5</v>
      </c>
      <c r="D89" s="9">
        <f>Table005__Page_445[[#This Row],[Вес (Sb_{i} =1)]]*C89</f>
        <v>0.5</v>
      </c>
      <c r="E89" s="27"/>
      <c r="F89" s="27"/>
    </row>
    <row r="90" spans="1:6" x14ac:dyDescent="0.25">
      <c r="A90" s="28" t="s">
        <v>68</v>
      </c>
      <c r="B90" s="9">
        <v>0.1</v>
      </c>
      <c r="C90" s="9">
        <v>4</v>
      </c>
      <c r="D90" s="9">
        <f>Table005__Page_445[[#This Row],[Вес (Sb_{i} =1)]]*C90</f>
        <v>0.4</v>
      </c>
      <c r="E90" s="27"/>
      <c r="F90" s="27"/>
    </row>
    <row r="91" spans="1:6" x14ac:dyDescent="0.25">
      <c r="A91" s="5" t="s">
        <v>8</v>
      </c>
      <c r="B91" s="9">
        <f>SUM(B80:B90)</f>
        <v>1</v>
      </c>
      <c r="C91" s="9" t="s">
        <v>9</v>
      </c>
      <c r="D91" s="9">
        <f>SUM(D80:D90)</f>
        <v>3.0999999999999996</v>
      </c>
      <c r="E91" s="27"/>
      <c r="F91" s="27"/>
    </row>
    <row r="92" spans="1:6" x14ac:dyDescent="0.25">
      <c r="E92" s="27"/>
      <c r="F92" s="27"/>
    </row>
    <row r="93" spans="1:6" ht="60" x14ac:dyDescent="0.25">
      <c r="A93" s="34" t="s">
        <v>71</v>
      </c>
      <c r="B93" s="31" t="s">
        <v>72</v>
      </c>
      <c r="C93" s="32" t="s">
        <v>76</v>
      </c>
      <c r="D93" s="33" t="s">
        <v>79</v>
      </c>
      <c r="E93" s="32" t="s">
        <v>82</v>
      </c>
      <c r="F93" s="27"/>
    </row>
    <row r="94" spans="1:6" ht="45" x14ac:dyDescent="0.25">
      <c r="A94" s="35"/>
      <c r="B94" s="30" t="s">
        <v>73</v>
      </c>
      <c r="C94" s="3" t="s">
        <v>77</v>
      </c>
      <c r="D94" s="32" t="s">
        <v>80</v>
      </c>
      <c r="E94" s="3" t="s">
        <v>83</v>
      </c>
      <c r="F94" s="27"/>
    </row>
    <row r="95" spans="1:6" ht="60" x14ac:dyDescent="0.25">
      <c r="A95" s="36"/>
      <c r="B95" s="30" t="s">
        <v>74</v>
      </c>
      <c r="C95" s="3" t="s">
        <v>78</v>
      </c>
      <c r="D95" s="32" t="s">
        <v>81</v>
      </c>
      <c r="E95" s="3" t="s">
        <v>84</v>
      </c>
      <c r="F95" s="27"/>
    </row>
    <row r="96" spans="1:6" x14ac:dyDescent="0.25">
      <c r="A96" s="29"/>
      <c r="B96" s="29"/>
      <c r="C96" s="30" t="s">
        <v>72</v>
      </c>
      <c r="D96" s="32" t="s">
        <v>73</v>
      </c>
      <c r="E96" s="30" t="s">
        <v>74</v>
      </c>
      <c r="F96" s="27"/>
    </row>
    <row r="97" spans="1:6" x14ac:dyDescent="0.25">
      <c r="A97" s="29"/>
      <c r="B97" s="29"/>
      <c r="C97" s="29" t="s">
        <v>75</v>
      </c>
      <c r="D97" s="29"/>
      <c r="E97" s="29"/>
      <c r="F97" s="27"/>
    </row>
    <row r="98" spans="1:6" x14ac:dyDescent="0.25">
      <c r="E98" s="27"/>
      <c r="F98" s="27"/>
    </row>
    <row r="99" spans="1:6" ht="30" x14ac:dyDescent="0.25">
      <c r="A99" s="2" t="s">
        <v>85</v>
      </c>
      <c r="E99" s="27"/>
      <c r="F99" s="27"/>
    </row>
    <row r="100" spans="1:6" ht="303" customHeight="1" x14ac:dyDescent="0.25"/>
    <row r="101" spans="1:6" x14ac:dyDescent="0.25">
      <c r="A101" s="22" t="s">
        <v>86</v>
      </c>
      <c r="B101" s="22"/>
      <c r="C101" s="22"/>
      <c r="D101" s="22"/>
      <c r="E101" s="22"/>
      <c r="F101" s="22"/>
    </row>
    <row r="131" spans="1:1" x14ac:dyDescent="0.25">
      <c r="A131" t="s">
        <v>87</v>
      </c>
    </row>
    <row r="148" spans="1:5" x14ac:dyDescent="0.25">
      <c r="A148" t="s">
        <v>88</v>
      </c>
    </row>
    <row r="150" spans="1:5" ht="30" customHeight="1" x14ac:dyDescent="0.25">
      <c r="A150" s="1" t="s">
        <v>0</v>
      </c>
      <c r="B150" s="54" t="s">
        <v>1</v>
      </c>
      <c r="C150" s="55"/>
      <c r="D150" s="55"/>
      <c r="E150" s="4"/>
    </row>
    <row r="151" spans="1:5" ht="65.25" customHeight="1" x14ac:dyDescent="0.25">
      <c r="A151" s="37" t="s">
        <v>89</v>
      </c>
      <c r="B151" s="48" t="s">
        <v>95</v>
      </c>
      <c r="C151" s="49"/>
      <c r="D151" s="49"/>
      <c r="E151" s="50"/>
    </row>
    <row r="152" spans="1:5" ht="34.5" customHeight="1" x14ac:dyDescent="0.25">
      <c r="A152" s="38" t="s">
        <v>93</v>
      </c>
      <c r="B152" s="51" t="s">
        <v>96</v>
      </c>
      <c r="C152" s="52"/>
      <c r="D152" s="52"/>
      <c r="E152" s="53"/>
    </row>
    <row r="153" spans="1:5" ht="45" x14ac:dyDescent="0.25">
      <c r="A153" s="38" t="s">
        <v>94</v>
      </c>
      <c r="B153" s="51" t="s">
        <v>97</v>
      </c>
      <c r="C153" s="52"/>
      <c r="D153" s="52"/>
      <c r="E153" s="53"/>
    </row>
    <row r="154" spans="1:5" ht="30" customHeight="1" x14ac:dyDescent="0.25">
      <c r="A154" s="38" t="s">
        <v>90</v>
      </c>
      <c r="B154" s="48" t="s">
        <v>98</v>
      </c>
      <c r="C154" s="49"/>
      <c r="D154" s="49"/>
      <c r="E154" s="50"/>
    </row>
    <row r="155" spans="1:5" ht="45" customHeight="1" x14ac:dyDescent="0.25">
      <c r="A155" s="38" t="s">
        <v>91</v>
      </c>
      <c r="B155" s="48" t="s">
        <v>100</v>
      </c>
      <c r="C155" s="49"/>
      <c r="D155" s="49"/>
      <c r="E155" s="50"/>
    </row>
    <row r="156" spans="1:5" ht="64.5" customHeight="1" x14ac:dyDescent="0.25">
      <c r="A156" s="38" t="s">
        <v>92</v>
      </c>
      <c r="B156" s="48" t="s">
        <v>101</v>
      </c>
      <c r="C156" s="49"/>
      <c r="D156" s="49"/>
      <c r="E156" s="50"/>
    </row>
  </sheetData>
  <mergeCells count="20">
    <mergeCell ref="B156:E156"/>
    <mergeCell ref="A36:D36"/>
    <mergeCell ref="C48:E52"/>
    <mergeCell ref="B150:E150"/>
    <mergeCell ref="B151:E151"/>
    <mergeCell ref="B152:E152"/>
    <mergeCell ref="B153:E153"/>
    <mergeCell ref="B154:E154"/>
    <mergeCell ref="B155:E155"/>
    <mergeCell ref="A78:D78"/>
    <mergeCell ref="A64:D64"/>
    <mergeCell ref="C97:E97"/>
    <mergeCell ref="A93:A95"/>
    <mergeCell ref="A96:B97"/>
    <mergeCell ref="A101:F101"/>
    <mergeCell ref="A3:D3"/>
    <mergeCell ref="A14:D14"/>
    <mergeCell ref="A24:D24"/>
    <mergeCell ref="A1:F1"/>
    <mergeCell ref="A63:F63"/>
  </mergeCells>
  <pageMargins left="0.7" right="0.7" top="0.75" bottom="0.75" header="0.3" footer="0.3"/>
  <pageSetup paperSize="9" scale="70" fitToWidth="0" fitToHeight="0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13E-58F6-4605-81D6-69CA39D31E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b o n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1 u i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o n V o q k g w 6 J A Q A A u Q g A A B M A H A B G b 3 J t d W x h c y 9 T Z W N 0 a W 9 u M S 5 t I K I Y A C i g F A A A A A A A A A A A A A A A A A A A A A A A A A A A A O 1 V T U s C U R T d C / M f L s / N D E y D 4 8 e m c K U E 7 o R s p R J j 8 z R h P s S Z q B A h b d G i o E 2 L F k F R 6 8 B C y y z z L 9 z 3 j 7 q O H x E h + Q P m w e U N 5 7 5 7 z r 2 X A + P x f b / u O r A z u / U t K S J F v A O j y U 2 I s o J R s X g s l g I 5 b 9 Q 4 J B U G a b C 4 L 0 W A D t 6 I j u j i l z j H M Q 5 x R L m 8 W d W C I k / e r l t c y 7 i O z x 3 f k 1 l m s 7 T r 8 a Z X q r g 1 1 y 5 l 3 S P H c g 3 T K + E D D v A T e 5 D S k k R J V H 0 i e 6 H o i z P s 4 Y e 4 J K w n r g A n 4 p S A E W k O S X M g O j g K E g H 8 T I 1 0 i W Y D 8 O 7 n 3 f T F F H r C e 3 z E a 9 j D W 5 I b U / T x l W T p W 3 T 3 Q N Y V r W F W m a J C M W c 3 L G 5 T 1 8 Z 0 I 2 m m a w l W V t T Z z M u N p P + M 3 y r m z P R y Z a z c L m Y N 3 y j P C 6 O M Z n u b K Q Y x F h f 4 D k G P k + l a g 0 K t 0 D Q c r + o 2 7 Y x r H d p O 4 a R B q 1 x w q q 0 W m + E 6 U 8 G n H P j 8 2 G + r s M D j K / D E C j z 5 C 2 8 r U q T u r N P v P z Y B O R 5 a J b T K e l Z J h F Y J r b K e V c I f U G i V u V W + A V B L A Q I t A B Q A A g A I A L W 6 J 1 a h Q g G B o w A A A P Y A A A A S A A A A A A A A A A A A A A A A A A A A A A B D b 2 5 m a W c v U G F j a 2 F n Z S 5 4 b W x Q S w E C L Q A U A A I A C A C 1 u i d W D 8 r p q 6 Q A A A D p A A A A E w A A A A A A A A A A A A A A A A D v A A A A W 0 N v b n R l b n R f V H l w Z X N d L n h t b F B L A Q I t A B Q A A g A I A L W 6 J 1 a K p I M O i Q E A A L k I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o A A A A A A A A A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d U M T g 6 M j A 6 M j Y u O D k y M T g z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1 X 1 9 Q Y W d l X z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1 Q x O D o y M D o y N i 4 4 O T I x O D M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V f X 1 B h Z 2 V f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3 V D E 4 O j I w O j I 2 L j g 5 M j E 4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z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s Z T A w N V 9 f U G F n Z V 8 0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S 0 w N 1 Q x O D o y M D o y N i 4 4 O T I x O D M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o g / 6 e r m M 0 + R 3 / C m x u b K h g A A A A A C A A A A A A A Q Z g A A A A E A A C A A A A D s z Y o L R U w G T f 0 9 f x + j v d Q b k f 4 K R O w N t r X 5 K 9 F e z w C A i A A A A A A O g A A A A A I A A C A A A A C m s d y 0 C / 4 0 9 z 9 b X 3 r O E u P S s a c / 0 A S f B b i J Z 5 d q l z J R 0 l A A A A B o K 8 F 6 / x W Z E j J Y L g g 9 g L 7 K y f r i t C p v j f V Y h z w B 8 p o s L c h c J d t P C / t N K X p v N T c E B K h D c 1 W v G g H I d J 6 5 K P O R 3 s + z C v G a L E 7 E c h N c b B a 4 l p v N J k A A A A A Z L W r 3 e u E N 0 4 C o / v 6 4 D A V t m i n d M t d D 7 j 5 g Y n f 0 3 + l h S a S J O N 3 j e Q u i N S z 1 M S q 9 q C m r y j d y a r K 0 A L E Z h u t m l 3 w + < / D a t a M a s h u p > 
</file>

<file path=customXml/itemProps1.xml><?xml version="1.0" encoding="utf-8"?>
<ds:datastoreItem xmlns:ds="http://schemas.openxmlformats.org/officeDocument/2006/customXml" ds:itemID="{7FA0BEA6-31A4-43E1-B563-5C77D0A9A8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Table005 (Page 4)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Bogomaz</dc:creator>
  <cp:lastModifiedBy>Dmitry Bogomaz</cp:lastModifiedBy>
  <cp:lastPrinted>2023-01-07T22:11:38Z</cp:lastPrinted>
  <dcterms:created xsi:type="dcterms:W3CDTF">2023-01-06T11:38:16Z</dcterms:created>
  <dcterms:modified xsi:type="dcterms:W3CDTF">2023-01-07T22:11:40Z</dcterms:modified>
</cp:coreProperties>
</file>