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D:\Unic\Diplom\diploms\hod-back\_Resources\Export\"/>
    </mc:Choice>
  </mc:AlternateContent>
  <xr:revisionPtr revIDLastSave="0" documentId="13_ncr:1_{358A5CDE-B17C-4C33-8208-8092C0F62B38}" xr6:coauthVersionLast="37" xr6:coauthVersionMax="37" xr10:uidLastSave="{00000000-0000-0000-0000-000000000000}"/>
  <bookViews>
    <workbookView xWindow="0" yWindow="0" windowWidth="28800" windowHeight="12630" xr2:uid="{00000000-000D-0000-FFFF-FFFF00000000}"/>
  </bookViews>
  <sheets>
    <sheet name="ИСТ-16" sheetId="1" r:id="rId1"/>
    <sheet name="ИСТ-16 (заоч)" sheetId="2" r:id="rId2"/>
  </sheets>
  <definedNames>
    <definedName name="_xlnm._FilterDatabase" localSheetId="0" hidden="1">'ИСТ-16'!$A$6:$P$71</definedName>
    <definedName name="_xlnm._FilterDatabase" localSheetId="1" hidden="1">'ИСТ-16 (заоч)'!$A$6:$P$8</definedName>
  </definedNames>
  <calcPr calcId="179021"/>
</workbook>
</file>

<file path=xl/calcChain.xml><?xml version="1.0" encoding="utf-8"?>
<calcChain xmlns="http://schemas.openxmlformats.org/spreadsheetml/2006/main">
  <c r="N16" i="1" l="1"/>
  <c r="H16" i="1"/>
  <c r="N64" i="1"/>
  <c r="I9" i="1" l="1"/>
  <c r="N9" i="1"/>
  <c r="H9" i="1" s="1"/>
  <c r="I10" i="1"/>
  <c r="N10" i="1"/>
  <c r="H10" i="1" s="1"/>
  <c r="I11" i="1"/>
  <c r="N11" i="1"/>
  <c r="H11" i="1" s="1"/>
  <c r="I12" i="1"/>
  <c r="N12" i="1"/>
  <c r="N13" i="1"/>
  <c r="I14" i="1"/>
  <c r="N14" i="1"/>
  <c r="H14" i="1" s="1"/>
  <c r="I15" i="1"/>
  <c r="N15" i="1"/>
  <c r="H15" i="1" s="1"/>
  <c r="I16" i="1"/>
  <c r="N17" i="1"/>
  <c r="N18" i="1"/>
  <c r="N19" i="1"/>
  <c r="I20" i="1"/>
  <c r="N20" i="1"/>
  <c r="N21" i="1"/>
  <c r="I22" i="1"/>
  <c r="N22" i="1"/>
  <c r="H22" i="1" s="1"/>
  <c r="I23" i="1"/>
  <c r="N23" i="1"/>
  <c r="H23" i="1" s="1"/>
  <c r="I24" i="1"/>
  <c r="N24" i="1"/>
  <c r="H24" i="1" s="1"/>
  <c r="I25" i="1"/>
  <c r="N25" i="1"/>
  <c r="H25" i="1" s="1"/>
  <c r="I26" i="1"/>
  <c r="N26" i="1"/>
  <c r="N27" i="1"/>
  <c r="N28" i="1"/>
  <c r="I29" i="1"/>
  <c r="N29" i="1"/>
  <c r="N30" i="1"/>
  <c r="N31" i="1"/>
  <c r="I32" i="1"/>
  <c r="N32" i="1"/>
  <c r="H32" i="1" s="1"/>
  <c r="I33" i="1"/>
  <c r="N33" i="1"/>
  <c r="H33" i="1" s="1"/>
  <c r="I34" i="1"/>
  <c r="N34" i="1"/>
  <c r="N35" i="1"/>
  <c r="N36" i="1"/>
  <c r="N37" i="1"/>
  <c r="N38" i="1"/>
  <c r="N39" i="1"/>
  <c r="N40" i="1"/>
  <c r="N41" i="1"/>
  <c r="I42" i="1"/>
  <c r="N42" i="1"/>
  <c r="H42" i="1" s="1"/>
  <c r="I43" i="1"/>
  <c r="N43" i="1"/>
  <c r="H43" i="1" s="1"/>
  <c r="I44" i="1"/>
  <c r="N44" i="1"/>
  <c r="N45" i="1"/>
  <c r="N46" i="1"/>
  <c r="N47" i="1"/>
  <c r="I48" i="1"/>
  <c r="N48" i="1"/>
  <c r="H48" i="1" s="1"/>
  <c r="N49" i="1"/>
  <c r="I50" i="1"/>
  <c r="N50" i="1"/>
  <c r="N51" i="1"/>
  <c r="N52" i="1"/>
  <c r="I53" i="1"/>
  <c r="N53" i="1"/>
  <c r="N54" i="1"/>
  <c r="I55" i="1"/>
  <c r="N55" i="1"/>
  <c r="N56" i="1"/>
  <c r="I57" i="1"/>
  <c r="N57" i="1"/>
  <c r="N58" i="1"/>
  <c r="N59" i="1"/>
  <c r="N60" i="1"/>
  <c r="N61" i="1"/>
  <c r="N62" i="1"/>
  <c r="N63" i="1"/>
  <c r="I65" i="1"/>
  <c r="N65" i="1"/>
  <c r="H65" i="1" s="1"/>
  <c r="I66" i="1"/>
  <c r="N66" i="1"/>
  <c r="N67" i="1"/>
  <c r="I68" i="1"/>
  <c r="N68" i="1"/>
  <c r="N69" i="1"/>
  <c r="H44" i="1" l="1"/>
  <c r="J75" i="1"/>
  <c r="H12" i="1"/>
  <c r="H66" i="1"/>
  <c r="H53" i="1"/>
  <c r="H26" i="1"/>
  <c r="H57" i="1"/>
  <c r="H34" i="1"/>
  <c r="H29" i="1"/>
  <c r="H20" i="1"/>
  <c r="J77" i="1"/>
  <c r="H68" i="1"/>
  <c r="H55" i="1"/>
  <c r="H50" i="1"/>
  <c r="I71" i="1"/>
  <c r="J76" i="1"/>
</calcChain>
</file>

<file path=xl/sharedStrings.xml><?xml version="1.0" encoding="utf-8"?>
<sst xmlns="http://schemas.openxmlformats.org/spreadsheetml/2006/main" count="243" uniqueCount="149">
  <si>
    <t>Справка</t>
  </si>
  <si>
    <t>о кадровом обеспечении основной образовательной программы высшего образования – программы бакалавриата</t>
  </si>
  <si>
    <t xml:space="preserve">№ </t>
  </si>
  <si>
    <t xml:space="preserve">Ф.И.О. преподавателя, реализующего программу </t>
  </si>
  <si>
    <r>
      <rPr>
        <b/>
        <sz val="10"/>
        <color theme="1"/>
        <rFont val="Times New Roman"/>
        <family val="1"/>
      </rPr>
      <t>Условия привлечения (основное место работы:</t>
    </r>
    <r>
      <rPr>
        <sz val="11"/>
        <color theme="1"/>
        <rFont val="Calibri"/>
        <family val="2"/>
      </rPr>
      <t xml:space="preserve"> </t>
    </r>
    <r>
      <rPr>
        <b/>
        <sz val="10"/>
        <color theme="1"/>
        <rFont val="Times New Roman"/>
        <family val="1"/>
      </rPr>
      <t>штатный, внутренний совместитель, внешний совместитель;  по договору ГПХ)</t>
    </r>
  </si>
  <si>
    <t>Должность, ученая степень, ученое звание</t>
  </si>
  <si>
    <t xml:space="preserve">Перечень читаемых дисциплин </t>
  </si>
  <si>
    <t xml:space="preserve">Уровень образования, наименование специальности, направления подготовки, наименование присвоенной квалификации </t>
  </si>
  <si>
    <t>Сведения о дополнительном профессиональном образовании</t>
  </si>
  <si>
    <t xml:space="preserve">Объем учебной нагрузки* по дисциплинам (модулям), практикам, ГИА </t>
  </si>
  <si>
    <t>Примечание</t>
  </si>
  <si>
    <t>Контактная работа</t>
  </si>
  <si>
    <t>количество часов</t>
  </si>
  <si>
    <t>доля ставки</t>
  </si>
  <si>
    <t>Лекции</t>
  </si>
  <si>
    <t>Занят. семин. типа</t>
  </si>
  <si>
    <t>ИЗ</t>
  </si>
  <si>
    <t>АК</t>
  </si>
  <si>
    <t>Ларева Александра Геннадьевна</t>
  </si>
  <si>
    <t>Основная</t>
  </si>
  <si>
    <t>Должность-старший преподаватель,ученная степень не указана,ученное звание не указано</t>
  </si>
  <si>
    <t>Иностранный язык</t>
  </si>
  <si>
    <t>Мотрюк Екатерина Николаевна</t>
  </si>
  <si>
    <t>Должность-доцент,канд. наук,доцент</t>
  </si>
  <si>
    <t>Математика</t>
  </si>
  <si>
    <t>Богданов Николай Павлович</t>
  </si>
  <si>
    <t>Физика</t>
  </si>
  <si>
    <t>Солдатенкова Ольга Вячеславовна</t>
  </si>
  <si>
    <t>Должность-доцент,канд. наук,&lt;Не указано&gt;</t>
  </si>
  <si>
    <t>История</t>
  </si>
  <si>
    <t>Культурология</t>
  </si>
  <si>
    <t>Лазарева Виктория Георгиевна</t>
  </si>
  <si>
    <t>Экология</t>
  </si>
  <si>
    <t>Кудряшова Ольга Михайловна</t>
  </si>
  <si>
    <t>Должность-доцент,ученная степень не указана,ученное звание не указано</t>
  </si>
  <si>
    <t>Информатика</t>
  </si>
  <si>
    <t>Базарова Ирина Александровна</t>
  </si>
  <si>
    <t>Программные средства общего назначения</t>
  </si>
  <si>
    <t>Основы схемотехники</t>
  </si>
  <si>
    <t>Интернет-технологии и web-ориентированные системы</t>
  </si>
  <si>
    <t>ЭВМ и периферийные устройства</t>
  </si>
  <si>
    <t>Сочко Светлана Сергеевна</t>
  </si>
  <si>
    <t>Теория алгоритмов</t>
  </si>
  <si>
    <t>учебная  (практика по получению первичных профессиональных умений и навыков, в том числе первичных умений и навыков научно-исследовательской деятельности)</t>
  </si>
  <si>
    <t>Флоря Василий Михайлович</t>
  </si>
  <si>
    <t>Должность-профессор,д-р наук,профессор</t>
  </si>
  <si>
    <t>Философия</t>
  </si>
  <si>
    <t>Кожевникова Полина Валерьевна</t>
  </si>
  <si>
    <t>Инженерная и компьютерная графика</t>
  </si>
  <si>
    <t>Сангаджиева Валентина Бадмаевна</t>
  </si>
  <si>
    <t>Русский язык и культура речи</t>
  </si>
  <si>
    <t>Грунской Тарас Валерьевич</t>
  </si>
  <si>
    <t>Безопасность жизнедеятельности</t>
  </si>
  <si>
    <t>Гатин Герман Николаевич</t>
  </si>
  <si>
    <t>Математическая логика</t>
  </si>
  <si>
    <t>Дискретная математика и численные методы</t>
  </si>
  <si>
    <t>Приложение теории чисел</t>
  </si>
  <si>
    <t>Григорьевых Андрей Викторович</t>
  </si>
  <si>
    <t>Сети ЭВМ и телекоммуникации</t>
  </si>
  <si>
    <t>Управление данными</t>
  </si>
  <si>
    <t>Хранилища данных и системы бизнес-аналитики</t>
  </si>
  <si>
    <t>Павловская Алла Васильевна</t>
  </si>
  <si>
    <t>Должность-профессор,канд. наук,профессор</t>
  </si>
  <si>
    <t>Внутрифирменное планирование</t>
  </si>
  <si>
    <t>Андрухова Ольга Витальевна</t>
  </si>
  <si>
    <t>Экономика в ИТ</t>
  </si>
  <si>
    <t>Дорогобед Алёна Николаевна</t>
  </si>
  <si>
    <t>Должность-заведующий кафедрой,канд. наук,&lt;Не указано&gt;</t>
  </si>
  <si>
    <t>Введение в специальность</t>
  </si>
  <si>
    <t>Информационная безопасность</t>
  </si>
  <si>
    <t>Интеллектуальные системы и технологии</t>
  </si>
  <si>
    <t>Проектирование человеко-машинных интерфейсов</t>
  </si>
  <si>
    <t>производственная (практика по получению профессиональных умений и опыта профессиональной деятельности)</t>
  </si>
  <si>
    <t>производственная (проектно-технологическая)</t>
  </si>
  <si>
    <t>производственная (преддипломная)</t>
  </si>
  <si>
    <t>Защита выпускной квалификационной работы, включая подготовку к процедуре защиты и процедуру защиты</t>
  </si>
  <si>
    <t>Бабыкина Наталья Николаевна</t>
  </si>
  <si>
    <t>Социология и политология</t>
  </si>
  <si>
    <t>Прилюдько Ирина Александровна</t>
  </si>
  <si>
    <t>Должность-заведующий кафедрой,канд. наук,доцент</t>
  </si>
  <si>
    <t>Физическая культура и спорт</t>
  </si>
  <si>
    <t>Рочев Константин Васильевич</t>
  </si>
  <si>
    <t>Информационные технологии</t>
  </si>
  <si>
    <t>Мобильные разработки</t>
  </si>
  <si>
    <t>Теория автоматов, языков и вычислений</t>
  </si>
  <si>
    <t>Управление проектами в сфере IT</t>
  </si>
  <si>
    <t>Кунцев Виталий Евгеньевич</t>
  </si>
  <si>
    <t>Объектные методы</t>
  </si>
  <si>
    <t>Верификация и аттестация информационных систем</t>
  </si>
  <si>
    <t>Хозяинова Татьяна Вадимовна</t>
  </si>
  <si>
    <t>ученная степень отсутствует,&lt;Не указано&gt;</t>
  </si>
  <si>
    <t>Архитектура информационных систем</t>
  </si>
  <si>
    <t>Методы и средства проектирования информационных систем и технологий</t>
  </si>
  <si>
    <t>Инструментальные средства информационных систем</t>
  </si>
  <si>
    <t>Куделин Артем Георгиевич</t>
  </si>
  <si>
    <t>Надёжность и качество информационных систем</t>
  </si>
  <si>
    <t>Теория информации</t>
  </si>
  <si>
    <t>Кобрунов Александр Иванович</t>
  </si>
  <si>
    <t>Общая теория систем и системный анализ</t>
  </si>
  <si>
    <t>Семериков Александр Вениаминович</t>
  </si>
  <si>
    <t>Моделирование экономических процессов</t>
  </si>
  <si>
    <t>Алгоритмы численных методов</t>
  </si>
  <si>
    <t>Имитационное моделирование</t>
  </si>
  <si>
    <t>Теоретические основы поддержки принятия решений</t>
  </si>
  <si>
    <t>Программные платформы автоматизации предприятия</t>
  </si>
  <si>
    <t>Корпоративные информационные системы</t>
  </si>
  <si>
    <t>Основы библиотечно-информационной культуры</t>
  </si>
  <si>
    <t>Григорьев Николай Ильич</t>
  </si>
  <si>
    <t>Должность-ассистент,ученная степень не указана,ученное звание не указано</t>
  </si>
  <si>
    <t>Технологии программирования</t>
  </si>
  <si>
    <t>Корабельников Владислав Аркадьевич</t>
  </si>
  <si>
    <t>Должность-,ученная степень не указана,ученное звание не указано</t>
  </si>
  <si>
    <t>Основы теории управления</t>
  </si>
  <si>
    <t>Автоматизированные системы управления технологическими процессами</t>
  </si>
  <si>
    <t xml:space="preserve">Урусофф Николас </t>
  </si>
  <si>
    <t>Программная инженерия</t>
  </si>
  <si>
    <t>Объектно-ориентированное программирование на Java</t>
  </si>
  <si>
    <t>*</t>
  </si>
  <si>
    <t>ИТОГО:</t>
  </si>
  <si>
    <t>Пункт  ФГОС ВО</t>
  </si>
  <si>
    <t>Требование ФГОС ВО</t>
  </si>
  <si>
    <t xml:space="preserve"> Критерий  соответствия</t>
  </si>
  <si>
    <t>Показатель соответствия (несоответствия)</t>
  </si>
  <si>
    <t>п. 4.4.3</t>
  </si>
  <si>
    <t>Доля научно-педагогических работников (в приведенных к целочисленным значениям ставок), имеющих образование, соответствующее профилю преподаваемой дисциплины (модуля), в общем числе научно-педагогических работников, реализующих программу бакалавриата</t>
  </si>
  <si>
    <t>не менее 70 процент</t>
  </si>
  <si>
    <t>п. 4.4.5</t>
  </si>
  <si>
    <t>Доля научно-педагогических работников (в приведенных к целочисленным значениям ставок), имеющих ученую степень (в том числе ученую степень, присвоенную за рубежом и признаваемую в Российской Федерации) и (или) ученое звание (в том числе ученое звание, полученное за рубежом и признаваемое в Российской Федерации), в общем числе научно-педагогических работников, реализующих программу бакалавриата</t>
  </si>
  <si>
    <t>не менее 50 процент</t>
  </si>
  <si>
    <t>п. 4.4.4</t>
  </si>
  <si>
    <t>Доля работников (в приведенных к целочисленным значениям ставок) из числа руководителей и работников организаций, деятельность которых связана с направленностью (профилем) реализуемой программы бакалавриата (имеющих стаж работы в данной профессиональной области не менее 3 лет) в общем числе работников, реализующих программу бакалавриата</t>
  </si>
  <si>
    <t>не менее 10 процент</t>
  </si>
  <si>
    <t>* *</t>
  </si>
  <si>
    <t>Форма обучения очная, год набора *</t>
  </si>
  <si>
    <r>
      <rPr>
        <b/>
        <sz val="10"/>
        <color theme="1"/>
        <rFont val="Times New Roman"/>
        <family val="1"/>
      </rPr>
      <t>Условия привлечения (основное место работы:</t>
    </r>
    <r>
      <rPr>
        <sz val="11"/>
        <color theme="1"/>
        <rFont val="Calibri"/>
        <family val="2"/>
      </rPr>
      <t xml:space="preserve"> </t>
    </r>
    <r>
      <rPr>
        <b/>
        <sz val="10"/>
        <color theme="1"/>
        <rFont val="Times New Roman"/>
        <family val="1"/>
      </rPr>
      <t>штатный, внутренний совместитель, внешний совместитель;  по договору ГПХ)</t>
    </r>
  </si>
  <si>
    <t>SUM</t>
  </si>
  <si>
    <t>09.03.02 Информационные системы и технологии</t>
  </si>
  <si>
    <t>Очная, год набора 2017</t>
  </si>
  <si>
    <t>Высшее профессиональное, специальность Философия, философ, преподаватель философии</t>
  </si>
  <si>
    <t>Высшее профессиональное,  специальность Автоматизация и комплексная механизация в строительстве, инженер-электромеханик</t>
  </si>
  <si>
    <t>Высшее профессиональное, специальность Физика, физика. преподаватель физики</t>
  </si>
  <si>
    <t>Высшее профессиональное, специальность Геофизические методы поисков и разведки месторождений полезных ископаемых, горный инженер-геофизик</t>
  </si>
  <si>
    <t>Высшее профессиональное, специальность Информационные системы и технологии, инженер</t>
  </si>
  <si>
    <t>Высшее профессиональное, специальность Математика, математик</t>
  </si>
  <si>
    <t>Высшее профессиональное, специальность Автоматизированные системы обработки информации и управления, инженер</t>
  </si>
  <si>
    <t>Высшее профессиональное, специальность Машины и оборудование нефтяных и газовых промыслов, инженер-механик</t>
  </si>
  <si>
    <t xml:space="preserve">Высшее профессиональное, специальность Экономика и управление на предприятии (ТЭК), экономист-менеджер. </t>
  </si>
  <si>
    <t>Высшее профессиональное, специальность Информационные системы и технологии, инженер. Аспирантура, специальность Информатика и вычислительная техника, исследователь, преподаватель-исследователь</t>
  </si>
  <si>
    <t>Высшее профессиональное, вычислительная техника, магистр гуманитарных наук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</si>
</sst>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sz val="18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Arial"/>
      <family val="2"/>
      <charset val="204"/>
    </font>
    <font>
      <sz val="12"/>
      <color theme="1"/>
      <name val="Calibri"/>
      <family val="2"/>
    </font>
    <font>
      <b/>
      <sz val="10"/>
      <color theme="1"/>
      <name val="Times New Roman"/>
      <family val="1"/>
    </font>
    <font>
      <sz val="11"/>
      <color theme="1"/>
      <name val="Calibri"/>
      <family val="2"/>
    </font>
    <font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9" fillId="0" borderId="0"/>
    <xf numFmtId="0" fontId="1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wrapText="1"/>
    </xf>
    <xf numFmtId="0" fontId="3" fillId="0" borderId="0" xfId="0" applyFont="1"/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Alignment="1" applyProtection="1">
      <alignment horizontal="center" vertical="center" wrapText="1"/>
    </xf>
    <xf numFmtId="0" fontId="5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center" vertical="center"/>
    </xf>
    <xf numFmtId="0" fontId="10" fillId="0" borderId="7" xfId="0" applyNumberFormat="1" applyFont="1" applyFill="1" applyBorder="1" applyAlignment="1" applyProtection="1">
      <alignment horizontal="center" vertical="center"/>
    </xf>
    <xf numFmtId="0" fontId="10" fillId="0" borderId="7" xfId="0" applyNumberFormat="1" applyFont="1" applyFill="1" applyBorder="1" applyAlignment="1" applyProtection="1">
      <alignment horizontal="center" vertical="center" wrapText="1"/>
    </xf>
    <xf numFmtId="0" fontId="8" fillId="0" borderId="0" xfId="0" applyNumberFormat="1" applyFont="1" applyFill="1" applyAlignment="1" applyProtection="1">
      <alignment vertical="center" wrapText="1"/>
    </xf>
    <xf numFmtId="0" fontId="4" fillId="0" borderId="0" xfId="0" applyNumberFormat="1" applyFont="1" applyFill="1" applyAlignment="1" applyProtection="1">
      <alignment horizontal="center" wrapText="1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7" xfId="0" applyNumberFormat="1" applyFont="1" applyFill="1" applyBorder="1" applyAlignment="1" applyProtection="1">
      <alignment horizontal="center" vertical="center"/>
    </xf>
    <xf numFmtId="0" fontId="10" fillId="0" borderId="7" xfId="0" applyNumberFormat="1" applyFont="1" applyFill="1" applyBorder="1" applyAlignment="1" applyProtection="1">
      <alignment horizontal="center" vertical="justify"/>
    </xf>
    <xf numFmtId="0" fontId="10" fillId="0" borderId="7" xfId="0" applyNumberFormat="1" applyFont="1" applyFill="1" applyBorder="1" applyAlignment="1" applyProtection="1">
      <alignment horizontal="center" vertical="center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 wrapText="1"/>
    </xf>
    <xf numFmtId="0" fontId="4" fillId="0" borderId="9" xfId="0" applyNumberFormat="1" applyFont="1" applyFill="1" applyBorder="1" applyAlignment="1" applyProtection="1">
      <alignment horizontal="center" vertical="center" wrapText="1"/>
    </xf>
    <xf numFmtId="0" fontId="4" fillId="0" borderId="10" xfId="0" applyNumberFormat="1" applyFont="1" applyFill="1" applyBorder="1" applyAlignment="1" applyProtection="1">
      <alignment horizontal="center" vertical="center" wrapText="1"/>
    </xf>
    <xf numFmtId="0" fontId="13" fillId="0" borderId="1" xfId="0" applyFont="1" applyBorder="1" applyAlignment="1">
      <alignment horizontal="left" vertical="top" wrapText="1"/>
    </xf>
  </cellXfs>
  <cellStyles count="3">
    <cellStyle name="Обычный" xfId="0" builtinId="0"/>
    <cellStyle name="Обычный 2" xfId="1" xr:uid="{00000000-0005-0000-0000-000029000000}"/>
    <cellStyle name="Обычный 3" xfId="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3"/>
  <sheetViews>
    <sheetView tabSelected="1" topLeftCell="B1" zoomScale="70" zoomScaleNormal="70" workbookViewId="0">
      <selection activeCell="G26" sqref="G26:G28"/>
    </sheetView>
  </sheetViews>
  <sheetFormatPr defaultColWidth="9.7109375" defaultRowHeight="18.75" customHeight="1" x14ac:dyDescent="0.25"/>
  <cols>
    <col min="1" max="1" width="6.28515625" customWidth="1"/>
    <col min="2" max="2" width="37.7109375" customWidth="1"/>
    <col min="3" max="3" width="24.5703125" customWidth="1"/>
    <col min="4" max="4" width="22.7109375" style="1" customWidth="1"/>
    <col min="5" max="5" width="31.5703125" customWidth="1"/>
    <col min="6" max="6" width="24.42578125" style="1" customWidth="1"/>
    <col min="7" max="9" width="25.140625" style="1" customWidth="1"/>
    <col min="10" max="10" width="11.85546875" customWidth="1"/>
    <col min="11" max="11" width="13.7109375" customWidth="1"/>
    <col min="12" max="13" width="9.7109375" customWidth="1"/>
    <col min="14" max="14" width="10.7109375" customWidth="1"/>
    <col min="15" max="15" width="9.7109375" customWidth="1"/>
    <col min="16" max="16" width="27.140625" style="1" customWidth="1"/>
  </cols>
  <sheetData>
    <row r="1" spans="1:16" ht="18.75" customHeight="1" x14ac:dyDescent="0.2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/>
    </row>
    <row r="2" spans="1:16" ht="18.75" customHeight="1" x14ac:dyDescent="0.25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/>
    </row>
    <row r="3" spans="1:16" ht="18.75" customHeight="1" x14ac:dyDescent="0.25">
      <c r="A3" s="32" t="s">
        <v>136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/>
    </row>
    <row r="4" spans="1:16" ht="18.75" customHeight="1" x14ac:dyDescent="0.25">
      <c r="A4" s="32" t="s">
        <v>137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/>
    </row>
    <row r="6" spans="1:16" ht="18.75" customHeight="1" x14ac:dyDescent="0.25">
      <c r="A6" s="33" t="s">
        <v>2</v>
      </c>
      <c r="B6" s="33" t="s">
        <v>3</v>
      </c>
      <c r="C6" s="33" t="s">
        <v>4</v>
      </c>
      <c r="D6" s="33" t="s">
        <v>5</v>
      </c>
      <c r="E6" s="33" t="s">
        <v>6</v>
      </c>
      <c r="F6" s="33" t="s">
        <v>7</v>
      </c>
      <c r="G6" s="33" t="s">
        <v>8</v>
      </c>
      <c r="H6" s="28" t="s">
        <v>9</v>
      </c>
      <c r="I6" s="29"/>
      <c r="J6" s="33" t="s">
        <v>9</v>
      </c>
      <c r="K6" s="33"/>
      <c r="L6" s="33"/>
      <c r="M6" s="33"/>
      <c r="N6" s="33"/>
      <c r="O6" s="33"/>
      <c r="P6" s="25" t="s">
        <v>10</v>
      </c>
    </row>
    <row r="7" spans="1:16" ht="18.75" customHeight="1" x14ac:dyDescent="0.25">
      <c r="A7" s="33"/>
      <c r="B7" s="33"/>
      <c r="C7" s="33"/>
      <c r="D7" s="33"/>
      <c r="E7" s="33"/>
      <c r="F7" s="33"/>
      <c r="G7" s="33"/>
      <c r="H7" s="28" t="s">
        <v>11</v>
      </c>
      <c r="I7" s="29"/>
      <c r="J7" s="30" t="s">
        <v>11</v>
      </c>
      <c r="K7" s="30"/>
      <c r="L7" s="30"/>
      <c r="M7" s="30"/>
      <c r="N7" s="30"/>
      <c r="O7" s="30"/>
      <c r="P7" s="26"/>
    </row>
    <row r="8" spans="1:16" ht="41.25" customHeight="1" x14ac:dyDescent="0.25">
      <c r="A8" s="33"/>
      <c r="B8" s="33"/>
      <c r="C8" s="33"/>
      <c r="D8" s="33"/>
      <c r="E8" s="33"/>
      <c r="F8" s="33"/>
      <c r="G8" s="33"/>
      <c r="H8" s="2" t="s">
        <v>12</v>
      </c>
      <c r="I8" s="2" t="s">
        <v>13</v>
      </c>
      <c r="J8" s="8" t="s">
        <v>14</v>
      </c>
      <c r="K8" s="8" t="s">
        <v>15</v>
      </c>
      <c r="L8" s="8" t="s">
        <v>16</v>
      </c>
      <c r="M8" s="8" t="s">
        <v>17</v>
      </c>
      <c r="N8" s="2" t="s">
        <v>12</v>
      </c>
      <c r="O8" s="2" t="s">
        <v>13</v>
      </c>
      <c r="P8" s="27"/>
    </row>
    <row r="9" spans="1:16" ht="27" customHeight="1" x14ac:dyDescent="0.25">
      <c r="A9" s="10">
        <v>1</v>
      </c>
      <c r="B9" s="10" t="s">
        <v>18</v>
      </c>
      <c r="C9" s="10" t="s">
        <v>19</v>
      </c>
      <c r="D9" s="10" t="s">
        <v>20</v>
      </c>
      <c r="E9" s="10" t="s">
        <v>21</v>
      </c>
      <c r="F9" s="18" t="s">
        <v>146</v>
      </c>
      <c r="G9" s="18"/>
      <c r="H9" s="10">
        <f>N9+N9</f>
        <v>329.2</v>
      </c>
      <c r="I9" s="10">
        <f>O9</f>
        <v>0.18</v>
      </c>
      <c r="J9" s="10">
        <v>0</v>
      </c>
      <c r="K9" s="10">
        <v>156</v>
      </c>
      <c r="L9" s="10">
        <v>8</v>
      </c>
      <c r="M9" s="10">
        <v>0.6</v>
      </c>
      <c r="N9" s="10">
        <f t="shared" ref="N9:N40" si="0">J9+K9+L9+M9</f>
        <v>164.6</v>
      </c>
      <c r="O9" s="10">
        <v>0.18</v>
      </c>
      <c r="P9" s="10"/>
    </row>
    <row r="10" spans="1:16" ht="30" customHeight="1" x14ac:dyDescent="0.25">
      <c r="A10" s="10">
        <v>2</v>
      </c>
      <c r="B10" s="10" t="s">
        <v>22</v>
      </c>
      <c r="C10" s="10" t="s">
        <v>19</v>
      </c>
      <c r="D10" s="10" t="s">
        <v>23</v>
      </c>
      <c r="E10" s="10" t="s">
        <v>24</v>
      </c>
      <c r="F10" s="18" t="s">
        <v>138</v>
      </c>
      <c r="G10" s="37"/>
      <c r="H10" s="10">
        <f>N10+N10</f>
        <v>548</v>
      </c>
      <c r="I10" s="10">
        <f>O10</f>
        <v>0.3</v>
      </c>
      <c r="J10" s="10">
        <v>120</v>
      </c>
      <c r="K10" s="10">
        <v>142</v>
      </c>
      <c r="L10" s="10">
        <v>8</v>
      </c>
      <c r="M10" s="10">
        <v>4</v>
      </c>
      <c r="N10" s="10">
        <f t="shared" si="0"/>
        <v>274</v>
      </c>
      <c r="O10" s="10">
        <v>0.3</v>
      </c>
      <c r="P10" s="10"/>
    </row>
    <row r="11" spans="1:16" ht="31.5" customHeight="1" x14ac:dyDescent="0.25">
      <c r="A11" s="10">
        <v>3</v>
      </c>
      <c r="B11" s="10" t="s">
        <v>25</v>
      </c>
      <c r="C11" s="10" t="s">
        <v>19</v>
      </c>
      <c r="D11" s="10" t="s">
        <v>23</v>
      </c>
      <c r="E11" s="10" t="s">
        <v>26</v>
      </c>
      <c r="F11" s="18" t="s">
        <v>140</v>
      </c>
      <c r="G11" s="18"/>
      <c r="H11" s="10">
        <f>N11+N11</f>
        <v>364</v>
      </c>
      <c r="I11" s="10">
        <f>O11</f>
        <v>0.2</v>
      </c>
      <c r="J11" s="10">
        <v>72</v>
      </c>
      <c r="K11" s="10">
        <v>106</v>
      </c>
      <c r="L11" s="10">
        <v>4</v>
      </c>
      <c r="M11" s="10">
        <v>0</v>
      </c>
      <c r="N11" s="10">
        <f t="shared" si="0"/>
        <v>182</v>
      </c>
      <c r="O11" s="10">
        <v>0.2</v>
      </c>
      <c r="P11" s="10"/>
    </row>
    <row r="12" spans="1:16" ht="18.75" customHeight="1" x14ac:dyDescent="0.25">
      <c r="A12" s="23">
        <v>4</v>
      </c>
      <c r="B12" s="23" t="s">
        <v>27</v>
      </c>
      <c r="C12" s="23" t="s">
        <v>19</v>
      </c>
      <c r="D12" s="23" t="s">
        <v>28</v>
      </c>
      <c r="E12" s="10" t="s">
        <v>29</v>
      </c>
      <c r="F12" s="34" t="s">
        <v>138</v>
      </c>
      <c r="G12" s="34"/>
      <c r="H12" s="23">
        <f>N12+N13+N13</f>
        <v>106.6</v>
      </c>
      <c r="I12" s="23">
        <f>O12+O13</f>
        <v>0.08</v>
      </c>
      <c r="J12" s="10">
        <v>30</v>
      </c>
      <c r="K12" s="10">
        <v>14</v>
      </c>
      <c r="L12" s="10">
        <v>2</v>
      </c>
      <c r="M12" s="10">
        <v>0</v>
      </c>
      <c r="N12" s="10">
        <f t="shared" si="0"/>
        <v>46</v>
      </c>
      <c r="O12" s="10">
        <v>0.05</v>
      </c>
      <c r="P12" s="10"/>
    </row>
    <row r="13" spans="1:16" ht="18.75" customHeight="1" x14ac:dyDescent="0.25">
      <c r="A13" s="23"/>
      <c r="B13" s="23"/>
      <c r="C13" s="23"/>
      <c r="D13" s="23"/>
      <c r="E13" s="10" t="s">
        <v>30</v>
      </c>
      <c r="F13" s="35"/>
      <c r="G13" s="35"/>
      <c r="H13" s="23"/>
      <c r="I13" s="23"/>
      <c r="J13" s="10">
        <v>14</v>
      </c>
      <c r="K13" s="10">
        <v>14</v>
      </c>
      <c r="L13" s="10">
        <v>2</v>
      </c>
      <c r="M13" s="10">
        <v>0.3</v>
      </c>
      <c r="N13" s="10">
        <f t="shared" si="0"/>
        <v>30.3</v>
      </c>
      <c r="O13" s="10">
        <v>0.03</v>
      </c>
      <c r="P13" s="10"/>
    </row>
    <row r="14" spans="1:16" ht="18.75" customHeight="1" x14ac:dyDescent="0.25">
      <c r="A14" s="10">
        <v>5</v>
      </c>
      <c r="B14" s="10" t="s">
        <v>31</v>
      </c>
      <c r="C14" s="10" t="s">
        <v>19</v>
      </c>
      <c r="D14" s="10" t="s">
        <v>23</v>
      </c>
      <c r="E14" s="10" t="s">
        <v>32</v>
      </c>
      <c r="F14" s="18" t="s">
        <v>138</v>
      </c>
      <c r="G14" s="18"/>
      <c r="H14" s="10">
        <f>N14+N14</f>
        <v>60</v>
      </c>
      <c r="I14" s="10">
        <f>O14</f>
        <v>0.03</v>
      </c>
      <c r="J14" s="10">
        <v>14</v>
      </c>
      <c r="K14" s="10">
        <v>14</v>
      </c>
      <c r="L14" s="10">
        <v>2</v>
      </c>
      <c r="M14" s="10">
        <v>0</v>
      </c>
      <c r="N14" s="10">
        <f t="shared" si="0"/>
        <v>30</v>
      </c>
      <c r="O14" s="10">
        <v>0.03</v>
      </c>
      <c r="P14" s="10"/>
    </row>
    <row r="15" spans="1:16" ht="18.75" customHeight="1" x14ac:dyDescent="0.25">
      <c r="A15" s="10">
        <v>6</v>
      </c>
      <c r="B15" s="10" t="s">
        <v>33</v>
      </c>
      <c r="C15" s="10" t="s">
        <v>19</v>
      </c>
      <c r="D15" s="10" t="s">
        <v>34</v>
      </c>
      <c r="E15" s="10" t="s">
        <v>35</v>
      </c>
      <c r="F15" s="18" t="s">
        <v>138</v>
      </c>
      <c r="G15" s="10"/>
      <c r="H15" s="10">
        <f>N15+N15</f>
        <v>302</v>
      </c>
      <c r="I15" s="10">
        <f>O15</f>
        <v>0.17</v>
      </c>
      <c r="J15" s="10">
        <v>72</v>
      </c>
      <c r="K15" s="10">
        <v>72</v>
      </c>
      <c r="L15" s="10">
        <v>7</v>
      </c>
      <c r="M15" s="10">
        <v>0</v>
      </c>
      <c r="N15" s="10">
        <f t="shared" si="0"/>
        <v>151</v>
      </c>
      <c r="O15" s="10">
        <v>0.17</v>
      </c>
      <c r="P15" s="10"/>
    </row>
    <row r="16" spans="1:16" ht="18.75" customHeight="1" x14ac:dyDescent="0.25">
      <c r="A16" s="23">
        <v>7</v>
      </c>
      <c r="B16" s="23" t="s">
        <v>36</v>
      </c>
      <c r="C16" s="23" t="s">
        <v>19</v>
      </c>
      <c r="D16" s="23" t="s">
        <v>34</v>
      </c>
      <c r="E16" s="10" t="s">
        <v>37</v>
      </c>
      <c r="F16" s="34" t="s">
        <v>139</v>
      </c>
      <c r="G16" s="23"/>
      <c r="H16" s="23">
        <f>N16+N17+N18+N19+N19</f>
        <v>386.6</v>
      </c>
      <c r="I16" s="23">
        <f>O16+O17+O18+O19</f>
        <v>0.34</v>
      </c>
      <c r="J16" s="10">
        <v>14</v>
      </c>
      <c r="K16" s="10">
        <v>30</v>
      </c>
      <c r="L16" s="10">
        <v>2</v>
      </c>
      <c r="M16" s="10">
        <v>0</v>
      </c>
      <c r="N16" s="10">
        <f>J16+K16+L16+M16</f>
        <v>46</v>
      </c>
      <c r="O16" s="10">
        <v>0.05</v>
      </c>
      <c r="P16" s="10"/>
    </row>
    <row r="17" spans="1:16" ht="18.75" customHeight="1" x14ac:dyDescent="0.25">
      <c r="A17" s="23"/>
      <c r="B17" s="23"/>
      <c r="C17" s="23"/>
      <c r="D17" s="23"/>
      <c r="E17" s="10" t="s">
        <v>38</v>
      </c>
      <c r="F17" s="36"/>
      <c r="G17" s="23"/>
      <c r="H17" s="23"/>
      <c r="I17" s="23"/>
      <c r="J17" s="10">
        <v>20</v>
      </c>
      <c r="K17" s="10">
        <v>20</v>
      </c>
      <c r="L17" s="10">
        <v>2</v>
      </c>
      <c r="M17" s="10">
        <v>0.3</v>
      </c>
      <c r="N17" s="10">
        <f t="shared" si="0"/>
        <v>42.3</v>
      </c>
      <c r="O17" s="10">
        <v>0.05</v>
      </c>
      <c r="P17" s="10"/>
    </row>
    <row r="18" spans="1:16" ht="18.75" customHeight="1" x14ac:dyDescent="0.25">
      <c r="A18" s="23"/>
      <c r="B18" s="23"/>
      <c r="C18" s="23"/>
      <c r="D18" s="23"/>
      <c r="E18" s="10" t="s">
        <v>39</v>
      </c>
      <c r="F18" s="36"/>
      <c r="G18" s="23"/>
      <c r="H18" s="23"/>
      <c r="I18" s="23"/>
      <c r="J18" s="10">
        <v>70</v>
      </c>
      <c r="K18" s="10">
        <v>70</v>
      </c>
      <c r="L18" s="10">
        <v>4</v>
      </c>
      <c r="M18" s="10">
        <v>2.2999999999999998</v>
      </c>
      <c r="N18" s="10">
        <f t="shared" si="0"/>
        <v>146.30000000000001</v>
      </c>
      <c r="O18" s="10">
        <v>0.16</v>
      </c>
      <c r="P18" s="10"/>
    </row>
    <row r="19" spans="1:16" ht="18.75" customHeight="1" x14ac:dyDescent="0.25">
      <c r="A19" s="23"/>
      <c r="B19" s="23"/>
      <c r="C19" s="23"/>
      <c r="D19" s="23"/>
      <c r="E19" s="10" t="s">
        <v>40</v>
      </c>
      <c r="F19" s="35"/>
      <c r="G19" s="23"/>
      <c r="H19" s="23"/>
      <c r="I19" s="23"/>
      <c r="J19" s="10">
        <v>36</v>
      </c>
      <c r="K19" s="10">
        <v>36</v>
      </c>
      <c r="L19" s="10">
        <v>2</v>
      </c>
      <c r="M19" s="10">
        <v>2</v>
      </c>
      <c r="N19" s="10">
        <f t="shared" si="0"/>
        <v>76</v>
      </c>
      <c r="O19" s="10">
        <v>0.08</v>
      </c>
      <c r="P19" s="10"/>
    </row>
    <row r="20" spans="1:16" ht="18.75" customHeight="1" x14ac:dyDescent="0.25">
      <c r="A20" s="23">
        <v>8</v>
      </c>
      <c r="B20" s="23" t="s">
        <v>41</v>
      </c>
      <c r="C20" s="23" t="s">
        <v>19</v>
      </c>
      <c r="D20" s="23" t="s">
        <v>20</v>
      </c>
      <c r="E20" s="10" t="s">
        <v>42</v>
      </c>
      <c r="F20" s="34" t="s">
        <v>138</v>
      </c>
      <c r="G20" s="23"/>
      <c r="H20" s="23">
        <f>N20+N21+N21</f>
        <v>126</v>
      </c>
      <c r="I20" s="23">
        <f>O20+O21</f>
        <v>0.14000000000000001</v>
      </c>
      <c r="J20" s="10">
        <v>50</v>
      </c>
      <c r="K20" s="10">
        <v>72</v>
      </c>
      <c r="L20" s="10">
        <v>4</v>
      </c>
      <c r="M20" s="10">
        <v>0</v>
      </c>
      <c r="N20" s="10">
        <f t="shared" si="0"/>
        <v>126</v>
      </c>
      <c r="O20" s="10">
        <v>0.14000000000000001</v>
      </c>
      <c r="P20" s="10"/>
    </row>
    <row r="21" spans="1:16" ht="18.75" customHeight="1" x14ac:dyDescent="0.25">
      <c r="A21" s="23"/>
      <c r="B21" s="23"/>
      <c r="C21" s="23"/>
      <c r="D21" s="23"/>
      <c r="E21" s="10" t="s">
        <v>43</v>
      </c>
      <c r="F21" s="35"/>
      <c r="G21" s="23"/>
      <c r="H21" s="23"/>
      <c r="I21" s="23"/>
      <c r="J21" s="10">
        <v>0</v>
      </c>
      <c r="K21" s="10">
        <v>0</v>
      </c>
      <c r="L21" s="10">
        <v>0</v>
      </c>
      <c r="M21" s="10">
        <v>0</v>
      </c>
      <c r="N21" s="10">
        <f t="shared" si="0"/>
        <v>0</v>
      </c>
      <c r="O21" s="10">
        <v>0</v>
      </c>
      <c r="P21" s="10"/>
    </row>
    <row r="22" spans="1:16" ht="18.75" customHeight="1" x14ac:dyDescent="0.25">
      <c r="A22" s="10">
        <v>9</v>
      </c>
      <c r="B22" s="10" t="s">
        <v>44</v>
      </c>
      <c r="C22" s="10" t="s">
        <v>19</v>
      </c>
      <c r="D22" s="10" t="s">
        <v>45</v>
      </c>
      <c r="E22" s="10" t="s">
        <v>46</v>
      </c>
      <c r="F22" s="18" t="s">
        <v>138</v>
      </c>
      <c r="G22" s="10"/>
      <c r="H22" s="10">
        <f>N22+N22</f>
        <v>128</v>
      </c>
      <c r="I22" s="10">
        <f>O22</f>
        <v>7.0000000000000007E-2</v>
      </c>
      <c r="J22" s="10">
        <v>42</v>
      </c>
      <c r="K22" s="10">
        <v>20</v>
      </c>
      <c r="L22" s="10">
        <v>2</v>
      </c>
      <c r="M22" s="10">
        <v>0</v>
      </c>
      <c r="N22" s="10">
        <f t="shared" si="0"/>
        <v>64</v>
      </c>
      <c r="O22" s="10">
        <v>7.0000000000000007E-2</v>
      </c>
      <c r="P22" s="10"/>
    </row>
    <row r="23" spans="1:16" ht="18.75" customHeight="1" x14ac:dyDescent="0.25">
      <c r="A23" s="10">
        <v>10</v>
      </c>
      <c r="B23" s="10" t="s">
        <v>47</v>
      </c>
      <c r="C23" s="10" t="s">
        <v>19</v>
      </c>
      <c r="D23" s="10" t="s">
        <v>20</v>
      </c>
      <c r="E23" s="10" t="s">
        <v>48</v>
      </c>
      <c r="F23" s="18" t="s">
        <v>139</v>
      </c>
      <c r="G23" s="10"/>
      <c r="H23" s="10">
        <f>N23+N23</f>
        <v>236</v>
      </c>
      <c r="I23" s="10">
        <f>O23</f>
        <v>0.13</v>
      </c>
      <c r="J23" s="10">
        <v>56</v>
      </c>
      <c r="K23" s="10">
        <v>56</v>
      </c>
      <c r="L23" s="10">
        <v>4</v>
      </c>
      <c r="M23" s="10">
        <v>2</v>
      </c>
      <c r="N23" s="10">
        <f t="shared" si="0"/>
        <v>118</v>
      </c>
      <c r="O23" s="10">
        <v>0.13</v>
      </c>
      <c r="P23" s="10"/>
    </row>
    <row r="24" spans="1:16" ht="18.75" customHeight="1" x14ac:dyDescent="0.25">
      <c r="A24" s="10">
        <v>11</v>
      </c>
      <c r="B24" s="10" t="s">
        <v>49</v>
      </c>
      <c r="C24" s="10" t="s">
        <v>19</v>
      </c>
      <c r="D24" s="10" t="s">
        <v>20</v>
      </c>
      <c r="E24" s="10" t="s">
        <v>50</v>
      </c>
      <c r="F24" s="18" t="s">
        <v>139</v>
      </c>
      <c r="G24" s="10"/>
      <c r="H24" s="10">
        <f>N24+N24</f>
        <v>84</v>
      </c>
      <c r="I24" s="10">
        <f>O24</f>
        <v>0.05</v>
      </c>
      <c r="J24" s="10">
        <v>20</v>
      </c>
      <c r="K24" s="10">
        <v>20</v>
      </c>
      <c r="L24" s="10">
        <v>2</v>
      </c>
      <c r="M24" s="10">
        <v>0</v>
      </c>
      <c r="N24" s="10">
        <f t="shared" si="0"/>
        <v>42</v>
      </c>
      <c r="O24" s="10">
        <v>0.05</v>
      </c>
      <c r="P24" s="10"/>
    </row>
    <row r="25" spans="1:16" ht="18.75" customHeight="1" x14ac:dyDescent="0.25">
      <c r="A25" s="10">
        <v>12</v>
      </c>
      <c r="B25" s="10" t="s">
        <v>51</v>
      </c>
      <c r="C25" s="10" t="s">
        <v>19</v>
      </c>
      <c r="D25" s="10" t="s">
        <v>20</v>
      </c>
      <c r="E25" s="10" t="s">
        <v>52</v>
      </c>
      <c r="F25" s="18" t="s">
        <v>139</v>
      </c>
      <c r="G25" s="10"/>
      <c r="H25" s="10">
        <f>N25+N25</f>
        <v>92.6</v>
      </c>
      <c r="I25" s="10">
        <f>O25</f>
        <v>0.05</v>
      </c>
      <c r="J25" s="10">
        <v>30</v>
      </c>
      <c r="K25" s="10">
        <v>14</v>
      </c>
      <c r="L25" s="10">
        <v>2</v>
      </c>
      <c r="M25" s="10">
        <v>0.3</v>
      </c>
      <c r="N25" s="10">
        <f t="shared" si="0"/>
        <v>46.3</v>
      </c>
      <c r="O25" s="10">
        <v>0.05</v>
      </c>
      <c r="P25" s="10"/>
    </row>
    <row r="26" spans="1:16" ht="18.75" customHeight="1" x14ac:dyDescent="0.25">
      <c r="A26" s="23">
        <v>13</v>
      </c>
      <c r="B26" s="23" t="s">
        <v>53</v>
      </c>
      <c r="C26" s="23" t="s">
        <v>19</v>
      </c>
      <c r="D26" s="23" t="s">
        <v>34</v>
      </c>
      <c r="E26" s="10" t="s">
        <v>54</v>
      </c>
      <c r="F26" s="34" t="s">
        <v>141</v>
      </c>
      <c r="G26" s="23"/>
      <c r="H26" s="23">
        <f>N26+N27+N28+N28</f>
        <v>248.89999999999998</v>
      </c>
      <c r="I26" s="23">
        <f>O26+O27+O28</f>
        <v>0.21000000000000002</v>
      </c>
      <c r="J26" s="10">
        <v>20</v>
      </c>
      <c r="K26" s="10">
        <v>20</v>
      </c>
      <c r="L26" s="10">
        <v>2</v>
      </c>
      <c r="M26" s="10">
        <v>0</v>
      </c>
      <c r="N26" s="10">
        <f t="shared" si="0"/>
        <v>42</v>
      </c>
      <c r="O26" s="10">
        <v>0.05</v>
      </c>
      <c r="P26" s="10"/>
    </row>
    <row r="27" spans="1:16" ht="18.75" customHeight="1" x14ac:dyDescent="0.25">
      <c r="A27" s="23"/>
      <c r="B27" s="23"/>
      <c r="C27" s="23"/>
      <c r="D27" s="23"/>
      <c r="E27" s="10" t="s">
        <v>55</v>
      </c>
      <c r="F27" s="36"/>
      <c r="G27" s="23"/>
      <c r="H27" s="23"/>
      <c r="I27" s="23"/>
      <c r="J27" s="10">
        <v>40</v>
      </c>
      <c r="K27" s="10">
        <v>40</v>
      </c>
      <c r="L27" s="10">
        <v>2</v>
      </c>
      <c r="M27" s="10">
        <v>0.3</v>
      </c>
      <c r="N27" s="10">
        <f t="shared" si="0"/>
        <v>82.3</v>
      </c>
      <c r="O27" s="10">
        <v>0.09</v>
      </c>
      <c r="P27" s="10"/>
    </row>
    <row r="28" spans="1:16" ht="18.75" customHeight="1" x14ac:dyDescent="0.25">
      <c r="A28" s="23"/>
      <c r="B28" s="23"/>
      <c r="C28" s="23"/>
      <c r="D28" s="23"/>
      <c r="E28" s="10" t="s">
        <v>56</v>
      </c>
      <c r="F28" s="35"/>
      <c r="G28" s="23"/>
      <c r="H28" s="23"/>
      <c r="I28" s="23"/>
      <c r="J28" s="10">
        <v>40</v>
      </c>
      <c r="K28" s="10">
        <v>20</v>
      </c>
      <c r="L28" s="10">
        <v>2</v>
      </c>
      <c r="M28" s="10">
        <v>0.3</v>
      </c>
      <c r="N28" s="10">
        <f t="shared" si="0"/>
        <v>62.3</v>
      </c>
      <c r="O28" s="10">
        <v>7.0000000000000007E-2</v>
      </c>
      <c r="P28" s="10"/>
    </row>
    <row r="29" spans="1:16" ht="18.75" customHeight="1" x14ac:dyDescent="0.25">
      <c r="A29" s="23">
        <v>14</v>
      </c>
      <c r="B29" s="23" t="s">
        <v>57</v>
      </c>
      <c r="C29" s="23" t="s">
        <v>19</v>
      </c>
      <c r="D29" s="23" t="s">
        <v>28</v>
      </c>
      <c r="E29" s="10" t="s">
        <v>58</v>
      </c>
      <c r="F29" s="34" t="s">
        <v>142</v>
      </c>
      <c r="G29" s="23"/>
      <c r="H29" s="23">
        <f>N29+N30+N31+N31</f>
        <v>303.2</v>
      </c>
      <c r="I29" s="23">
        <f>O29+O30+O31</f>
        <v>0.28000000000000003</v>
      </c>
      <c r="J29" s="10">
        <v>30</v>
      </c>
      <c r="K29" s="10">
        <v>30</v>
      </c>
      <c r="L29" s="10">
        <v>2</v>
      </c>
      <c r="M29" s="10">
        <v>2</v>
      </c>
      <c r="N29" s="10">
        <f t="shared" si="0"/>
        <v>64</v>
      </c>
      <c r="O29" s="10">
        <v>7.0000000000000007E-2</v>
      </c>
      <c r="P29" s="10"/>
    </row>
    <row r="30" spans="1:16" ht="18.75" customHeight="1" x14ac:dyDescent="0.25">
      <c r="A30" s="23"/>
      <c r="B30" s="23"/>
      <c r="C30" s="23"/>
      <c r="D30" s="23"/>
      <c r="E30" s="10" t="s">
        <v>59</v>
      </c>
      <c r="F30" s="36"/>
      <c r="G30" s="23"/>
      <c r="H30" s="23"/>
      <c r="I30" s="23"/>
      <c r="J30" s="10">
        <v>66</v>
      </c>
      <c r="K30" s="10">
        <v>66</v>
      </c>
      <c r="L30" s="10">
        <v>7</v>
      </c>
      <c r="M30" s="10">
        <v>4.2</v>
      </c>
      <c r="N30" s="10">
        <f t="shared" si="0"/>
        <v>143.19999999999999</v>
      </c>
      <c r="O30" s="10">
        <v>0.16</v>
      </c>
      <c r="P30" s="10"/>
    </row>
    <row r="31" spans="1:16" ht="18.75" customHeight="1" x14ac:dyDescent="0.25">
      <c r="A31" s="23"/>
      <c r="B31" s="23"/>
      <c r="C31" s="23"/>
      <c r="D31" s="23"/>
      <c r="E31" s="10" t="s">
        <v>60</v>
      </c>
      <c r="F31" s="35"/>
      <c r="G31" s="23"/>
      <c r="H31" s="23"/>
      <c r="I31" s="23"/>
      <c r="J31" s="10">
        <v>30</v>
      </c>
      <c r="K31" s="10">
        <v>14</v>
      </c>
      <c r="L31" s="10">
        <v>2</v>
      </c>
      <c r="M31" s="10">
        <v>2</v>
      </c>
      <c r="N31" s="10">
        <f t="shared" si="0"/>
        <v>48</v>
      </c>
      <c r="O31" s="10">
        <v>0.05</v>
      </c>
      <c r="P31" s="10"/>
    </row>
    <row r="32" spans="1:16" ht="18.75" customHeight="1" x14ac:dyDescent="0.25">
      <c r="A32" s="10">
        <v>15</v>
      </c>
      <c r="B32" s="10" t="s">
        <v>61</v>
      </c>
      <c r="C32" s="10" t="s">
        <v>19</v>
      </c>
      <c r="D32" s="10" t="s">
        <v>62</v>
      </c>
      <c r="E32" s="10" t="s">
        <v>63</v>
      </c>
      <c r="F32" s="18" t="s">
        <v>142</v>
      </c>
      <c r="G32" s="10"/>
      <c r="H32" s="10">
        <f>N32+N32</f>
        <v>76.599999999999994</v>
      </c>
      <c r="I32" s="10">
        <f>O32</f>
        <v>0.04</v>
      </c>
      <c r="J32" s="10">
        <v>18</v>
      </c>
      <c r="K32" s="10">
        <v>18</v>
      </c>
      <c r="L32" s="10">
        <v>2</v>
      </c>
      <c r="M32" s="10">
        <v>0.3</v>
      </c>
      <c r="N32" s="10">
        <f t="shared" si="0"/>
        <v>38.299999999999997</v>
      </c>
      <c r="O32" s="10">
        <v>0.04</v>
      </c>
      <c r="P32" s="10"/>
    </row>
    <row r="33" spans="1:16" ht="26.25" customHeight="1" x14ac:dyDescent="0.25">
      <c r="A33" s="10">
        <v>16</v>
      </c>
      <c r="B33" s="10" t="s">
        <v>64</v>
      </c>
      <c r="C33" s="10" t="s">
        <v>19</v>
      </c>
      <c r="D33" s="10" t="s">
        <v>20</v>
      </c>
      <c r="E33" s="10" t="s">
        <v>65</v>
      </c>
      <c r="F33" s="18" t="s">
        <v>142</v>
      </c>
      <c r="G33" s="10"/>
      <c r="H33" s="10">
        <f>N33+N33</f>
        <v>112.6</v>
      </c>
      <c r="I33" s="10">
        <f>O33</f>
        <v>0.06</v>
      </c>
      <c r="J33" s="10">
        <v>36</v>
      </c>
      <c r="K33" s="10">
        <v>18</v>
      </c>
      <c r="L33" s="10">
        <v>2</v>
      </c>
      <c r="M33" s="10">
        <v>0.3</v>
      </c>
      <c r="N33" s="10">
        <f t="shared" si="0"/>
        <v>56.3</v>
      </c>
      <c r="O33" s="10">
        <v>0.06</v>
      </c>
      <c r="P33" s="10"/>
    </row>
    <row r="34" spans="1:16" ht="18.75" customHeight="1" x14ac:dyDescent="0.25">
      <c r="A34" s="23">
        <v>17</v>
      </c>
      <c r="B34" s="23" t="s">
        <v>66</v>
      </c>
      <c r="C34" s="23" t="s">
        <v>19</v>
      </c>
      <c r="D34" s="23" t="s">
        <v>67</v>
      </c>
      <c r="E34" s="10" t="s">
        <v>68</v>
      </c>
      <c r="F34" s="34" t="s">
        <v>142</v>
      </c>
      <c r="G34" s="23"/>
      <c r="H34" s="23">
        <f>N34+N35+N36+N37+N38+N39+N40+N41+N41</f>
        <v>226.30000000000007</v>
      </c>
      <c r="I34" s="23">
        <f>O34+O35+O36+O37+O38+O39+O40+O41</f>
        <v>0.21</v>
      </c>
      <c r="J34" s="10">
        <v>14</v>
      </c>
      <c r="K34" s="10">
        <v>14</v>
      </c>
      <c r="L34" s="10">
        <v>2</v>
      </c>
      <c r="M34" s="10">
        <v>0</v>
      </c>
      <c r="N34" s="10">
        <f t="shared" si="0"/>
        <v>30</v>
      </c>
      <c r="O34" s="10">
        <v>0.03</v>
      </c>
      <c r="P34" s="10"/>
    </row>
    <row r="35" spans="1:16" ht="18.75" customHeight="1" x14ac:dyDescent="0.25">
      <c r="A35" s="23"/>
      <c r="B35" s="23"/>
      <c r="C35" s="23"/>
      <c r="D35" s="23"/>
      <c r="E35" s="10" t="s">
        <v>69</v>
      </c>
      <c r="F35" s="36"/>
      <c r="G35" s="23"/>
      <c r="H35" s="23"/>
      <c r="I35" s="23"/>
      <c r="J35" s="10">
        <v>0</v>
      </c>
      <c r="K35" s="10">
        <v>34</v>
      </c>
      <c r="L35" s="10">
        <v>0</v>
      </c>
      <c r="M35" s="10">
        <v>0</v>
      </c>
      <c r="N35" s="10">
        <f t="shared" si="0"/>
        <v>34</v>
      </c>
      <c r="O35" s="10">
        <v>0.04</v>
      </c>
      <c r="P35" s="10"/>
    </row>
    <row r="36" spans="1:16" ht="18.75" customHeight="1" x14ac:dyDescent="0.25">
      <c r="A36" s="23"/>
      <c r="B36" s="23"/>
      <c r="C36" s="23"/>
      <c r="D36" s="23"/>
      <c r="E36" s="10" t="s">
        <v>70</v>
      </c>
      <c r="F36" s="36"/>
      <c r="G36" s="23"/>
      <c r="H36" s="23"/>
      <c r="I36" s="23"/>
      <c r="J36" s="10">
        <v>14</v>
      </c>
      <c r="K36" s="10">
        <v>30</v>
      </c>
      <c r="L36" s="10">
        <v>2</v>
      </c>
      <c r="M36" s="10">
        <v>0.3</v>
      </c>
      <c r="N36" s="10">
        <f t="shared" si="0"/>
        <v>46.3</v>
      </c>
      <c r="O36" s="10">
        <v>0.05</v>
      </c>
      <c r="P36" s="10"/>
    </row>
    <row r="37" spans="1:16" ht="18.75" customHeight="1" x14ac:dyDescent="0.25">
      <c r="A37" s="23"/>
      <c r="B37" s="23"/>
      <c r="C37" s="23"/>
      <c r="D37" s="23"/>
      <c r="E37" s="10" t="s">
        <v>71</v>
      </c>
      <c r="F37" s="36"/>
      <c r="G37" s="23"/>
      <c r="H37" s="23"/>
      <c r="I37" s="23"/>
      <c r="J37" s="10">
        <v>30</v>
      </c>
      <c r="K37" s="10">
        <v>30</v>
      </c>
      <c r="L37" s="10">
        <v>5</v>
      </c>
      <c r="M37" s="10">
        <v>0.5</v>
      </c>
      <c r="N37" s="10">
        <f t="shared" si="0"/>
        <v>65.5</v>
      </c>
      <c r="O37" s="10">
        <v>7.0000000000000007E-2</v>
      </c>
      <c r="P37" s="10"/>
    </row>
    <row r="38" spans="1:16" ht="18.75" customHeight="1" x14ac:dyDescent="0.25">
      <c r="A38" s="23"/>
      <c r="B38" s="23"/>
      <c r="C38" s="23"/>
      <c r="D38" s="23"/>
      <c r="E38" s="10" t="s">
        <v>72</v>
      </c>
      <c r="F38" s="36"/>
      <c r="G38" s="23"/>
      <c r="H38" s="23"/>
      <c r="I38" s="23"/>
      <c r="J38" s="10">
        <v>0</v>
      </c>
      <c r="K38" s="10">
        <v>0</v>
      </c>
      <c r="L38" s="10">
        <v>2</v>
      </c>
      <c r="M38" s="10">
        <v>0.3</v>
      </c>
      <c r="N38" s="10">
        <f t="shared" si="0"/>
        <v>2.2999999999999998</v>
      </c>
      <c r="O38" s="10">
        <v>0</v>
      </c>
      <c r="P38" s="10"/>
    </row>
    <row r="39" spans="1:16" ht="18.75" customHeight="1" x14ac:dyDescent="0.25">
      <c r="A39" s="23"/>
      <c r="B39" s="23"/>
      <c r="C39" s="23"/>
      <c r="D39" s="23"/>
      <c r="E39" s="10" t="s">
        <v>73</v>
      </c>
      <c r="F39" s="36"/>
      <c r="G39" s="23"/>
      <c r="H39" s="23"/>
      <c r="I39" s="23"/>
      <c r="J39" s="10">
        <v>0</v>
      </c>
      <c r="K39" s="10">
        <v>0</v>
      </c>
      <c r="L39" s="10">
        <v>2</v>
      </c>
      <c r="M39" s="10">
        <v>0.3</v>
      </c>
      <c r="N39" s="10">
        <f t="shared" si="0"/>
        <v>2.2999999999999998</v>
      </c>
      <c r="O39" s="10">
        <v>0</v>
      </c>
      <c r="P39" s="10"/>
    </row>
    <row r="40" spans="1:16" ht="18.75" customHeight="1" x14ac:dyDescent="0.25">
      <c r="A40" s="23"/>
      <c r="B40" s="23"/>
      <c r="C40" s="23"/>
      <c r="D40" s="23"/>
      <c r="E40" s="10" t="s">
        <v>74</v>
      </c>
      <c r="F40" s="36"/>
      <c r="G40" s="23"/>
      <c r="H40" s="23"/>
      <c r="I40" s="23"/>
      <c r="J40" s="10">
        <v>0</v>
      </c>
      <c r="K40" s="10">
        <v>0</v>
      </c>
      <c r="L40" s="10">
        <v>2</v>
      </c>
      <c r="M40" s="10">
        <v>0.3</v>
      </c>
      <c r="N40" s="10">
        <f t="shared" si="0"/>
        <v>2.2999999999999998</v>
      </c>
      <c r="O40" s="10">
        <v>0</v>
      </c>
      <c r="P40" s="10"/>
    </row>
    <row r="41" spans="1:16" ht="18.75" customHeight="1" x14ac:dyDescent="0.25">
      <c r="A41" s="23"/>
      <c r="B41" s="23"/>
      <c r="C41" s="23"/>
      <c r="D41" s="23"/>
      <c r="E41" s="10" t="s">
        <v>75</v>
      </c>
      <c r="F41" s="35"/>
      <c r="G41" s="23"/>
      <c r="H41" s="23"/>
      <c r="I41" s="23"/>
      <c r="J41" s="10">
        <v>0</v>
      </c>
      <c r="K41" s="10">
        <v>0</v>
      </c>
      <c r="L41" s="10">
        <v>21.5</v>
      </c>
      <c r="M41" s="10">
        <v>0.3</v>
      </c>
      <c r="N41" s="10">
        <f t="shared" ref="N41:N69" si="1">J41+K41+L41+M41</f>
        <v>21.8</v>
      </c>
      <c r="O41" s="10">
        <v>0.02</v>
      </c>
      <c r="P41" s="10"/>
    </row>
    <row r="42" spans="1:16" ht="18.75" customHeight="1" x14ac:dyDescent="0.25">
      <c r="A42" s="10">
        <v>18</v>
      </c>
      <c r="B42" s="10" t="s">
        <v>76</v>
      </c>
      <c r="C42" s="10" t="s">
        <v>19</v>
      </c>
      <c r="D42" s="10" t="s">
        <v>23</v>
      </c>
      <c r="E42" s="10" t="s">
        <v>77</v>
      </c>
      <c r="F42" s="18" t="s">
        <v>142</v>
      </c>
      <c r="G42" s="10"/>
      <c r="H42" s="10">
        <f>N42+N42</f>
        <v>112.6</v>
      </c>
      <c r="I42" s="10">
        <f>O42</f>
        <v>0.06</v>
      </c>
      <c r="J42" s="10">
        <v>36</v>
      </c>
      <c r="K42" s="10">
        <v>18</v>
      </c>
      <c r="L42" s="10">
        <v>2</v>
      </c>
      <c r="M42" s="10">
        <v>0.3</v>
      </c>
      <c r="N42" s="10">
        <f t="shared" si="1"/>
        <v>56.3</v>
      </c>
      <c r="O42" s="10">
        <v>0.06</v>
      </c>
      <c r="P42" s="10"/>
    </row>
    <row r="43" spans="1:16" ht="18.75" customHeight="1" x14ac:dyDescent="0.25">
      <c r="A43" s="10">
        <v>19</v>
      </c>
      <c r="B43" s="10" t="s">
        <v>78</v>
      </c>
      <c r="C43" s="10" t="s">
        <v>19</v>
      </c>
      <c r="D43" s="10" t="s">
        <v>79</v>
      </c>
      <c r="E43" s="10" t="s">
        <v>80</v>
      </c>
      <c r="F43" s="18" t="s">
        <v>142</v>
      </c>
      <c r="G43" s="10"/>
      <c r="H43" s="10">
        <f>N43+N43</f>
        <v>72.599999999999994</v>
      </c>
      <c r="I43" s="10">
        <f>O43</f>
        <v>0.04</v>
      </c>
      <c r="J43" s="10">
        <v>18</v>
      </c>
      <c r="K43" s="10">
        <v>18</v>
      </c>
      <c r="L43" s="10">
        <v>0</v>
      </c>
      <c r="M43" s="10">
        <v>0.3</v>
      </c>
      <c r="N43" s="10">
        <f t="shared" si="1"/>
        <v>36.299999999999997</v>
      </c>
      <c r="O43" s="10">
        <v>0.04</v>
      </c>
      <c r="P43" s="10"/>
    </row>
    <row r="44" spans="1:16" ht="18.75" customHeight="1" x14ac:dyDescent="0.25">
      <c r="A44" s="23">
        <v>20</v>
      </c>
      <c r="B44" s="23" t="s">
        <v>81</v>
      </c>
      <c r="C44" s="23" t="s">
        <v>19</v>
      </c>
      <c r="D44" s="23" t="s">
        <v>28</v>
      </c>
      <c r="E44" s="10" t="s">
        <v>82</v>
      </c>
      <c r="F44" s="34" t="s">
        <v>142</v>
      </c>
      <c r="G44" s="23"/>
      <c r="H44" s="23">
        <f>N44+N45+N46+N47+N47</f>
        <v>183.8</v>
      </c>
      <c r="I44" s="23">
        <f>O44+O45+O46+O47</f>
        <v>0.19</v>
      </c>
      <c r="J44" s="10">
        <v>40</v>
      </c>
      <c r="K44" s="10">
        <v>40</v>
      </c>
      <c r="L44" s="10">
        <v>5</v>
      </c>
      <c r="M44" s="10">
        <v>2.2000000000000002</v>
      </c>
      <c r="N44" s="10">
        <f t="shared" si="1"/>
        <v>87.2</v>
      </c>
      <c r="O44" s="10">
        <v>0.1</v>
      </c>
      <c r="P44" s="10"/>
    </row>
    <row r="45" spans="1:16" ht="18.75" customHeight="1" x14ac:dyDescent="0.25">
      <c r="A45" s="23"/>
      <c r="B45" s="23"/>
      <c r="C45" s="23"/>
      <c r="D45" s="23"/>
      <c r="E45" s="10" t="s">
        <v>83</v>
      </c>
      <c r="F45" s="36"/>
      <c r="G45" s="23"/>
      <c r="H45" s="23"/>
      <c r="I45" s="23"/>
      <c r="J45" s="10">
        <v>18</v>
      </c>
      <c r="K45" s="10">
        <v>18</v>
      </c>
      <c r="L45" s="10">
        <v>2</v>
      </c>
      <c r="M45" s="10">
        <v>0.3</v>
      </c>
      <c r="N45" s="10">
        <f t="shared" si="1"/>
        <v>38.299999999999997</v>
      </c>
      <c r="O45" s="10">
        <v>0.04</v>
      </c>
      <c r="P45" s="10"/>
    </row>
    <row r="46" spans="1:16" ht="18.75" customHeight="1" x14ac:dyDescent="0.25">
      <c r="A46" s="23"/>
      <c r="B46" s="23"/>
      <c r="C46" s="23"/>
      <c r="D46" s="23"/>
      <c r="E46" s="10" t="s">
        <v>84</v>
      </c>
      <c r="F46" s="36"/>
      <c r="G46" s="23"/>
      <c r="H46" s="23"/>
      <c r="I46" s="23"/>
      <c r="J46" s="10">
        <v>14</v>
      </c>
      <c r="K46" s="10">
        <v>14</v>
      </c>
      <c r="L46" s="10">
        <v>2</v>
      </c>
      <c r="M46" s="10">
        <v>0.3</v>
      </c>
      <c r="N46" s="10">
        <f t="shared" si="1"/>
        <v>30.3</v>
      </c>
      <c r="O46" s="10">
        <v>0.03</v>
      </c>
      <c r="P46" s="10"/>
    </row>
    <row r="47" spans="1:16" ht="18.75" customHeight="1" x14ac:dyDescent="0.25">
      <c r="A47" s="23"/>
      <c r="B47" s="23"/>
      <c r="C47" s="23"/>
      <c r="D47" s="23"/>
      <c r="E47" s="10" t="s">
        <v>85</v>
      </c>
      <c r="F47" s="35"/>
      <c r="G47" s="23"/>
      <c r="H47" s="23"/>
      <c r="I47" s="23"/>
      <c r="J47" s="10">
        <v>7</v>
      </c>
      <c r="K47" s="10">
        <v>7</v>
      </c>
      <c r="L47" s="10">
        <v>0</v>
      </c>
      <c r="M47" s="10">
        <v>0</v>
      </c>
      <c r="N47" s="10">
        <f t="shared" si="1"/>
        <v>14</v>
      </c>
      <c r="O47" s="10">
        <v>0.02</v>
      </c>
      <c r="P47" s="10"/>
    </row>
    <row r="48" spans="1:16" ht="18.75" customHeight="1" x14ac:dyDescent="0.25">
      <c r="A48" s="23">
        <v>21</v>
      </c>
      <c r="B48" s="23" t="s">
        <v>86</v>
      </c>
      <c r="C48" s="23" t="s">
        <v>19</v>
      </c>
      <c r="D48" s="23" t="s">
        <v>28</v>
      </c>
      <c r="E48" s="10" t="s">
        <v>87</v>
      </c>
      <c r="F48" s="34" t="s">
        <v>147</v>
      </c>
      <c r="G48" s="23"/>
      <c r="H48" s="23">
        <f>N48+N49+N49</f>
        <v>148.6</v>
      </c>
      <c r="I48" s="23">
        <f>O48+O49</f>
        <v>0.13999999999999999</v>
      </c>
      <c r="J48" s="10">
        <v>40</v>
      </c>
      <c r="K48" s="10">
        <v>60</v>
      </c>
      <c r="L48" s="10">
        <v>2</v>
      </c>
      <c r="M48" s="10">
        <v>2</v>
      </c>
      <c r="N48" s="10">
        <f t="shared" si="1"/>
        <v>104</v>
      </c>
      <c r="O48" s="10">
        <v>0.12</v>
      </c>
      <c r="P48" s="10"/>
    </row>
    <row r="49" spans="1:16" ht="18.75" customHeight="1" x14ac:dyDescent="0.25">
      <c r="A49" s="23"/>
      <c r="B49" s="23"/>
      <c r="C49" s="23"/>
      <c r="D49" s="23"/>
      <c r="E49" s="10" t="s">
        <v>88</v>
      </c>
      <c r="F49" s="35"/>
      <c r="G49" s="23"/>
      <c r="H49" s="23"/>
      <c r="I49" s="23"/>
      <c r="J49" s="10">
        <v>10</v>
      </c>
      <c r="K49" s="10">
        <v>10</v>
      </c>
      <c r="L49" s="10">
        <v>2</v>
      </c>
      <c r="M49" s="10">
        <v>0.3</v>
      </c>
      <c r="N49" s="10">
        <f t="shared" si="1"/>
        <v>22.3</v>
      </c>
      <c r="O49" s="10">
        <v>0.02</v>
      </c>
      <c r="P49" s="10"/>
    </row>
    <row r="50" spans="1:16" ht="18.75" customHeight="1" x14ac:dyDescent="0.25">
      <c r="A50" s="23">
        <v>22</v>
      </c>
      <c r="B50" s="23" t="s">
        <v>89</v>
      </c>
      <c r="C50" s="23" t="s">
        <v>19</v>
      </c>
      <c r="D50" s="23" t="s">
        <v>90</v>
      </c>
      <c r="E50" s="10" t="s">
        <v>91</v>
      </c>
      <c r="F50" s="34" t="s">
        <v>144</v>
      </c>
      <c r="G50" s="23"/>
      <c r="H50" s="23">
        <f>N50+N51+N52+N52</f>
        <v>242.4</v>
      </c>
      <c r="I50" s="23">
        <f>O50+O51+O52</f>
        <v>0.21000000000000002</v>
      </c>
      <c r="J50" s="10">
        <v>30</v>
      </c>
      <c r="K50" s="10">
        <v>30</v>
      </c>
      <c r="L50" s="10">
        <v>5</v>
      </c>
      <c r="M50" s="10">
        <v>2.2000000000000002</v>
      </c>
      <c r="N50" s="10">
        <f t="shared" si="1"/>
        <v>67.2</v>
      </c>
      <c r="O50" s="10">
        <v>7.0000000000000007E-2</v>
      </c>
      <c r="P50" s="10"/>
    </row>
    <row r="51" spans="1:16" ht="18.75" customHeight="1" x14ac:dyDescent="0.25">
      <c r="A51" s="23"/>
      <c r="B51" s="23"/>
      <c r="C51" s="23"/>
      <c r="D51" s="23"/>
      <c r="E51" s="10" t="s">
        <v>92</v>
      </c>
      <c r="F51" s="36"/>
      <c r="G51" s="23"/>
      <c r="H51" s="23"/>
      <c r="I51" s="23"/>
      <c r="J51" s="10">
        <v>36</v>
      </c>
      <c r="K51" s="10">
        <v>36</v>
      </c>
      <c r="L51" s="10">
        <v>5</v>
      </c>
      <c r="M51" s="10">
        <v>2.2000000000000002</v>
      </c>
      <c r="N51" s="10">
        <f t="shared" si="1"/>
        <v>79.2</v>
      </c>
      <c r="O51" s="10">
        <v>0.09</v>
      </c>
      <c r="P51" s="10"/>
    </row>
    <row r="52" spans="1:16" ht="18.75" customHeight="1" x14ac:dyDescent="0.25">
      <c r="A52" s="23"/>
      <c r="B52" s="23"/>
      <c r="C52" s="23"/>
      <c r="D52" s="23"/>
      <c r="E52" s="10" t="s">
        <v>93</v>
      </c>
      <c r="F52" s="35"/>
      <c r="G52" s="23"/>
      <c r="H52" s="23"/>
      <c r="I52" s="23"/>
      <c r="J52" s="10">
        <v>22</v>
      </c>
      <c r="K52" s="10">
        <v>22</v>
      </c>
      <c r="L52" s="10">
        <v>2</v>
      </c>
      <c r="M52" s="10">
        <v>2</v>
      </c>
      <c r="N52" s="10">
        <f t="shared" si="1"/>
        <v>48</v>
      </c>
      <c r="O52" s="10">
        <v>0.05</v>
      </c>
      <c r="P52" s="10"/>
    </row>
    <row r="53" spans="1:16" ht="18.75" customHeight="1" x14ac:dyDescent="0.25">
      <c r="A53" s="23">
        <v>23</v>
      </c>
      <c r="B53" s="23" t="s">
        <v>94</v>
      </c>
      <c r="C53" s="23" t="s">
        <v>19</v>
      </c>
      <c r="D53" s="23" t="s">
        <v>28</v>
      </c>
      <c r="E53" s="10" t="s">
        <v>95</v>
      </c>
      <c r="F53" s="34" t="s">
        <v>144</v>
      </c>
      <c r="G53" s="23"/>
      <c r="H53" s="23">
        <f>N53+N54+N54</f>
        <v>180</v>
      </c>
      <c r="I53" s="23">
        <f>O53+O54</f>
        <v>0.13</v>
      </c>
      <c r="J53" s="10">
        <v>30</v>
      </c>
      <c r="K53" s="10">
        <v>30</v>
      </c>
      <c r="L53" s="10">
        <v>2</v>
      </c>
      <c r="M53" s="10">
        <v>2</v>
      </c>
      <c r="N53" s="10">
        <f t="shared" si="1"/>
        <v>64</v>
      </c>
      <c r="O53" s="10">
        <v>7.0000000000000007E-2</v>
      </c>
      <c r="P53" s="10"/>
    </row>
    <row r="54" spans="1:16" ht="18.75" customHeight="1" x14ac:dyDescent="0.25">
      <c r="A54" s="23"/>
      <c r="B54" s="23"/>
      <c r="C54" s="23"/>
      <c r="D54" s="23"/>
      <c r="E54" s="10" t="s">
        <v>96</v>
      </c>
      <c r="F54" s="35"/>
      <c r="G54" s="23"/>
      <c r="H54" s="23"/>
      <c r="I54" s="23"/>
      <c r="J54" s="10">
        <v>36</v>
      </c>
      <c r="K54" s="10">
        <v>18</v>
      </c>
      <c r="L54" s="10">
        <v>2</v>
      </c>
      <c r="M54" s="10">
        <v>2</v>
      </c>
      <c r="N54" s="10">
        <f t="shared" si="1"/>
        <v>58</v>
      </c>
      <c r="O54" s="10">
        <v>0.06</v>
      </c>
      <c r="P54" s="10"/>
    </row>
    <row r="55" spans="1:16" ht="18.75" customHeight="1" x14ac:dyDescent="0.25">
      <c r="A55" s="23">
        <v>24</v>
      </c>
      <c r="B55" s="23" t="s">
        <v>97</v>
      </c>
      <c r="C55" s="23" t="s">
        <v>19</v>
      </c>
      <c r="D55" s="23" t="s">
        <v>45</v>
      </c>
      <c r="E55" s="10" t="s">
        <v>69</v>
      </c>
      <c r="F55" s="34" t="s">
        <v>144</v>
      </c>
      <c r="G55" s="23"/>
      <c r="H55" s="23">
        <f>N55+N56+N56</f>
        <v>99.8</v>
      </c>
      <c r="I55" s="23">
        <f>O55+O56</f>
        <v>6.0000000000000005E-2</v>
      </c>
      <c r="J55" s="10">
        <v>0</v>
      </c>
      <c r="K55" s="10">
        <v>0</v>
      </c>
      <c r="L55" s="10">
        <v>5</v>
      </c>
      <c r="M55" s="10">
        <v>2.2000000000000002</v>
      </c>
      <c r="N55" s="10">
        <f t="shared" si="1"/>
        <v>7.2</v>
      </c>
      <c r="O55" s="10">
        <v>0.01</v>
      </c>
      <c r="P55" s="10"/>
    </row>
    <row r="56" spans="1:16" ht="18" customHeight="1" x14ac:dyDescent="0.25">
      <c r="A56" s="23"/>
      <c r="B56" s="23"/>
      <c r="C56" s="23"/>
      <c r="D56" s="23"/>
      <c r="E56" s="10" t="s">
        <v>98</v>
      </c>
      <c r="F56" s="35"/>
      <c r="G56" s="23"/>
      <c r="H56" s="23"/>
      <c r="I56" s="23"/>
      <c r="J56" s="10">
        <v>30</v>
      </c>
      <c r="K56" s="10">
        <v>14</v>
      </c>
      <c r="L56" s="10">
        <v>2</v>
      </c>
      <c r="M56" s="10">
        <v>0.3</v>
      </c>
      <c r="N56" s="10">
        <f t="shared" si="1"/>
        <v>46.3</v>
      </c>
      <c r="O56" s="10">
        <v>0.05</v>
      </c>
      <c r="P56" s="10"/>
    </row>
    <row r="57" spans="1:16" ht="18.75" hidden="1" customHeight="1" x14ac:dyDescent="0.25">
      <c r="A57" s="23">
        <v>25</v>
      </c>
      <c r="B57" s="23" t="s">
        <v>99</v>
      </c>
      <c r="C57" s="23" t="s">
        <v>19</v>
      </c>
      <c r="D57" s="23" t="s">
        <v>28</v>
      </c>
      <c r="E57" s="10" t="s">
        <v>69</v>
      </c>
      <c r="F57" s="34" t="s">
        <v>145</v>
      </c>
      <c r="G57" s="23"/>
      <c r="H57" s="23">
        <f>N57+N58+N59+N60+N61+N62+N63+N64+N64</f>
        <v>348.4</v>
      </c>
      <c r="I57" s="23">
        <f>O57+O58+O59+O60+O61+O62+O63+O64</f>
        <v>0.36</v>
      </c>
      <c r="J57" s="10">
        <v>22</v>
      </c>
      <c r="K57" s="10">
        <v>0</v>
      </c>
      <c r="L57" s="10">
        <v>0</v>
      </c>
      <c r="M57" s="10">
        <v>0</v>
      </c>
      <c r="N57" s="10">
        <f t="shared" si="1"/>
        <v>22</v>
      </c>
      <c r="O57" s="10">
        <v>0.02</v>
      </c>
      <c r="P57" s="10"/>
    </row>
    <row r="58" spans="1:16" ht="18.75" customHeight="1" x14ac:dyDescent="0.25">
      <c r="A58" s="23"/>
      <c r="B58" s="23"/>
      <c r="C58" s="23"/>
      <c r="D58" s="23"/>
      <c r="E58" s="10" t="s">
        <v>100</v>
      </c>
      <c r="F58" s="36"/>
      <c r="G58" s="23"/>
      <c r="H58" s="23"/>
      <c r="I58" s="23"/>
      <c r="J58" s="10">
        <v>36</v>
      </c>
      <c r="K58" s="10">
        <v>18</v>
      </c>
      <c r="L58" s="10">
        <v>2</v>
      </c>
      <c r="M58" s="10">
        <v>2</v>
      </c>
      <c r="N58" s="10">
        <f t="shared" si="1"/>
        <v>58</v>
      </c>
      <c r="O58" s="10">
        <v>0.06</v>
      </c>
      <c r="P58" s="10"/>
    </row>
    <row r="59" spans="1:16" ht="18.75" customHeight="1" x14ac:dyDescent="0.25">
      <c r="A59" s="23"/>
      <c r="B59" s="23"/>
      <c r="C59" s="23"/>
      <c r="D59" s="23"/>
      <c r="E59" s="10" t="s">
        <v>101</v>
      </c>
      <c r="F59" s="36"/>
      <c r="G59" s="23"/>
      <c r="H59" s="23"/>
      <c r="I59" s="23"/>
      <c r="J59" s="10">
        <v>30</v>
      </c>
      <c r="K59" s="10">
        <v>14</v>
      </c>
      <c r="L59" s="10">
        <v>2</v>
      </c>
      <c r="M59" s="10">
        <v>0.3</v>
      </c>
      <c r="N59" s="10">
        <f t="shared" si="1"/>
        <v>46.3</v>
      </c>
      <c r="O59" s="10">
        <v>0.05</v>
      </c>
      <c r="P59" s="10"/>
    </row>
    <row r="60" spans="1:16" ht="18.75" customHeight="1" x14ac:dyDescent="0.25">
      <c r="A60" s="23"/>
      <c r="B60" s="23"/>
      <c r="C60" s="23"/>
      <c r="D60" s="23"/>
      <c r="E60" s="10" t="s">
        <v>102</v>
      </c>
      <c r="F60" s="36"/>
      <c r="G60" s="23"/>
      <c r="H60" s="23"/>
      <c r="I60" s="23"/>
      <c r="J60" s="10">
        <v>30</v>
      </c>
      <c r="K60" s="10">
        <v>14</v>
      </c>
      <c r="L60" s="10">
        <v>2</v>
      </c>
      <c r="M60" s="10">
        <v>0.3</v>
      </c>
      <c r="N60" s="10">
        <f t="shared" si="1"/>
        <v>46.3</v>
      </c>
      <c r="O60" s="10">
        <v>0.05</v>
      </c>
      <c r="P60" s="10"/>
    </row>
    <row r="61" spans="1:16" ht="18.75" customHeight="1" x14ac:dyDescent="0.25">
      <c r="A61" s="23"/>
      <c r="B61" s="23"/>
      <c r="C61" s="23"/>
      <c r="D61" s="23"/>
      <c r="E61" s="10" t="s">
        <v>103</v>
      </c>
      <c r="F61" s="36"/>
      <c r="G61" s="23"/>
      <c r="H61" s="23"/>
      <c r="I61" s="23"/>
      <c r="J61" s="10">
        <v>34</v>
      </c>
      <c r="K61" s="10">
        <v>10</v>
      </c>
      <c r="L61" s="10">
        <v>2</v>
      </c>
      <c r="M61" s="10">
        <v>0.3</v>
      </c>
      <c r="N61" s="10">
        <f t="shared" si="1"/>
        <v>46.3</v>
      </c>
      <c r="O61" s="10">
        <v>0.05</v>
      </c>
      <c r="P61" s="10"/>
    </row>
    <row r="62" spans="1:16" ht="18.75" customHeight="1" x14ac:dyDescent="0.25">
      <c r="A62" s="23"/>
      <c r="B62" s="23"/>
      <c r="C62" s="23"/>
      <c r="D62" s="23"/>
      <c r="E62" s="10" t="s">
        <v>104</v>
      </c>
      <c r="F62" s="36"/>
      <c r="G62" s="23"/>
      <c r="H62" s="23"/>
      <c r="I62" s="23"/>
      <c r="J62" s="10">
        <v>30</v>
      </c>
      <c r="K62" s="10">
        <v>14</v>
      </c>
      <c r="L62" s="10">
        <v>2</v>
      </c>
      <c r="M62" s="10">
        <v>0.3</v>
      </c>
      <c r="N62" s="10">
        <f t="shared" si="1"/>
        <v>46.3</v>
      </c>
      <c r="O62" s="10">
        <v>0.05</v>
      </c>
      <c r="P62" s="10"/>
    </row>
    <row r="63" spans="1:16" ht="18" customHeight="1" x14ac:dyDescent="0.25">
      <c r="A63" s="23"/>
      <c r="B63" s="23"/>
      <c r="C63" s="23"/>
      <c r="D63" s="23"/>
      <c r="E63" s="10" t="s">
        <v>105</v>
      </c>
      <c r="F63" s="36"/>
      <c r="G63" s="23"/>
      <c r="H63" s="23"/>
      <c r="I63" s="23"/>
      <c r="J63" s="10">
        <v>30</v>
      </c>
      <c r="K63" s="10">
        <v>30</v>
      </c>
      <c r="L63" s="10">
        <v>5</v>
      </c>
      <c r="M63" s="10">
        <v>2.2000000000000002</v>
      </c>
      <c r="N63" s="10">
        <f t="shared" si="1"/>
        <v>67.2</v>
      </c>
      <c r="O63" s="10">
        <v>7.0000000000000007E-2</v>
      </c>
      <c r="P63" s="10"/>
    </row>
    <row r="64" spans="1:16" ht="18.75" hidden="1" customHeight="1" x14ac:dyDescent="0.25">
      <c r="A64" s="23"/>
      <c r="B64" s="23"/>
      <c r="C64" s="23"/>
      <c r="D64" s="23"/>
      <c r="E64" s="10" t="s">
        <v>106</v>
      </c>
      <c r="F64" s="35"/>
      <c r="G64" s="23"/>
      <c r="H64" s="23"/>
      <c r="I64" s="23"/>
      <c r="J64" s="10">
        <v>2</v>
      </c>
      <c r="K64" s="10">
        <v>6</v>
      </c>
      <c r="L64" s="10">
        <v>0</v>
      </c>
      <c r="M64" s="10">
        <v>0</v>
      </c>
      <c r="N64" s="10">
        <f t="shared" si="1"/>
        <v>8</v>
      </c>
      <c r="O64" s="10">
        <v>0.01</v>
      </c>
      <c r="P64" s="10"/>
    </row>
    <row r="65" spans="1:16" ht="18.75" customHeight="1" x14ac:dyDescent="0.25">
      <c r="A65" s="10">
        <v>26</v>
      </c>
      <c r="B65" s="10" t="s">
        <v>107</v>
      </c>
      <c r="C65" s="10" t="s">
        <v>19</v>
      </c>
      <c r="D65" s="10" t="s">
        <v>108</v>
      </c>
      <c r="E65" s="10" t="s">
        <v>109</v>
      </c>
      <c r="F65" s="18" t="s">
        <v>142</v>
      </c>
      <c r="G65" s="10"/>
      <c r="H65" s="10">
        <f>N65+N65</f>
        <v>168</v>
      </c>
      <c r="I65" s="10">
        <f>O65</f>
        <v>0.09</v>
      </c>
      <c r="J65" s="10">
        <v>40</v>
      </c>
      <c r="K65" s="10">
        <v>40</v>
      </c>
      <c r="L65" s="10">
        <v>2</v>
      </c>
      <c r="M65" s="10">
        <v>2</v>
      </c>
      <c r="N65" s="10">
        <f t="shared" si="1"/>
        <v>84</v>
      </c>
      <c r="O65" s="10">
        <v>0.09</v>
      </c>
      <c r="P65" s="10"/>
    </row>
    <row r="66" spans="1:16" ht="18.75" customHeight="1" x14ac:dyDescent="0.25">
      <c r="A66" s="23">
        <v>27</v>
      </c>
      <c r="B66" s="23" t="s">
        <v>110</v>
      </c>
      <c r="C66" s="23" t="s">
        <v>19</v>
      </c>
      <c r="D66" s="23" t="s">
        <v>111</v>
      </c>
      <c r="E66" s="10" t="s">
        <v>112</v>
      </c>
      <c r="F66" s="34" t="s">
        <v>143</v>
      </c>
      <c r="G66" s="23"/>
      <c r="H66" s="23">
        <f>N66+N67+N67</f>
        <v>122.89999999999999</v>
      </c>
      <c r="I66" s="23">
        <f>O66+O67</f>
        <v>0.08</v>
      </c>
      <c r="J66" s="10">
        <v>14</v>
      </c>
      <c r="K66" s="10">
        <v>14</v>
      </c>
      <c r="L66" s="10">
        <v>2</v>
      </c>
      <c r="M66" s="10">
        <v>0.3</v>
      </c>
      <c r="N66" s="10">
        <f t="shared" si="1"/>
        <v>30.3</v>
      </c>
      <c r="O66" s="10">
        <v>0.03</v>
      </c>
      <c r="P66" s="10"/>
    </row>
    <row r="67" spans="1:16" ht="18.75" customHeight="1" x14ac:dyDescent="0.25">
      <c r="A67" s="23"/>
      <c r="B67" s="23"/>
      <c r="C67" s="23"/>
      <c r="D67" s="23"/>
      <c r="E67" s="10" t="s">
        <v>113</v>
      </c>
      <c r="F67" s="35"/>
      <c r="G67" s="23"/>
      <c r="H67" s="23"/>
      <c r="I67" s="23"/>
      <c r="J67" s="10">
        <v>22</v>
      </c>
      <c r="K67" s="10">
        <v>22</v>
      </c>
      <c r="L67" s="10">
        <v>2</v>
      </c>
      <c r="M67" s="10">
        <v>0.3</v>
      </c>
      <c r="N67" s="10">
        <f t="shared" si="1"/>
        <v>46.3</v>
      </c>
      <c r="O67" s="10">
        <v>0.05</v>
      </c>
      <c r="P67" s="10"/>
    </row>
    <row r="68" spans="1:16" ht="18.75" customHeight="1" x14ac:dyDescent="0.25">
      <c r="A68" s="23">
        <v>28</v>
      </c>
      <c r="B68" s="23" t="s">
        <v>114</v>
      </c>
      <c r="C68" s="23" t="s">
        <v>19</v>
      </c>
      <c r="D68" s="23" t="s">
        <v>20</v>
      </c>
      <c r="E68" s="10" t="s">
        <v>115</v>
      </c>
      <c r="F68" s="34" t="s">
        <v>148</v>
      </c>
      <c r="G68" s="23"/>
      <c r="H68" s="23">
        <f>N68+N69+N69</f>
        <v>108.6</v>
      </c>
      <c r="I68" s="23">
        <f>O68+O69</f>
        <v>0.08</v>
      </c>
      <c r="J68" s="10">
        <v>30</v>
      </c>
      <c r="K68" s="10">
        <v>14</v>
      </c>
      <c r="L68" s="10">
        <v>2</v>
      </c>
      <c r="M68" s="10">
        <v>2</v>
      </c>
      <c r="N68" s="10">
        <f t="shared" si="1"/>
        <v>48</v>
      </c>
      <c r="O68" s="10">
        <v>0.05</v>
      </c>
      <c r="P68" s="10"/>
    </row>
    <row r="69" spans="1:16" ht="18.75" customHeight="1" x14ac:dyDescent="0.25">
      <c r="A69" s="23"/>
      <c r="B69" s="23"/>
      <c r="C69" s="23"/>
      <c r="D69" s="23"/>
      <c r="E69" s="10" t="s">
        <v>116</v>
      </c>
      <c r="F69" s="35"/>
      <c r="G69" s="23"/>
      <c r="H69" s="23"/>
      <c r="I69" s="23"/>
      <c r="J69" s="10">
        <v>14</v>
      </c>
      <c r="K69" s="10">
        <v>14</v>
      </c>
      <c r="L69" s="10">
        <v>2</v>
      </c>
      <c r="M69" s="10">
        <v>0.3</v>
      </c>
      <c r="N69" s="10">
        <f t="shared" si="1"/>
        <v>30.3</v>
      </c>
      <c r="O69" s="10">
        <v>0.03</v>
      </c>
      <c r="P69" s="10"/>
    </row>
    <row r="70" spans="1:16" ht="15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204.75" customHeight="1" x14ac:dyDescent="0.35">
      <c r="A71" s="3" t="s">
        <v>117</v>
      </c>
      <c r="B71" s="12" t="s">
        <v>118</v>
      </c>
      <c r="C71" s="4"/>
      <c r="D71" s="5"/>
      <c r="E71" s="4"/>
      <c r="F71" s="5"/>
      <c r="G71" s="5"/>
      <c r="H71" s="5"/>
      <c r="I71" s="9">
        <f>I9+I10+I11+I12+I14+I15+I16+I20+I22+I23+I24+I25+I26+I29+I32+I33+I34+I42+I43+I44+I48+I50+I53+I55+I57+I65+I66+I68</f>
        <v>3.9800000000000004</v>
      </c>
      <c r="J71" s="4"/>
      <c r="K71" s="4"/>
      <c r="L71" s="4"/>
      <c r="M71" s="4"/>
      <c r="N71" s="4"/>
      <c r="O71" s="13"/>
      <c r="P71"/>
    </row>
    <row r="72" spans="1:16" ht="18.75" customHeight="1" x14ac:dyDescent="0.25">
      <c r="B72" s="6"/>
      <c r="D72"/>
      <c r="F72"/>
      <c r="G72"/>
      <c r="H72"/>
      <c r="I72"/>
      <c r="P72"/>
    </row>
    <row r="73" spans="1:16" ht="31.5" customHeight="1" x14ac:dyDescent="0.25">
      <c r="D73"/>
      <c r="F73"/>
      <c r="G73"/>
      <c r="H73"/>
      <c r="I73"/>
      <c r="P73"/>
    </row>
    <row r="74" spans="1:16" ht="85.5" customHeight="1" x14ac:dyDescent="0.25">
      <c r="A74" s="1"/>
      <c r="B74" s="7" t="s">
        <v>119</v>
      </c>
      <c r="C74" s="24" t="s">
        <v>120</v>
      </c>
      <c r="D74" s="24"/>
      <c r="E74" s="24"/>
      <c r="F74" s="19" t="s">
        <v>121</v>
      </c>
      <c r="G74" s="24" t="s">
        <v>122</v>
      </c>
      <c r="H74" s="24"/>
      <c r="I74" s="24"/>
      <c r="J74" s="24"/>
      <c r="K74" s="1"/>
      <c r="L74" s="1"/>
      <c r="M74" s="1"/>
      <c r="N74" s="1"/>
      <c r="O74" s="1"/>
      <c r="P74"/>
    </row>
    <row r="75" spans="1:16" ht="140.1" customHeight="1" x14ac:dyDescent="0.25">
      <c r="A75" s="1"/>
      <c r="B75" s="14" t="s">
        <v>123</v>
      </c>
      <c r="C75" s="21" t="s">
        <v>124</v>
      </c>
      <c r="D75" s="22"/>
      <c r="E75" s="22"/>
      <c r="F75" s="20" t="s">
        <v>125</v>
      </c>
      <c r="G75" s="15">
        <v>71</v>
      </c>
      <c r="H75" s="14"/>
      <c r="I75" s="14"/>
      <c r="J75" s="14">
        <f>I9+I10+I11+I12+I14+I15+I16+I23+I24+I26+I29+I32+I33+I34+I42+I43+I48+I50+I55+I25</f>
        <v>2.8400000000000003</v>
      </c>
      <c r="P75"/>
    </row>
    <row r="76" spans="1:16" ht="140.1" customHeight="1" x14ac:dyDescent="0.25">
      <c r="A76" s="1"/>
      <c r="B76" s="14" t="s">
        <v>126</v>
      </c>
      <c r="C76" s="21" t="s">
        <v>127</v>
      </c>
      <c r="D76" s="22"/>
      <c r="E76" s="22"/>
      <c r="F76" s="20" t="s">
        <v>128</v>
      </c>
      <c r="G76" s="15">
        <v>82</v>
      </c>
      <c r="H76" s="14"/>
      <c r="I76" s="14"/>
      <c r="J76" s="14">
        <f>I10+I11+I12+I14+I15+I22+I26+I29+I32+I34+I42+I44+I48+I53+I55+I57+I16+I50+I33+I23</f>
        <v>3.2699999999999996</v>
      </c>
      <c r="P76"/>
    </row>
    <row r="77" spans="1:16" ht="140.1" customHeight="1" x14ac:dyDescent="0.25">
      <c r="A77" s="1"/>
      <c r="B77" s="14" t="s">
        <v>129</v>
      </c>
      <c r="C77" s="21" t="s">
        <v>130</v>
      </c>
      <c r="D77" s="22"/>
      <c r="E77" s="22"/>
      <c r="F77" s="20" t="s">
        <v>131</v>
      </c>
      <c r="G77" s="15">
        <v>15</v>
      </c>
      <c r="H77" s="14"/>
      <c r="I77" s="14"/>
      <c r="J77" s="14">
        <f>I29+I50+I66+I43</f>
        <v>0.6100000000000001</v>
      </c>
      <c r="P77"/>
    </row>
    <row r="79" spans="1:16" ht="77.25" customHeight="1" x14ac:dyDescent="0.25">
      <c r="D79"/>
      <c r="F79"/>
      <c r="G79"/>
      <c r="H79"/>
      <c r="I79"/>
      <c r="P79"/>
    </row>
    <row r="83" spans="4:16" ht="57.75" customHeight="1" x14ac:dyDescent="0.25">
      <c r="D83"/>
      <c r="F83"/>
      <c r="G83"/>
      <c r="H83"/>
      <c r="I83"/>
      <c r="P83"/>
    </row>
    <row r="86" spans="4:16" ht="29.25" customHeight="1" x14ac:dyDescent="0.25">
      <c r="D86"/>
      <c r="F86"/>
      <c r="G86"/>
      <c r="H86"/>
      <c r="I86"/>
      <c r="P86"/>
    </row>
    <row r="87" spans="4:16" ht="220.5" customHeight="1" x14ac:dyDescent="0.25">
      <c r="D87"/>
      <c r="F87"/>
      <c r="G87"/>
      <c r="H87"/>
      <c r="I87"/>
      <c r="P87"/>
    </row>
    <row r="88" spans="4:16" ht="31.5" customHeight="1" x14ac:dyDescent="0.25">
      <c r="D88"/>
      <c r="F88"/>
      <c r="G88"/>
      <c r="H88"/>
      <c r="I88"/>
      <c r="P88"/>
    </row>
    <row r="89" spans="4:16" ht="39" customHeight="1" x14ac:dyDescent="0.25">
      <c r="D89"/>
      <c r="F89"/>
      <c r="G89"/>
      <c r="H89"/>
      <c r="I89"/>
      <c r="P89"/>
    </row>
    <row r="93" spans="4:16" ht="39.75" customHeight="1" x14ac:dyDescent="0.25">
      <c r="D93"/>
      <c r="F93"/>
      <c r="G93"/>
      <c r="H93"/>
      <c r="I93"/>
      <c r="P93"/>
    </row>
    <row r="94" spans="4:16" ht="30" customHeight="1" x14ac:dyDescent="0.25">
      <c r="D94"/>
      <c r="F94"/>
      <c r="G94"/>
      <c r="H94"/>
      <c r="I94"/>
      <c r="P94"/>
    </row>
    <row r="95" spans="4:16" ht="190.5" customHeight="1" x14ac:dyDescent="0.25">
      <c r="D95"/>
      <c r="F95"/>
      <c r="G95"/>
      <c r="H95"/>
      <c r="I95"/>
      <c r="P95"/>
    </row>
    <row r="96" spans="4:16" ht="207" customHeight="1" x14ac:dyDescent="0.25">
      <c r="D96"/>
      <c r="F96"/>
      <c r="G96"/>
      <c r="H96"/>
      <c r="I96"/>
      <c r="P96"/>
    </row>
    <row r="97" spans="4:27" ht="36.75" customHeight="1" x14ac:dyDescent="0.25">
      <c r="D97"/>
      <c r="F97"/>
      <c r="G97"/>
      <c r="H97"/>
      <c r="I97"/>
      <c r="P97"/>
    </row>
    <row r="98" spans="4:27" ht="66" customHeight="1" x14ac:dyDescent="0.25">
      <c r="D98"/>
      <c r="F98"/>
      <c r="G98"/>
      <c r="H98"/>
      <c r="I98"/>
      <c r="P98"/>
    </row>
    <row r="99" spans="4:27" ht="82.5" customHeight="1" x14ac:dyDescent="0.25">
      <c r="D99"/>
      <c r="F99"/>
      <c r="G99"/>
      <c r="H99"/>
      <c r="I99"/>
      <c r="P99"/>
    </row>
    <row r="100" spans="4:27" ht="82.5" customHeight="1" x14ac:dyDescent="0.25">
      <c r="D100"/>
      <c r="F100"/>
      <c r="G100"/>
      <c r="H100"/>
      <c r="I100"/>
      <c r="P100"/>
    </row>
    <row r="101" spans="4:27" ht="319.5" customHeight="1" x14ac:dyDescent="0.25">
      <c r="D101"/>
      <c r="F101"/>
      <c r="G101"/>
      <c r="H101"/>
      <c r="I101"/>
      <c r="P101"/>
    </row>
    <row r="102" spans="4:27" ht="26.25" customHeight="1" x14ac:dyDescent="0.25">
      <c r="D102"/>
      <c r="F102"/>
      <c r="G102"/>
      <c r="H102"/>
      <c r="I102"/>
      <c r="P102"/>
    </row>
    <row r="103" spans="4:27" ht="28.5" customHeight="1" x14ac:dyDescent="0.25">
      <c r="D103"/>
      <c r="F103"/>
      <c r="G103"/>
      <c r="H103"/>
      <c r="I103"/>
      <c r="P103"/>
    </row>
    <row r="104" spans="4:27" ht="65.25" customHeight="1" x14ac:dyDescent="0.25">
      <c r="D104"/>
      <c r="F104"/>
      <c r="G104"/>
      <c r="H104"/>
      <c r="I104"/>
      <c r="P104"/>
    </row>
    <row r="105" spans="4:27" ht="210" customHeight="1" x14ac:dyDescent="0.25">
      <c r="D105"/>
      <c r="F105"/>
      <c r="G105"/>
      <c r="H105"/>
      <c r="I105"/>
      <c r="P105"/>
    </row>
    <row r="106" spans="4:27" ht="28.5" customHeight="1" x14ac:dyDescent="0.25">
      <c r="D106"/>
      <c r="F106"/>
      <c r="G106"/>
      <c r="H106"/>
      <c r="I106"/>
      <c r="P10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4:27" ht="143.25" customHeight="1" x14ac:dyDescent="0.25">
      <c r="D107"/>
      <c r="F107"/>
      <c r="G107"/>
      <c r="H107"/>
      <c r="I107"/>
      <c r="P107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4:27" ht="23.25" customHeight="1" x14ac:dyDescent="0.25">
      <c r="D108"/>
      <c r="F108"/>
      <c r="G108"/>
      <c r="H108"/>
      <c r="I108"/>
      <c r="P108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4:27" ht="23.25" customHeight="1" x14ac:dyDescent="0.25">
      <c r="D109"/>
      <c r="F109"/>
      <c r="G109"/>
      <c r="H109"/>
      <c r="I109"/>
      <c r="P109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4:27" ht="257.25" customHeight="1" x14ac:dyDescent="0.25">
      <c r="D110"/>
      <c r="F110"/>
      <c r="G110"/>
      <c r="H110"/>
      <c r="I110"/>
      <c r="P110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4:27" ht="146.25" customHeight="1" x14ac:dyDescent="0.25">
      <c r="D111"/>
      <c r="F111"/>
      <c r="G111"/>
      <c r="H111"/>
      <c r="I111"/>
      <c r="P111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4:27" ht="195" customHeight="1" x14ac:dyDescent="0.25">
      <c r="D112"/>
      <c r="F112"/>
      <c r="G112"/>
      <c r="H112"/>
      <c r="I112"/>
      <c r="P112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4:27" ht="243.75" customHeight="1" x14ac:dyDescent="0.25">
      <c r="D113"/>
      <c r="F113"/>
      <c r="G113"/>
      <c r="H113"/>
      <c r="I113"/>
      <c r="P113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4:27" ht="314.25" customHeight="1" x14ac:dyDescent="0.25">
      <c r="D114"/>
      <c r="F114"/>
      <c r="G114"/>
      <c r="H114"/>
      <c r="I114"/>
      <c r="P114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4:27" ht="170.25" customHeight="1" x14ac:dyDescent="0.25">
      <c r="D115"/>
      <c r="F115"/>
      <c r="G115"/>
      <c r="H115"/>
      <c r="I115"/>
      <c r="P115"/>
    </row>
    <row r="116" spans="4:27" ht="170.25" customHeight="1" x14ac:dyDescent="0.25">
      <c r="D116"/>
      <c r="F116"/>
      <c r="G116"/>
      <c r="H116"/>
      <c r="I116"/>
      <c r="P116"/>
    </row>
    <row r="119" spans="4:27" ht="29.25" customHeight="1" x14ac:dyDescent="0.25">
      <c r="D119"/>
      <c r="F119"/>
      <c r="G119"/>
      <c r="H119"/>
      <c r="I119"/>
      <c r="P119"/>
    </row>
    <row r="120" spans="4:27" ht="27" customHeight="1" x14ac:dyDescent="0.25">
      <c r="D120"/>
      <c r="F120"/>
      <c r="G120"/>
      <c r="H120"/>
      <c r="I120"/>
      <c r="P120"/>
    </row>
    <row r="124" spans="4:27" ht="24" customHeight="1" x14ac:dyDescent="0.25">
      <c r="D124"/>
      <c r="F124"/>
      <c r="G124"/>
      <c r="H124"/>
      <c r="I124"/>
      <c r="P124"/>
    </row>
    <row r="126" spans="4:27" ht="240.75" customHeight="1" x14ac:dyDescent="0.25">
      <c r="D126"/>
      <c r="F126"/>
      <c r="G126"/>
      <c r="H126"/>
      <c r="I126"/>
      <c r="P126"/>
    </row>
    <row r="128" spans="4:27" ht="26.25" customHeight="1" x14ac:dyDescent="0.25">
      <c r="D128"/>
      <c r="F128"/>
      <c r="G128"/>
      <c r="H128"/>
      <c r="I128"/>
      <c r="P128"/>
    </row>
    <row r="130" spans="4:16" ht="23.25" customHeight="1" x14ac:dyDescent="0.25">
      <c r="D130"/>
      <c r="F130"/>
      <c r="G130"/>
      <c r="H130"/>
      <c r="I130"/>
      <c r="P130"/>
    </row>
    <row r="131" spans="4:16" ht="23.25" customHeight="1" x14ac:dyDescent="0.25">
      <c r="D131"/>
      <c r="F131"/>
      <c r="G131"/>
      <c r="H131"/>
      <c r="I131"/>
      <c r="P131"/>
    </row>
    <row r="133" spans="4:16" ht="111.75" customHeight="1" x14ac:dyDescent="0.25">
      <c r="D133"/>
      <c r="F133"/>
      <c r="G133"/>
      <c r="H133"/>
      <c r="I133"/>
      <c r="P133"/>
    </row>
    <row r="135" spans="4:16" ht="204.75" customHeight="1" x14ac:dyDescent="0.25">
      <c r="D135"/>
      <c r="F135"/>
      <c r="G135"/>
      <c r="H135"/>
      <c r="I135"/>
      <c r="P135"/>
    </row>
    <row r="137" spans="4:16" ht="123.75" customHeight="1" x14ac:dyDescent="0.25">
      <c r="D137"/>
      <c r="F137"/>
      <c r="G137"/>
      <c r="H137"/>
      <c r="I137"/>
      <c r="P137"/>
    </row>
    <row r="138" spans="4:16" ht="117" customHeight="1" x14ac:dyDescent="0.25">
      <c r="D138"/>
      <c r="F138"/>
      <c r="G138"/>
      <c r="H138"/>
      <c r="I138"/>
      <c r="P138"/>
    </row>
    <row r="139" spans="4:16" ht="261" customHeight="1" x14ac:dyDescent="0.25">
      <c r="D139"/>
      <c r="F139"/>
      <c r="G139"/>
      <c r="H139"/>
      <c r="I139"/>
      <c r="P139"/>
    </row>
    <row r="140" spans="4:16" ht="31.5" customHeight="1" x14ac:dyDescent="0.25">
      <c r="D140"/>
      <c r="F140"/>
      <c r="G140"/>
      <c r="H140"/>
      <c r="I140"/>
      <c r="P140"/>
    </row>
    <row r="141" spans="4:16" ht="26.25" customHeight="1" x14ac:dyDescent="0.25">
      <c r="D141"/>
      <c r="F141"/>
      <c r="G141"/>
      <c r="H141"/>
      <c r="I141"/>
      <c r="P141"/>
    </row>
    <row r="142" spans="4:16" ht="57" customHeight="1" x14ac:dyDescent="0.25">
      <c r="D142"/>
      <c r="F142"/>
      <c r="G142"/>
      <c r="H142"/>
      <c r="I142"/>
      <c r="P142"/>
    </row>
    <row r="143" spans="4:16" ht="57" customHeight="1" x14ac:dyDescent="0.25">
      <c r="D143"/>
      <c r="F143"/>
      <c r="G143"/>
      <c r="H143"/>
      <c r="I143"/>
      <c r="P143"/>
    </row>
    <row r="144" spans="4:16" ht="56.25" customHeight="1" x14ac:dyDescent="0.25">
      <c r="D144"/>
      <c r="F144"/>
      <c r="G144"/>
      <c r="H144"/>
      <c r="I144"/>
      <c r="P144"/>
    </row>
    <row r="145" spans="1:16" ht="76.5" customHeight="1" x14ac:dyDescent="0.25">
      <c r="D145"/>
      <c r="F145"/>
      <c r="G145"/>
      <c r="H145"/>
      <c r="I145"/>
      <c r="P145"/>
    </row>
    <row r="150" spans="1:16" s="1" customFormat="1" ht="33.75" customHeight="1" x14ac:dyDescent="0.25">
      <c r="A150"/>
      <c r="B150"/>
      <c r="C150"/>
      <c r="E150"/>
      <c r="J150"/>
      <c r="K150"/>
      <c r="L150"/>
      <c r="M150"/>
      <c r="N150"/>
      <c r="O150"/>
    </row>
    <row r="151" spans="1:16" ht="102" customHeight="1" x14ac:dyDescent="0.25">
      <c r="D151"/>
      <c r="F151"/>
      <c r="G151"/>
      <c r="H151"/>
      <c r="I151"/>
      <c r="P151"/>
    </row>
    <row r="152" spans="1:16" ht="126" customHeight="1" x14ac:dyDescent="0.25">
      <c r="D152"/>
      <c r="F152"/>
      <c r="G152"/>
      <c r="H152"/>
      <c r="I152"/>
      <c r="P152"/>
    </row>
    <row r="153" spans="1:16" ht="97.5" customHeight="1" x14ac:dyDescent="0.25">
      <c r="D153"/>
      <c r="F153"/>
      <c r="G153"/>
      <c r="H153"/>
      <c r="I153"/>
      <c r="P153"/>
    </row>
  </sheetData>
  <autoFilter ref="A6:P71" xr:uid="{00000000-0009-0000-0000-000000000000}"/>
  <mergeCells count="133">
    <mergeCell ref="A1:O1"/>
    <mergeCell ref="A2:O2"/>
    <mergeCell ref="A3:O3"/>
    <mergeCell ref="A4:O4"/>
    <mergeCell ref="A6:A8"/>
    <mergeCell ref="B6:B8"/>
    <mergeCell ref="C6:C8"/>
    <mergeCell ref="D6:D8"/>
    <mergeCell ref="E6:E8"/>
    <mergeCell ref="F6:F8"/>
    <mergeCell ref="G6:G8"/>
    <mergeCell ref="H6:I6"/>
    <mergeCell ref="J6:O6"/>
    <mergeCell ref="P6:P8"/>
    <mergeCell ref="H7:I7"/>
    <mergeCell ref="J7:O7"/>
    <mergeCell ref="A12:A13"/>
    <mergeCell ref="B12:B13"/>
    <mergeCell ref="C12:C13"/>
    <mergeCell ref="D12:D13"/>
    <mergeCell ref="F12:F13"/>
    <mergeCell ref="G12:G13"/>
    <mergeCell ref="H12:H13"/>
    <mergeCell ref="I12:I13"/>
    <mergeCell ref="A16:A19"/>
    <mergeCell ref="B16:B19"/>
    <mergeCell ref="C16:C19"/>
    <mergeCell ref="D16:D19"/>
    <mergeCell ref="F16:F19"/>
    <mergeCell ref="G16:G19"/>
    <mergeCell ref="H16:H19"/>
    <mergeCell ref="I16:I19"/>
    <mergeCell ref="A20:A21"/>
    <mergeCell ref="B20:B21"/>
    <mergeCell ref="C20:C21"/>
    <mergeCell ref="D20:D21"/>
    <mergeCell ref="F20:F21"/>
    <mergeCell ref="G20:G21"/>
    <mergeCell ref="H20:H21"/>
    <mergeCell ref="I20:I21"/>
    <mergeCell ref="A26:A28"/>
    <mergeCell ref="B26:B28"/>
    <mergeCell ref="C26:C28"/>
    <mergeCell ref="D26:D28"/>
    <mergeCell ref="F26:F28"/>
    <mergeCell ref="G26:G28"/>
    <mergeCell ref="H26:H28"/>
    <mergeCell ref="I26:I28"/>
    <mergeCell ref="A29:A31"/>
    <mergeCell ref="B29:B31"/>
    <mergeCell ref="C29:C31"/>
    <mergeCell ref="D29:D31"/>
    <mergeCell ref="F29:F31"/>
    <mergeCell ref="G29:G31"/>
    <mergeCell ref="H29:H31"/>
    <mergeCell ref="I29:I31"/>
    <mergeCell ref="A34:A41"/>
    <mergeCell ref="B34:B41"/>
    <mergeCell ref="C34:C41"/>
    <mergeCell ref="D34:D41"/>
    <mergeCell ref="F34:F41"/>
    <mergeCell ref="G34:G41"/>
    <mergeCell ref="H34:H41"/>
    <mergeCell ref="I34:I41"/>
    <mergeCell ref="A44:A47"/>
    <mergeCell ref="B44:B47"/>
    <mergeCell ref="C44:C47"/>
    <mergeCell ref="D44:D47"/>
    <mergeCell ref="F44:F47"/>
    <mergeCell ref="G44:G47"/>
    <mergeCell ref="H44:H47"/>
    <mergeCell ref="I44:I47"/>
    <mergeCell ref="A48:A49"/>
    <mergeCell ref="B48:B49"/>
    <mergeCell ref="C48:C49"/>
    <mergeCell ref="D48:D49"/>
    <mergeCell ref="F48:F49"/>
    <mergeCell ref="G48:G49"/>
    <mergeCell ref="H48:H49"/>
    <mergeCell ref="I48:I49"/>
    <mergeCell ref="A50:A52"/>
    <mergeCell ref="B50:B52"/>
    <mergeCell ref="C50:C52"/>
    <mergeCell ref="D50:D52"/>
    <mergeCell ref="F50:F52"/>
    <mergeCell ref="G50:G52"/>
    <mergeCell ref="H50:H52"/>
    <mergeCell ref="I50:I52"/>
    <mergeCell ref="A53:A54"/>
    <mergeCell ref="B53:B54"/>
    <mergeCell ref="C53:C54"/>
    <mergeCell ref="D53:D54"/>
    <mergeCell ref="F53:F54"/>
    <mergeCell ref="G53:G54"/>
    <mergeCell ref="H53:H54"/>
    <mergeCell ref="I53:I54"/>
    <mergeCell ref="A55:A56"/>
    <mergeCell ref="B55:B56"/>
    <mergeCell ref="C55:C56"/>
    <mergeCell ref="D55:D56"/>
    <mergeCell ref="F55:F56"/>
    <mergeCell ref="G55:G56"/>
    <mergeCell ref="H55:H56"/>
    <mergeCell ref="I55:I56"/>
    <mergeCell ref="H68:H69"/>
    <mergeCell ref="I68:I69"/>
    <mergeCell ref="C74:E74"/>
    <mergeCell ref="G74:J74"/>
    <mergeCell ref="A57:A64"/>
    <mergeCell ref="B57:B64"/>
    <mergeCell ref="C57:C64"/>
    <mergeCell ref="D57:D64"/>
    <mergeCell ref="F57:F64"/>
    <mergeCell ref="G57:G64"/>
    <mergeCell ref="H57:H64"/>
    <mergeCell ref="I57:I64"/>
    <mergeCell ref="A66:A67"/>
    <mergeCell ref="B66:B67"/>
    <mergeCell ref="C66:C67"/>
    <mergeCell ref="D66:D67"/>
    <mergeCell ref="F66:F67"/>
    <mergeCell ref="G66:G67"/>
    <mergeCell ref="H66:H67"/>
    <mergeCell ref="I66:I67"/>
    <mergeCell ref="C75:E75"/>
    <mergeCell ref="C76:E76"/>
    <mergeCell ref="C77:E77"/>
    <mergeCell ref="A68:A69"/>
    <mergeCell ref="B68:B69"/>
    <mergeCell ref="C68:C69"/>
    <mergeCell ref="D68:D69"/>
    <mergeCell ref="F68:F69"/>
    <mergeCell ref="G68:G69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1"/>
  <sheetViews>
    <sheetView zoomScale="70" zoomScaleNormal="70" workbookViewId="0">
      <selection activeCell="P15" sqref="P15"/>
    </sheetView>
  </sheetViews>
  <sheetFormatPr defaultColWidth="9.7109375" defaultRowHeight="18.75" customHeight="1" x14ac:dyDescent="0.25"/>
  <cols>
    <col min="1" max="1" width="6.28515625" customWidth="1"/>
    <col min="2" max="2" width="37.7109375" customWidth="1"/>
    <col min="3" max="3" width="24.5703125" customWidth="1"/>
    <col min="4" max="4" width="22.7109375" style="1" customWidth="1"/>
    <col min="5" max="5" width="31.5703125" customWidth="1"/>
    <col min="6" max="6" width="24.42578125" style="1" customWidth="1"/>
    <col min="7" max="9" width="25.140625" style="1" customWidth="1"/>
    <col min="10" max="10" width="11.85546875" customWidth="1"/>
    <col min="11" max="11" width="13.7109375" customWidth="1"/>
    <col min="12" max="13" width="9.7109375" customWidth="1"/>
    <col min="14" max="14" width="10.7109375" customWidth="1"/>
    <col min="15" max="15" width="9.7109375" customWidth="1"/>
    <col min="16" max="16" width="27.140625" style="1" customWidth="1"/>
  </cols>
  <sheetData>
    <row r="1" spans="1:16" ht="18.75" customHeight="1" x14ac:dyDescent="0.2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/>
    </row>
    <row r="2" spans="1:16" ht="18.75" customHeight="1" x14ac:dyDescent="0.25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/>
    </row>
    <row r="3" spans="1:16" ht="18.75" customHeight="1" x14ac:dyDescent="0.25">
      <c r="A3" s="32" t="s">
        <v>132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/>
    </row>
    <row r="4" spans="1:16" ht="18.75" customHeight="1" x14ac:dyDescent="0.25">
      <c r="A4" s="32" t="s">
        <v>133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/>
    </row>
    <row r="6" spans="1:16" ht="18.75" customHeight="1" x14ac:dyDescent="0.25">
      <c r="A6" s="33" t="s">
        <v>2</v>
      </c>
      <c r="B6" s="33" t="s">
        <v>3</v>
      </c>
      <c r="C6" s="33" t="s">
        <v>134</v>
      </c>
      <c r="D6" s="33" t="s">
        <v>5</v>
      </c>
      <c r="E6" s="33" t="s">
        <v>6</v>
      </c>
      <c r="F6" s="33" t="s">
        <v>7</v>
      </c>
      <c r="G6" s="33" t="s">
        <v>8</v>
      </c>
      <c r="H6" s="28" t="s">
        <v>9</v>
      </c>
      <c r="I6" s="29"/>
      <c r="J6" s="33" t="s">
        <v>9</v>
      </c>
      <c r="K6" s="33"/>
      <c r="L6" s="33"/>
      <c r="M6" s="33"/>
      <c r="N6" s="33"/>
      <c r="O6" s="33"/>
      <c r="P6" s="25" t="s">
        <v>10</v>
      </c>
    </row>
    <row r="7" spans="1:16" ht="18.75" customHeight="1" x14ac:dyDescent="0.25">
      <c r="A7" s="33"/>
      <c r="B7" s="33"/>
      <c r="C7" s="33"/>
      <c r="D7" s="33"/>
      <c r="E7" s="33"/>
      <c r="F7" s="33"/>
      <c r="G7" s="33"/>
      <c r="H7" s="28" t="s">
        <v>11</v>
      </c>
      <c r="I7" s="29"/>
      <c r="J7" s="30" t="s">
        <v>11</v>
      </c>
      <c r="K7" s="30"/>
      <c r="L7" s="30"/>
      <c r="M7" s="30"/>
      <c r="N7" s="30"/>
      <c r="O7" s="30"/>
      <c r="P7" s="26"/>
    </row>
    <row r="8" spans="1:16" ht="41.25" customHeight="1" x14ac:dyDescent="0.25">
      <c r="A8" s="33"/>
      <c r="B8" s="33"/>
      <c r="C8" s="33"/>
      <c r="D8" s="33"/>
      <c r="E8" s="33"/>
      <c r="F8" s="33"/>
      <c r="G8" s="33"/>
      <c r="H8" s="2" t="s">
        <v>12</v>
      </c>
      <c r="I8" s="2" t="s">
        <v>13</v>
      </c>
      <c r="J8" s="8" t="s">
        <v>14</v>
      </c>
      <c r="K8" s="8" t="s">
        <v>15</v>
      </c>
      <c r="L8" s="8" t="s">
        <v>16</v>
      </c>
      <c r="M8" s="8" t="s">
        <v>17</v>
      </c>
      <c r="N8" s="2" t="s">
        <v>12</v>
      </c>
      <c r="O8" s="2" t="s">
        <v>13</v>
      </c>
      <c r="P8" s="27"/>
    </row>
    <row r="9" spans="1:16" ht="41.25" customHeight="1" x14ac:dyDescent="0.25">
      <c r="A9" s="11"/>
      <c r="B9" s="11"/>
      <c r="C9" s="11"/>
      <c r="D9" s="11"/>
      <c r="E9" s="11"/>
      <c r="F9" s="11"/>
      <c r="G9" s="11"/>
      <c r="H9" s="11"/>
      <c r="I9" s="11"/>
      <c r="J9" s="17"/>
      <c r="K9" s="17"/>
      <c r="L9" s="17"/>
      <c r="M9" s="17"/>
      <c r="N9" s="11"/>
      <c r="O9" s="11"/>
      <c r="P9" s="11"/>
    </row>
    <row r="10" spans="1:16" ht="204.75" customHeight="1" x14ac:dyDescent="0.35">
      <c r="A10" s="3" t="s">
        <v>117</v>
      </c>
      <c r="B10" s="12" t="s">
        <v>118</v>
      </c>
      <c r="C10" s="4"/>
      <c r="D10" s="5"/>
      <c r="E10" s="4"/>
      <c r="F10" s="5"/>
      <c r="G10" s="5"/>
      <c r="H10" s="5"/>
      <c r="I10" s="9" t="s">
        <v>135</v>
      </c>
      <c r="J10" s="4"/>
      <c r="K10" s="4"/>
      <c r="L10" s="4"/>
      <c r="M10" s="4"/>
      <c r="N10" s="4"/>
      <c r="O10" s="13"/>
      <c r="P10"/>
    </row>
    <row r="11" spans="1:16" ht="18.75" customHeight="1" x14ac:dyDescent="0.25">
      <c r="B11" s="6"/>
      <c r="D11"/>
      <c r="F11"/>
      <c r="G11"/>
      <c r="H11"/>
      <c r="I11"/>
      <c r="P11"/>
    </row>
    <row r="12" spans="1:16" ht="31.5" customHeight="1" x14ac:dyDescent="0.25">
      <c r="D12"/>
      <c r="F12"/>
      <c r="G12"/>
      <c r="H12"/>
      <c r="I12"/>
      <c r="P12"/>
    </row>
    <row r="13" spans="1:16" ht="85.5" customHeight="1" x14ac:dyDescent="0.25">
      <c r="A13" s="1"/>
      <c r="B13" s="7" t="s">
        <v>119</v>
      </c>
      <c r="C13" s="24" t="s">
        <v>120</v>
      </c>
      <c r="D13" s="24"/>
      <c r="E13" s="24"/>
      <c r="F13" s="7" t="s">
        <v>121</v>
      </c>
      <c r="G13" s="24" t="s">
        <v>122</v>
      </c>
      <c r="H13" s="24"/>
      <c r="I13" s="24"/>
      <c r="J13" s="24"/>
      <c r="K13" s="1"/>
      <c r="L13" s="1"/>
      <c r="M13" s="1"/>
      <c r="N13" s="1"/>
      <c r="O13" s="1"/>
      <c r="P13"/>
    </row>
    <row r="14" spans="1:16" ht="54.75" customHeight="1" x14ac:dyDescent="0.25">
      <c r="A14" s="1"/>
      <c r="D14"/>
      <c r="F14"/>
      <c r="G14"/>
      <c r="H14"/>
      <c r="I14"/>
      <c r="P14"/>
    </row>
    <row r="15" spans="1:16" ht="163.5" customHeight="1" x14ac:dyDescent="0.25">
      <c r="A15" s="1"/>
      <c r="D15"/>
      <c r="F15"/>
      <c r="G15"/>
      <c r="H15"/>
      <c r="I15"/>
      <c r="P15"/>
    </row>
    <row r="16" spans="1:16" ht="18.75" customHeight="1" x14ac:dyDescent="0.25">
      <c r="A16" s="1"/>
      <c r="D16"/>
      <c r="F16"/>
      <c r="G16"/>
      <c r="H16"/>
      <c r="I16"/>
      <c r="P16"/>
    </row>
    <row r="19" spans="4:16" ht="77.25" customHeight="1" x14ac:dyDescent="0.25">
      <c r="D19"/>
      <c r="F19"/>
      <c r="G19"/>
      <c r="H19"/>
      <c r="I19"/>
      <c r="P19"/>
    </row>
    <row r="22" spans="4:16" ht="24" customHeight="1" x14ac:dyDescent="0.25">
      <c r="D22"/>
      <c r="F22"/>
      <c r="G22"/>
      <c r="H22"/>
      <c r="I22"/>
      <c r="P22"/>
    </row>
    <row r="23" spans="4:16" ht="57.75" customHeight="1" x14ac:dyDescent="0.25">
      <c r="D23"/>
      <c r="F23"/>
      <c r="G23"/>
      <c r="H23"/>
      <c r="I23"/>
      <c r="P23"/>
    </row>
    <row r="26" spans="4:16" ht="29.25" customHeight="1" x14ac:dyDescent="0.25">
      <c r="D26"/>
      <c r="F26"/>
      <c r="G26"/>
      <c r="H26"/>
      <c r="I26"/>
      <c r="P26"/>
    </row>
    <row r="27" spans="4:16" ht="220.5" customHeight="1" x14ac:dyDescent="0.25">
      <c r="D27"/>
      <c r="F27"/>
      <c r="G27"/>
      <c r="H27"/>
      <c r="I27"/>
      <c r="P27"/>
    </row>
    <row r="28" spans="4:16" ht="31.5" customHeight="1" x14ac:dyDescent="0.25">
      <c r="D28"/>
      <c r="F28"/>
      <c r="G28"/>
      <c r="H28"/>
      <c r="I28"/>
      <c r="P28"/>
    </row>
    <row r="29" spans="4:16" ht="39" customHeight="1" x14ac:dyDescent="0.25">
      <c r="D29"/>
      <c r="F29"/>
      <c r="G29"/>
      <c r="H29"/>
      <c r="I29"/>
      <c r="P29"/>
    </row>
    <row r="31" spans="4:16" ht="27" customHeight="1" x14ac:dyDescent="0.25">
      <c r="D31"/>
      <c r="F31"/>
      <c r="G31"/>
      <c r="H31"/>
      <c r="I31"/>
      <c r="P31"/>
    </row>
    <row r="32" spans="4:16" ht="25.5" customHeight="1" x14ac:dyDescent="0.25">
      <c r="D32"/>
      <c r="F32"/>
      <c r="G32"/>
      <c r="H32"/>
      <c r="I32"/>
      <c r="P32"/>
    </row>
    <row r="33" spans="4:16" ht="39.75" customHeight="1" x14ac:dyDescent="0.25">
      <c r="D33"/>
      <c r="F33"/>
      <c r="G33"/>
      <c r="H33"/>
      <c r="I33"/>
      <c r="P33"/>
    </row>
    <row r="34" spans="4:16" ht="39.75" customHeight="1" x14ac:dyDescent="0.25">
      <c r="D34"/>
      <c r="F34"/>
      <c r="G34"/>
      <c r="H34"/>
      <c r="I34"/>
      <c r="P34"/>
    </row>
    <row r="35" spans="4:16" ht="30" customHeight="1" x14ac:dyDescent="0.25">
      <c r="D35"/>
      <c r="F35"/>
      <c r="G35"/>
      <c r="H35"/>
      <c r="I35"/>
      <c r="P35"/>
    </row>
    <row r="36" spans="4:16" ht="190.5" customHeight="1" x14ac:dyDescent="0.25">
      <c r="D36"/>
      <c r="F36"/>
      <c r="G36"/>
      <c r="H36"/>
      <c r="I36"/>
      <c r="P36"/>
    </row>
    <row r="37" spans="4:16" ht="207" customHeight="1" x14ac:dyDescent="0.25">
      <c r="D37"/>
      <c r="F37"/>
      <c r="G37"/>
      <c r="H37"/>
      <c r="I37"/>
      <c r="P37"/>
    </row>
    <row r="38" spans="4:16" ht="36.75" customHeight="1" x14ac:dyDescent="0.25">
      <c r="D38"/>
      <c r="F38"/>
      <c r="G38"/>
      <c r="H38"/>
      <c r="I38"/>
      <c r="P38"/>
    </row>
    <row r="39" spans="4:16" ht="66" customHeight="1" x14ac:dyDescent="0.25">
      <c r="D39"/>
      <c r="F39"/>
      <c r="G39"/>
      <c r="H39"/>
      <c r="I39"/>
      <c r="P39"/>
    </row>
    <row r="40" spans="4:16" ht="82.5" customHeight="1" x14ac:dyDescent="0.25">
      <c r="D40"/>
      <c r="F40"/>
      <c r="G40"/>
      <c r="H40"/>
      <c r="I40"/>
      <c r="P40"/>
    </row>
    <row r="41" spans="4:16" ht="42.75" customHeight="1" x14ac:dyDescent="0.25">
      <c r="D41"/>
      <c r="F41"/>
      <c r="G41"/>
      <c r="H41"/>
      <c r="I41"/>
      <c r="P41"/>
    </row>
    <row r="42" spans="4:16" ht="25.5" customHeight="1" x14ac:dyDescent="0.25">
      <c r="D42"/>
      <c r="F42"/>
      <c r="G42"/>
      <c r="H42"/>
      <c r="I42"/>
      <c r="P42"/>
    </row>
    <row r="43" spans="4:16" ht="319.5" customHeight="1" x14ac:dyDescent="0.25">
      <c r="D43"/>
      <c r="F43"/>
      <c r="G43"/>
      <c r="H43"/>
      <c r="I43"/>
      <c r="P43"/>
    </row>
    <row r="44" spans="4:16" ht="26.25" customHeight="1" x14ac:dyDescent="0.25">
      <c r="D44"/>
      <c r="F44"/>
      <c r="G44"/>
      <c r="H44"/>
      <c r="I44"/>
      <c r="P44"/>
    </row>
    <row r="45" spans="4:16" ht="28.5" customHeight="1" x14ac:dyDescent="0.25">
      <c r="D45"/>
      <c r="F45"/>
      <c r="G45"/>
      <c r="H45"/>
      <c r="I45"/>
      <c r="P45"/>
    </row>
    <row r="46" spans="4:16" ht="65.25" customHeight="1" x14ac:dyDescent="0.25">
      <c r="D46"/>
      <c r="F46"/>
      <c r="G46"/>
      <c r="H46"/>
      <c r="I46"/>
      <c r="P46"/>
    </row>
    <row r="47" spans="4:16" ht="210" customHeight="1" x14ac:dyDescent="0.25">
      <c r="D47"/>
      <c r="F47"/>
      <c r="G47"/>
      <c r="H47"/>
      <c r="I47"/>
      <c r="P47"/>
    </row>
    <row r="48" spans="4:16" ht="210" customHeight="1" x14ac:dyDescent="0.25">
      <c r="D48"/>
      <c r="F48"/>
      <c r="G48"/>
      <c r="H48"/>
      <c r="I48"/>
      <c r="P48"/>
    </row>
    <row r="49" spans="4:27" ht="28.5" customHeight="1" x14ac:dyDescent="0.25">
      <c r="D49"/>
      <c r="F49"/>
      <c r="G49"/>
      <c r="H49"/>
      <c r="I49"/>
      <c r="P49"/>
      <c r="S49" s="16"/>
      <c r="T49" s="16"/>
      <c r="U49" s="16"/>
      <c r="V49" s="16"/>
      <c r="W49" s="16"/>
      <c r="X49" s="16"/>
      <c r="Y49" s="16"/>
      <c r="Z49" s="16"/>
      <c r="AA49" s="16"/>
    </row>
    <row r="50" spans="4:27" ht="143.25" customHeight="1" x14ac:dyDescent="0.25">
      <c r="D50"/>
      <c r="F50"/>
      <c r="G50"/>
      <c r="H50"/>
      <c r="I50"/>
      <c r="P50"/>
      <c r="S50" s="16"/>
      <c r="T50" s="16"/>
      <c r="U50" s="16"/>
      <c r="V50" s="16"/>
      <c r="W50" s="16"/>
      <c r="X50" s="16"/>
      <c r="Y50" s="16"/>
      <c r="Z50" s="16"/>
      <c r="AA50" s="16"/>
    </row>
    <row r="51" spans="4:27" ht="23.25" customHeight="1" x14ac:dyDescent="0.25">
      <c r="D51"/>
      <c r="F51"/>
      <c r="G51"/>
      <c r="H51"/>
      <c r="I51"/>
      <c r="P51"/>
      <c r="S51" s="16"/>
      <c r="T51" s="16"/>
      <c r="U51" s="16"/>
      <c r="V51" s="16"/>
      <c r="W51" s="16"/>
      <c r="X51" s="16"/>
      <c r="Y51" s="16"/>
      <c r="Z51" s="16"/>
      <c r="AA51" s="16"/>
    </row>
    <row r="52" spans="4:27" ht="23.25" customHeight="1" x14ac:dyDescent="0.25">
      <c r="D52"/>
      <c r="F52"/>
      <c r="G52"/>
      <c r="H52"/>
      <c r="I52"/>
      <c r="P52"/>
      <c r="S52" s="16"/>
      <c r="T52" s="16"/>
      <c r="U52" s="16"/>
      <c r="V52" s="16"/>
      <c r="W52" s="16"/>
      <c r="X52" s="16"/>
      <c r="Y52" s="16"/>
      <c r="Z52" s="16"/>
      <c r="AA52" s="16"/>
    </row>
    <row r="53" spans="4:27" ht="257.25" customHeight="1" x14ac:dyDescent="0.25">
      <c r="D53"/>
      <c r="F53"/>
      <c r="G53"/>
      <c r="H53"/>
      <c r="I53"/>
      <c r="P53"/>
      <c r="S53" s="16"/>
      <c r="T53" s="16"/>
      <c r="U53" s="16"/>
      <c r="V53" s="16"/>
      <c r="W53" s="16"/>
      <c r="X53" s="16"/>
      <c r="Y53" s="16"/>
      <c r="Z53" s="16"/>
      <c r="AA53" s="16"/>
    </row>
    <row r="54" spans="4:27" ht="195" customHeight="1" x14ac:dyDescent="0.25">
      <c r="D54"/>
      <c r="F54"/>
      <c r="G54"/>
      <c r="H54"/>
      <c r="I54"/>
      <c r="P54"/>
      <c r="S54" s="16"/>
      <c r="T54" s="16"/>
      <c r="U54" s="16"/>
      <c r="V54" s="16"/>
      <c r="W54" s="16"/>
      <c r="X54" s="16"/>
      <c r="Y54" s="16"/>
      <c r="Z54" s="16"/>
      <c r="AA54" s="16"/>
    </row>
    <row r="55" spans="4:27" ht="243.75" customHeight="1" x14ac:dyDescent="0.25">
      <c r="D55"/>
      <c r="F55"/>
      <c r="G55"/>
      <c r="H55"/>
      <c r="I55"/>
      <c r="P55"/>
      <c r="S55" s="16"/>
      <c r="T55" s="16"/>
      <c r="U55" s="16"/>
      <c r="V55" s="16"/>
      <c r="W55" s="16"/>
      <c r="X55" s="16"/>
      <c r="Y55" s="16"/>
      <c r="Z55" s="16"/>
      <c r="AA55" s="16"/>
    </row>
    <row r="56" spans="4:27" ht="314.25" customHeight="1" x14ac:dyDescent="0.25">
      <c r="D56"/>
      <c r="F56"/>
      <c r="G56"/>
      <c r="H56"/>
      <c r="I56"/>
      <c r="P56"/>
      <c r="S56" s="16"/>
      <c r="T56" s="16"/>
      <c r="U56" s="16"/>
      <c r="V56" s="16"/>
      <c r="W56" s="16"/>
      <c r="X56" s="16"/>
      <c r="Y56" s="16"/>
      <c r="Z56" s="16"/>
      <c r="AA56" s="16"/>
    </row>
    <row r="57" spans="4:27" ht="170.25" customHeight="1" x14ac:dyDescent="0.25">
      <c r="D57"/>
      <c r="F57"/>
      <c r="G57"/>
      <c r="H57"/>
      <c r="I57"/>
      <c r="P57"/>
    </row>
    <row r="58" spans="4:27" ht="170.25" customHeight="1" x14ac:dyDescent="0.25">
      <c r="D58"/>
      <c r="F58"/>
      <c r="G58"/>
      <c r="H58"/>
      <c r="I58"/>
      <c r="P58"/>
    </row>
    <row r="60" spans="4:27" ht="29.25" customHeight="1" x14ac:dyDescent="0.25">
      <c r="D60"/>
      <c r="F60"/>
      <c r="G60"/>
      <c r="H60"/>
      <c r="I60"/>
      <c r="P60"/>
    </row>
    <row r="61" spans="4:27" ht="27" customHeight="1" x14ac:dyDescent="0.25">
      <c r="D61"/>
      <c r="F61"/>
      <c r="G61"/>
      <c r="H61"/>
      <c r="I61"/>
      <c r="P61"/>
    </row>
    <row r="65" spans="4:16" ht="24" customHeight="1" x14ac:dyDescent="0.25">
      <c r="D65"/>
      <c r="F65"/>
      <c r="G65"/>
      <c r="H65"/>
      <c r="I65"/>
      <c r="P65"/>
    </row>
    <row r="67" spans="4:16" ht="240.75" customHeight="1" x14ac:dyDescent="0.25">
      <c r="D67"/>
      <c r="F67"/>
      <c r="G67"/>
      <c r="H67"/>
      <c r="I67"/>
      <c r="P67"/>
    </row>
    <row r="69" spans="4:16" ht="26.25" customHeight="1" x14ac:dyDescent="0.25">
      <c r="D69"/>
      <c r="F69"/>
      <c r="G69"/>
      <c r="H69"/>
      <c r="I69"/>
      <c r="P69"/>
    </row>
    <row r="71" spans="4:16" ht="23.25" customHeight="1" x14ac:dyDescent="0.25">
      <c r="D71"/>
      <c r="F71"/>
      <c r="G71"/>
      <c r="H71"/>
      <c r="I71"/>
      <c r="P71"/>
    </row>
    <row r="72" spans="4:16" ht="23.25" customHeight="1" x14ac:dyDescent="0.25">
      <c r="D72"/>
      <c r="F72"/>
      <c r="G72"/>
      <c r="H72"/>
      <c r="I72"/>
      <c r="P72"/>
    </row>
    <row r="74" spans="4:16" ht="111.75" customHeight="1" x14ac:dyDescent="0.25">
      <c r="D74"/>
      <c r="F74"/>
      <c r="G74"/>
      <c r="H74"/>
      <c r="I74"/>
      <c r="P74"/>
    </row>
    <row r="76" spans="4:16" ht="204.75" customHeight="1" x14ac:dyDescent="0.25">
      <c r="D76"/>
      <c r="F76"/>
      <c r="G76"/>
      <c r="H76"/>
      <c r="I76"/>
      <c r="P76"/>
    </row>
    <row r="77" spans="4:16" ht="117" customHeight="1" x14ac:dyDescent="0.25">
      <c r="D77"/>
      <c r="F77"/>
      <c r="G77"/>
      <c r="H77"/>
      <c r="I77"/>
      <c r="P77"/>
    </row>
    <row r="78" spans="4:16" ht="261" customHeight="1" x14ac:dyDescent="0.25">
      <c r="D78"/>
      <c r="F78"/>
      <c r="G78"/>
      <c r="H78"/>
      <c r="I78"/>
      <c r="P78"/>
    </row>
    <row r="79" spans="4:16" ht="31.5" customHeight="1" x14ac:dyDescent="0.25">
      <c r="D79"/>
      <c r="F79"/>
      <c r="G79"/>
      <c r="H79"/>
      <c r="I79"/>
      <c r="P79"/>
    </row>
    <row r="80" spans="4:16" ht="26.25" customHeight="1" x14ac:dyDescent="0.25">
      <c r="D80"/>
      <c r="F80"/>
      <c r="G80"/>
      <c r="H80"/>
      <c r="I80"/>
      <c r="P80"/>
    </row>
    <row r="81" spans="1:16" ht="57" customHeight="1" x14ac:dyDescent="0.25">
      <c r="D81"/>
      <c r="F81"/>
      <c r="G81"/>
      <c r="H81"/>
      <c r="I81"/>
      <c r="P81"/>
    </row>
    <row r="82" spans="1:16" ht="57" customHeight="1" x14ac:dyDescent="0.25">
      <c r="D82"/>
      <c r="F82"/>
      <c r="G82"/>
      <c r="H82"/>
      <c r="I82"/>
      <c r="P82"/>
    </row>
    <row r="83" spans="1:16" ht="56.25" customHeight="1" x14ac:dyDescent="0.25">
      <c r="D83"/>
      <c r="F83"/>
      <c r="G83"/>
      <c r="H83"/>
      <c r="I83"/>
      <c r="P83"/>
    </row>
    <row r="88" spans="1:16" s="1" customFormat="1" ht="33.75" customHeight="1" x14ac:dyDescent="0.25">
      <c r="A88"/>
      <c r="B88"/>
      <c r="C88"/>
      <c r="E88"/>
      <c r="J88"/>
      <c r="K88"/>
      <c r="L88"/>
      <c r="M88"/>
      <c r="N88"/>
      <c r="O88"/>
    </row>
    <row r="89" spans="1:16" ht="102" customHeight="1" x14ac:dyDescent="0.25">
      <c r="D89"/>
      <c r="F89"/>
      <c r="G89"/>
      <c r="H89"/>
      <c r="I89"/>
      <c r="P89"/>
    </row>
    <row r="90" spans="1:16" ht="126" customHeight="1" x14ac:dyDescent="0.25">
      <c r="D90"/>
      <c r="F90"/>
      <c r="G90"/>
      <c r="H90"/>
      <c r="I90"/>
      <c r="P90"/>
    </row>
    <row r="91" spans="1:16" ht="97.5" customHeight="1" x14ac:dyDescent="0.25">
      <c r="D91"/>
      <c r="F91"/>
      <c r="G91"/>
      <c r="H91"/>
      <c r="I91"/>
      <c r="P91"/>
    </row>
  </sheetData>
  <autoFilter ref="A6:P8" xr:uid="{00000000-0009-0000-0000-000001000000}"/>
  <mergeCells count="18">
    <mergeCell ref="A1:O1"/>
    <mergeCell ref="A2:O2"/>
    <mergeCell ref="A3:O3"/>
    <mergeCell ref="A4:O4"/>
    <mergeCell ref="A6:A8"/>
    <mergeCell ref="B6:B8"/>
    <mergeCell ref="C6:C8"/>
    <mergeCell ref="D6:D8"/>
    <mergeCell ref="E6:E8"/>
    <mergeCell ref="F6:F8"/>
    <mergeCell ref="G6:G8"/>
    <mergeCell ref="H6:I6"/>
    <mergeCell ref="J6:O6"/>
    <mergeCell ref="P6:P8"/>
    <mergeCell ref="H7:I7"/>
    <mergeCell ref="J7:O7"/>
    <mergeCell ref="C13:E13"/>
    <mergeCell ref="G13:J13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ИСТ-16</vt:lpstr>
      <vt:lpstr>ИСТ-16 (заоч)</vt:lpstr>
    </vt:vector>
  </TitlesOfParts>
  <Company>УГТУ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Дорогобед Алена Николаевна</dc:creator>
  <cp:lastModifiedBy>bogya</cp:lastModifiedBy>
  <dcterms:created xsi:type="dcterms:W3CDTF">2018-11-12T11:12:00Z</dcterms:created>
  <dcterms:modified xsi:type="dcterms:W3CDTF">2021-06-12T18:59:38Z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1049-11.2.0.9396</vt:lpwstr>
  </property>
</Properties>
</file>