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tephan\projects\wegpiraten\data\"/>
    </mc:Choice>
  </mc:AlternateContent>
  <xr:revisionPtr revIDLastSave="0" documentId="13_ncr:1_{34636C2C-CD8F-49B2-8765-856E998533C1}" xr6:coauthVersionLast="47" xr6:coauthVersionMax="47" xr10:uidLastSave="{00000000-0000-0000-0000-000000000000}"/>
  <bookViews>
    <workbookView xWindow="57480" yWindow="6390" windowWidth="38640" windowHeight="21120" activeTab="5" xr2:uid="{00000000-000D-0000-FFFF-FFFF00000000}"/>
  </bookViews>
  <sheets>
    <sheet name="Pivot Zeiten je MA" sheetId="9" r:id="rId1"/>
    <sheet name="Hilfsdaten" sheetId="1" r:id="rId2"/>
    <sheet name="Pivot Rechnungsdaten" sheetId="2" r:id="rId3"/>
    <sheet name="invoice" sheetId="11" r:id="rId4"/>
    <sheet name="Tabelle1" sheetId="7" state="hidden" r:id="rId5"/>
    <sheet name="Stammdaten Klienten" sheetId="4" r:id="rId6"/>
    <sheet name="Stammdaten Zahlungsdienstleiste" sheetId="6" r:id="rId7"/>
    <sheet name="Stammdaten Leistungsbesteller" sheetId="10" r:id="rId8"/>
    <sheet name="Stammdaten MA" sheetId="5" r:id="rId9"/>
  </sheets>
  <definedNames>
    <definedName name="_xlcn.WorksheetConnection_abrechnungdb.xlsxLeistungsbesteller1" hidden="1">masterdata_service_requester[]</definedName>
    <definedName name="_xlcn.WorksheetConnection_abrechnungdb.xlsxMD_Client1" hidden="1">masterdata_client[]</definedName>
    <definedName name="_xlcn.WorksheetConnection_abrechnungdb.xlsxMD_MA1" hidden="1">masterdata_employee[]</definedName>
    <definedName name="_xlcn.WorksheetConnection_abrechnungdb.xlsxZahlungsdienstleister1" hidden="1">masterdata_payer[]</definedName>
    <definedName name="_xlcn.WorksheetConnection_WegpiratenDatenbank.xlsxParameters1" hidden="1">Parameters[]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eiterfassungsdaten_5a552818-6923-487b-80b7-11c29cfba915" name="Zeiterfassungsdaten" connection="Abfrage - Zeiterfassungsdaten"/>
          <x15:modelTable id="Parameters" name="Parameters" connection="WorksheetConnection_Wegpiraten Datenbank.xlsx!Parameters"/>
          <x15:modelTable id="Zahlungsdienstleister" name="Zahlungsdienstleister" connection="WorksheetConnection_abrechnung db.xlsx!Zahlungsdienstleister"/>
          <x15:modelTable id="MD_MA" name="MD_MA" connection="WorksheetConnection_abrechnung db.xlsx!MD_MA"/>
          <x15:modelTable id="MD_Client" name="MD_Client" connection="WorksheetConnection_abrechnung db.xlsx!MD_Client"/>
          <x15:modelTable id="Leistungsbesteller" name="Leistungsbesteller" connection="WorksheetConnection_abrechnung db.xlsx!Leistungsbesteller"/>
        </x15:modelTables>
        <x15:modelRelationships>
          <x15:modelRelationship fromTable="MD_Client" fromColumn="LbNr" toTable="Leistungsbesteller" toColumn="LBNr"/>
          <x15:modelRelationship fromTable="MD_Client" fromColumn="ZdNr" toTable="Zahlungsdienstleister" toColumn="ZdNr"/>
          <x15:modelRelationship fromTable="MD_Client" fromColumn="SPF / BBT" toTable="Parameters" toColumn="Parameter"/>
          <x15:modelRelationship fromTable="Zeiterfassungsdaten" fromColumn="MA-Nr." toTable="MD_MA" toColumn="PersNr"/>
          <x15:modelRelationship fromTable="Zeiterfassungsdaten" fromColumn="Klient-Nr." toTable="MD_Client" toColumn="KlientNr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Zeiterfassungsdaten" columnName="Abrechnungsmonat" columnId="Abrechnungsmonat">
                <x16:calculatedTimeColumn columnName="Abrechnungsmonat (Monatsindex)" columnId="Abrechnungsmonat (Monatsindex)" contentType="monthsindex" isSelected="1"/>
                <x16:calculatedTimeColumn columnName="Abrechnungsmonat (Monat)" columnId="Abrechnungsmonat (Monat)" contentType="months" isSelected="1"/>
              </x16:modelTimeGrouping>
              <x16:modelTimeGrouping tableName="Zeiterfassungsdaten" columnName="Leistungsdatum" columnId="Leistungsdatum">
                <x16:calculatedTimeColumn columnName="Leistungsdatum (Monatsindex)" columnId="Leistungsdatum (Monatsindex)" contentType="monthsindex" isSelected="1"/>
                <x16:calculatedTimeColumn columnName="Leistungsdatum (Monat)" columnId="Leistungsdatum (Monat)" contentType="months" isSelected="1"/>
              </x16:modelTimeGrouping>
              <x16:modelTimeGrouping tableName="Zeiterfassungsdaten" columnName="Start_AbrMon" columnId="Berechnete Spalte 112">
                <x16:calculatedTimeColumn columnName="Start_AbrMon (Monatsindex)" columnId="Start_AbrMon (Monatsindex)" contentType="monthsindex" isSelected="1"/>
                <x16:calculatedTimeColumn columnName="Start_AbrMon (Monat)" columnId="Start_AbrMon (Monat)" contentType="months" isSelected="1"/>
              </x16:modelTimeGrouping>
              <x16:modelTimeGrouping tableName="Zeiterfassungsdaten" columnName="End_AbrMon" columnId="Berechnete Spalte 21">
                <x16:calculatedTimeColumn columnName="End_AbrMon (Monatsindex)" columnId="End_AbrMon (Monatsindex)" contentType="monthsindex" isSelected="1"/>
                <x16:calculatedTimeColumn columnName="End_AbrMon (Monat)" columnId="End_AbrMon (Monat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4" l="1"/>
  <c r="F49" i="4"/>
  <c r="F5" i="4"/>
  <c r="F39" i="4"/>
  <c r="F8" i="4"/>
  <c r="F21" i="4"/>
  <c r="F24" i="4"/>
  <c r="F53" i="4"/>
  <c r="F30" i="4"/>
  <c r="F33" i="4"/>
  <c r="F11" i="4"/>
  <c r="F18" i="4"/>
  <c r="F6" i="4"/>
  <c r="F16" i="4"/>
  <c r="F48" i="4"/>
  <c r="J4" i="7" l="1"/>
  <c r="J5" i="7"/>
  <c r="J6" i="7"/>
  <c r="J8" i="7"/>
  <c r="J10" i="7"/>
  <c r="J12" i="7"/>
  <c r="C3" i="7"/>
  <c r="C4" i="7"/>
  <c r="C5" i="7"/>
  <c r="C6" i="7"/>
  <c r="C7" i="7"/>
  <c r="C8" i="7"/>
  <c r="C9" i="7"/>
  <c r="C10" i="7"/>
  <c r="C11" i="7"/>
  <c r="C12" i="7"/>
  <c r="I12" i="7"/>
  <c r="I3" i="7"/>
  <c r="J3" i="7" s="1"/>
  <c r="I4" i="7"/>
  <c r="I5" i="7"/>
  <c r="I6" i="7"/>
  <c r="I7" i="7"/>
  <c r="I8" i="7"/>
  <c r="I9" i="7"/>
  <c r="J11" i="7" s="1"/>
  <c r="I10" i="7"/>
  <c r="I11" i="7"/>
  <c r="J9" i="7" l="1"/>
  <c r="J7" i="7"/>
  <c r="F3" i="4" l="1"/>
  <c r="F4" i="4"/>
  <c r="F7" i="4"/>
  <c r="F9" i="4"/>
  <c r="F10" i="4"/>
  <c r="F12" i="4"/>
  <c r="F13" i="4"/>
  <c r="F14" i="4"/>
  <c r="F15" i="4"/>
  <c r="F17" i="4"/>
  <c r="F19" i="4"/>
  <c r="F20" i="4"/>
  <c r="F22" i="4"/>
  <c r="F23" i="4"/>
  <c r="F26" i="4"/>
  <c r="F25" i="4"/>
  <c r="F27" i="4"/>
  <c r="F28" i="4"/>
  <c r="F29" i="4"/>
  <c r="F31" i="4"/>
  <c r="F32" i="4"/>
  <c r="F34" i="4"/>
  <c r="F35" i="4"/>
  <c r="F36" i="4"/>
  <c r="F38" i="4"/>
  <c r="F40" i="4"/>
  <c r="F41" i="4"/>
  <c r="F42" i="4"/>
  <c r="F43" i="4"/>
  <c r="F44" i="4"/>
  <c r="F46" i="4"/>
  <c r="F47" i="4"/>
  <c r="F50" i="4"/>
  <c r="F51" i="4"/>
  <c r="F52" i="4"/>
  <c r="F5" i="1" l="1"/>
  <c r="F6" i="1"/>
  <c r="F7" i="1"/>
  <c r="F8" i="1"/>
  <c r="F9" i="1"/>
  <c r="F10" i="1"/>
  <c r="F11" i="1"/>
  <c r="F12" i="1"/>
  <c r="F13" i="1"/>
  <c r="F14" i="1"/>
  <c r="F15" i="1"/>
  <c r="F4" i="1"/>
  <c r="H5" i="1"/>
  <c r="L5" i="1" s="1"/>
  <c r="H6" i="1"/>
  <c r="K6" i="1" s="1"/>
  <c r="H7" i="1"/>
  <c r="L7" i="1" s="1"/>
  <c r="H8" i="1"/>
  <c r="K8" i="1" s="1"/>
  <c r="H9" i="1"/>
  <c r="L9" i="1" s="1"/>
  <c r="H10" i="1"/>
  <c r="J10" i="1" s="1"/>
  <c r="H11" i="1"/>
  <c r="L11" i="1" s="1"/>
  <c r="H12" i="1"/>
  <c r="M12" i="1" s="1"/>
  <c r="H13" i="1"/>
  <c r="L13" i="1" s="1"/>
  <c r="H14" i="1"/>
  <c r="K14" i="1" s="1"/>
  <c r="H15" i="1"/>
  <c r="L15" i="1" s="1"/>
  <c r="H4" i="1"/>
  <c r="K4" i="1" s="1"/>
  <c r="J5" i="1" l="1"/>
  <c r="M8" i="1"/>
  <c r="L4" i="1"/>
  <c r="L8" i="1"/>
  <c r="M7" i="1"/>
  <c r="O4" i="1"/>
  <c r="M5" i="1"/>
  <c r="M15" i="1"/>
  <c r="N4" i="1"/>
  <c r="J4" i="1"/>
  <c r="M13" i="1"/>
  <c r="J13" i="1"/>
  <c r="M11" i="1"/>
  <c r="J8" i="1"/>
  <c r="O8" i="1"/>
  <c r="K12" i="1"/>
  <c r="O14" i="1"/>
  <c r="O12" i="1"/>
  <c r="O10" i="1"/>
  <c r="O6" i="1"/>
  <c r="J15" i="1"/>
  <c r="J7" i="1"/>
  <c r="K11" i="1"/>
  <c r="M4" i="1"/>
  <c r="N14" i="1"/>
  <c r="N12" i="1"/>
  <c r="N10" i="1"/>
  <c r="N8" i="1"/>
  <c r="N6" i="1"/>
  <c r="J6" i="1"/>
  <c r="L14" i="1"/>
  <c r="L12" i="1"/>
  <c r="L10" i="1"/>
  <c r="L6" i="1"/>
  <c r="J12" i="1"/>
  <c r="O15" i="1"/>
  <c r="O13" i="1"/>
  <c r="O11" i="1"/>
  <c r="O9" i="1"/>
  <c r="O7" i="1"/>
  <c r="O5" i="1"/>
  <c r="J14" i="1"/>
  <c r="K10" i="1"/>
  <c r="M14" i="1"/>
  <c r="M10" i="1"/>
  <c r="M6" i="1"/>
  <c r="K9" i="1"/>
  <c r="J11" i="1"/>
  <c r="K15" i="1"/>
  <c r="K7" i="1"/>
  <c r="N15" i="1"/>
  <c r="N13" i="1"/>
  <c r="N11" i="1"/>
  <c r="N9" i="1"/>
  <c r="N7" i="1"/>
  <c r="N5" i="1"/>
  <c r="M9" i="1"/>
  <c r="J9" i="1"/>
  <c r="K13" i="1"/>
  <c r="K5" i="1"/>
  <c r="H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thms DrUnglbg</author>
  </authors>
  <commentList>
    <comment ref="F45" authorId="0" shapeId="0" xr:uid="{F50D22EF-C47E-481A-935E-999F81AC8F91}">
      <text>
        <r>
          <rPr>
            <b/>
            <sz val="9"/>
            <color indexed="81"/>
            <rFont val="Segoe UI"/>
            <family val="2"/>
          </rPr>
          <t>thms DrUnglbg:</t>
        </r>
        <r>
          <rPr>
            <sz val="9"/>
            <color indexed="81"/>
            <rFont val="Segoe UI"/>
            <family val="2"/>
          </rPr>
          <t xml:space="preserve">
Doppletes Kürzel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4C6C7D-0DBA-4802-BDDB-76A57DDF09ED}" keepAlive="1" name="Abfrage - Calendar" description="Verbindung mit der Abfrage 'Calendar' in der Arbeitsmappe." type="5" refreshedVersion="0" background="1">
    <dbPr connection="Provider=Microsoft.Mashup.OleDb.1;Data Source=$Workbook$;Location=Calendar;Extended Properties=&quot;&quot;" command="SELECT * FROM [Calendar]"/>
  </connection>
  <connection id="2" xr16:uid="{0ED51F5D-E398-4CE6-A7B7-FFC44EE08FB8}" keepAlive="1" name="Abfrage - fnGetParameter" description="Verbindung mit der Abfrage 'fnGetParameter' in der Arbeitsmappe." type="5" refreshedVersion="0" background="1">
    <dbPr connection="Provider=Microsoft.Mashup.OleDb.1;Data Source=$Workbook$;Location=fnGetParameter;Extended Properties=&quot;&quot;" command="SELECT * FROM [fnGetParameter]"/>
  </connection>
  <connection id="3" xr16:uid="{25103B8F-3483-4DC5-AB21-A22BBC1AE663}" name="Abfrage - Zeiterfassungsdaten" description="Verbindung mit der Abfrage 'Zeiterfassungsdaten' in der Arbeitsmappe." type="100" refreshedVersion="8" minRefreshableVersion="5">
    <extLst>
      <ext xmlns:x15="http://schemas.microsoft.com/office/spreadsheetml/2010/11/main" uri="{DE250136-89BD-433C-8126-D09CA5730AF9}">
        <x15:connection id="48ba3f7c-a1d0-4b84-b77c-8253c3e7acd5"/>
      </ext>
    </extLst>
  </connection>
  <connection id="4" xr16:uid="{1E285387-2388-40A7-8105-55F1A014087D}" keepAlive="1" name="ThisWorkbookDataModel" description="Datenmodel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677A841-FE18-481A-BD8A-456359834280}" name="WorksheetConnection_abrechnung db.xlsx!Leistungsbesteller" type="102" refreshedVersion="8" minRefreshableVersion="5">
    <extLst>
      <ext xmlns:x15="http://schemas.microsoft.com/office/spreadsheetml/2010/11/main" uri="{DE250136-89BD-433C-8126-D09CA5730AF9}">
        <x15:connection id="Leistungsbesteller">
          <x15:rangePr sourceName="_xlcn.WorksheetConnection_abrechnungdb.xlsxLeistungsbesteller1"/>
        </x15:connection>
      </ext>
    </extLst>
  </connection>
  <connection id="6" xr16:uid="{AF24F30E-EF00-4699-92A3-F652BC5A77D3}" name="WorksheetConnection_abrechnung db.xlsx!MD_Client" type="102" refreshedVersion="8" minRefreshableVersion="5">
    <extLst>
      <ext xmlns:x15="http://schemas.microsoft.com/office/spreadsheetml/2010/11/main" uri="{DE250136-89BD-433C-8126-D09CA5730AF9}">
        <x15:connection id="MD_Client">
          <x15:rangePr sourceName="_xlcn.WorksheetConnection_abrechnungdb.xlsxMD_Client1"/>
        </x15:connection>
      </ext>
    </extLst>
  </connection>
  <connection id="7" xr16:uid="{40556BB2-D380-41F5-9B33-0EE3B82EDDD0}" name="WorksheetConnection_abrechnung db.xlsx!MD_MA" type="102" refreshedVersion="8" minRefreshableVersion="5">
    <extLst>
      <ext xmlns:x15="http://schemas.microsoft.com/office/spreadsheetml/2010/11/main" uri="{DE250136-89BD-433C-8126-D09CA5730AF9}">
        <x15:connection id="MD_MA">
          <x15:rangePr sourceName="_xlcn.WorksheetConnection_abrechnungdb.xlsxMD_MA1"/>
        </x15:connection>
      </ext>
    </extLst>
  </connection>
  <connection id="8" xr16:uid="{25362D9E-17F3-456F-8D98-D555E1A03DAB}" name="WorksheetConnection_abrechnung db.xlsx!Zahlungsdienstleister" type="102" refreshedVersion="8" minRefreshableVersion="5">
    <extLst>
      <ext xmlns:x15="http://schemas.microsoft.com/office/spreadsheetml/2010/11/main" uri="{DE250136-89BD-433C-8126-D09CA5730AF9}">
        <x15:connection id="Zahlungsdienstleister">
          <x15:rangePr sourceName="_xlcn.WorksheetConnection_abrechnungdb.xlsxZahlungsdienstleister1"/>
        </x15:connection>
      </ext>
    </extLst>
  </connection>
  <connection id="9" xr16:uid="{190DA2B9-9C2A-437A-99E3-ABB4CEDD6144}" name="WorksheetConnection_Wegpiraten Datenbank.xlsx!Parameters" type="102" refreshedVersion="8" minRefreshableVersion="5">
    <extLst>
      <ext xmlns:x15="http://schemas.microsoft.com/office/spreadsheetml/2010/11/main" uri="{DE250136-89BD-433C-8126-D09CA5730AF9}">
        <x15:connection id="Parameters">
          <x15:rangePr sourceName="_xlcn.WorksheetConnection_WegpiratenDatenbank.xlsxParameters1"/>
        </x15:connection>
      </ext>
    </extLst>
  </connection>
</connections>
</file>

<file path=xl/sharedStrings.xml><?xml version="1.0" encoding="utf-8"?>
<sst xmlns="http://schemas.openxmlformats.org/spreadsheetml/2006/main" count="3785" uniqueCount="533">
  <si>
    <t>Vorname</t>
  </si>
  <si>
    <t>Nachname</t>
  </si>
  <si>
    <t>Barbara</t>
  </si>
  <si>
    <t>Gerner</t>
  </si>
  <si>
    <t>Isabelle</t>
  </si>
  <si>
    <t>Kloos</t>
  </si>
  <si>
    <t>Johann</t>
  </si>
  <si>
    <t>Eggimann</t>
  </si>
  <si>
    <t>Lotti</t>
  </si>
  <si>
    <t>Smith</t>
  </si>
  <si>
    <t>Mona</t>
  </si>
  <si>
    <t>Kläsi</t>
  </si>
  <si>
    <t>Viktoria</t>
  </si>
  <si>
    <t>Wloka</t>
  </si>
  <si>
    <t>Gesamtergebnis</t>
  </si>
  <si>
    <t>Feiertage</t>
  </si>
  <si>
    <t>Arbeitstage je Monat</t>
  </si>
  <si>
    <t>Arbeitsstunden je Monat nach FTE</t>
  </si>
  <si>
    <t>Parameters</t>
  </si>
  <si>
    <t>Feiertag</t>
  </si>
  <si>
    <t>Datum</t>
  </si>
  <si>
    <t>Index</t>
  </si>
  <si>
    <t>Monat</t>
  </si>
  <si>
    <t>Jahr</t>
  </si>
  <si>
    <t>Arbeitstage</t>
  </si>
  <si>
    <t>100%</t>
  </si>
  <si>
    <t>90%</t>
  </si>
  <si>
    <t>80%</t>
  </si>
  <si>
    <t>70%</t>
  </si>
  <si>
    <t>60%</t>
  </si>
  <si>
    <t>50%</t>
  </si>
  <si>
    <t>Parameter</t>
  </si>
  <si>
    <t>Value</t>
  </si>
  <si>
    <t>Data</t>
  </si>
  <si>
    <t>Data2</t>
  </si>
  <si>
    <t>Neujahr</t>
  </si>
  <si>
    <t>ROOT</t>
  </si>
  <si>
    <t>C:\Users\micro\OneDrive\Shared\Beatus\Wegpiraten Unterlagen</t>
  </si>
  <si>
    <t>Berchtoldstag</t>
  </si>
  <si>
    <t>AZ_DATA</t>
  </si>
  <si>
    <t>2025-08-Arbeitszeitnachweise</t>
  </si>
  <si>
    <t>Karfreitag</t>
  </si>
  <si>
    <t>START_CALENDAR</t>
  </si>
  <si>
    <t>Ostermontag</t>
  </si>
  <si>
    <t>END_CALENDAR</t>
  </si>
  <si>
    <t>Himmelfahrt</t>
  </si>
  <si>
    <t>SPF</t>
  </si>
  <si>
    <t>Sozialpädagogische Familienbegleitung (SPF)</t>
  </si>
  <si>
    <t>Pfingstmontag</t>
  </si>
  <si>
    <t>BBT</t>
  </si>
  <si>
    <t>Begleitete Ausübung des Besuchsrechts (BBT)</t>
  </si>
  <si>
    <t>Bundesfeiertag</t>
  </si>
  <si>
    <t>UBT</t>
  </si>
  <si>
    <t>Übergabe zur Ausübung des Besuchsrechts</t>
  </si>
  <si>
    <t>Buss und Bettag</t>
  </si>
  <si>
    <t>1. Weihnachtstag</t>
  </si>
  <si>
    <t>Stephanietag</t>
  </si>
  <si>
    <t>Ergebnis</t>
  </si>
  <si>
    <t>service_type_id</t>
  </si>
  <si>
    <t>code</t>
  </si>
  <si>
    <t>description</t>
  </si>
  <si>
    <t>hourly_rate</t>
  </si>
  <si>
    <t>km_rate</t>
  </si>
  <si>
    <t>rundung</t>
  </si>
  <si>
    <t>from_date</t>
  </si>
  <si>
    <t>notes</t>
  </si>
  <si>
    <t>ST01</t>
  </si>
  <si>
    <t>ST02</t>
  </si>
  <si>
    <t>UWB  (Ausübung Gruppe)</t>
  </si>
  <si>
    <t>Unterstützung bei der Wahrnehmung des Besuchsrechts – Begleitung bei der Ausübung des Besuchsrechts</t>
  </si>
  <si>
    <t>ohne Fahrzeit und Indirekter Stunden</t>
  </si>
  <si>
    <t>ST03</t>
  </si>
  <si>
    <t>UWB (Übergabe Gruppe)</t>
  </si>
  <si>
    <t>Unterstützung bei der Wahrnehmung des Besuchsrechts – Begleitung bei der Kinderübergabe</t>
  </si>
  <si>
    <t>ST04</t>
  </si>
  <si>
    <t>UWB (Begleitung Individuell)</t>
  </si>
  <si>
    <t>Unterstützung bei der Wahrnehmung des Besuchsrechts – individuelle Begleitung</t>
  </si>
  <si>
    <t>Wochenende und Feiertage 141 CHF</t>
  </si>
  <si>
    <t>Start_AbrMon</t>
  </si>
  <si>
    <t>End_AbrMon</t>
  </si>
  <si>
    <t>Leistungsbesteller</t>
  </si>
  <si>
    <t>Leistungsdatum</t>
  </si>
  <si>
    <t>ZDNR</t>
  </si>
  <si>
    <t>ZD_Name</t>
  </si>
  <si>
    <t>ZD_Name2</t>
  </si>
  <si>
    <t>ZD_Strasse</t>
  </si>
  <si>
    <t>ZD_PLZ</t>
  </si>
  <si>
    <t>ZD_Ort</t>
  </si>
  <si>
    <t>Klient-Nr.</t>
  </si>
  <si>
    <t>CL_Vorname</t>
  </si>
  <si>
    <t>CL_Nachname</t>
  </si>
  <si>
    <t>CL_SozVersNr</t>
  </si>
  <si>
    <t>Betreuungstyp</t>
  </si>
  <si>
    <t>Fahrtzeit</t>
  </si>
  <si>
    <t>Direkt</t>
  </si>
  <si>
    <t>Indirekt</t>
  </si>
  <si>
    <t>Sollstunden</t>
  </si>
  <si>
    <t>Stundensatz</t>
  </si>
  <si>
    <t>km_Pauschale</t>
  </si>
  <si>
    <t>Stunden</t>
  </si>
  <si>
    <t>Kosten</t>
  </si>
  <si>
    <t>KESB OO</t>
  </si>
  <si>
    <t>ZD002</t>
  </si>
  <si>
    <t>Direktion für Inneres und Justiz des Kantons Bern</t>
  </si>
  <si>
    <t>Kindes- und Erwachsenenschutzbehörde (KESB)</t>
  </si>
  <si>
    <t>Schloss 11</t>
  </si>
  <si>
    <t>Interlaken</t>
  </si>
  <si>
    <t>K23-52</t>
  </si>
  <si>
    <t>Valentina</t>
  </si>
  <si>
    <t>Stähli</t>
  </si>
  <si>
    <t>756.7221.6694.14</t>
  </si>
  <si>
    <t>Amt Für Erwachsenen- &amp; Kinderschutz</t>
  </si>
  <si>
    <t>ZD001</t>
  </si>
  <si>
    <t>Kantonales Jugendamt Bern</t>
  </si>
  <si>
    <t>(Leer)</t>
  </si>
  <si>
    <t>Hallerstrasse 5</t>
  </si>
  <si>
    <t>Bern</t>
  </si>
  <si>
    <t>K25-39</t>
  </si>
  <si>
    <t>Batoul</t>
  </si>
  <si>
    <t>Riadi</t>
  </si>
  <si>
    <t>756.0331.28.99.54</t>
  </si>
  <si>
    <t>KESB Bern</t>
  </si>
  <si>
    <t>K25-30</t>
  </si>
  <si>
    <t>Enes</t>
  </si>
  <si>
    <t>Miftari</t>
  </si>
  <si>
    <t>756.6018.1521.08</t>
  </si>
  <si>
    <t>KESB Mittelland Süd</t>
  </si>
  <si>
    <t>ZD005</t>
  </si>
  <si>
    <t>Kindes- und Erwachsenenschutzbehörde</t>
  </si>
  <si>
    <t>(KESB) Mittelland Süd</t>
  </si>
  <si>
    <t>Tägermattstrasse 1</t>
  </si>
  <si>
    <t>Münsingen</t>
  </si>
  <si>
    <t>K25-22</t>
  </si>
  <si>
    <t>Taha</t>
  </si>
  <si>
    <t>Hoshan</t>
  </si>
  <si>
    <t>756.6294.3262.93</t>
  </si>
  <si>
    <t>K25-41</t>
  </si>
  <si>
    <t>Fabienne</t>
  </si>
  <si>
    <t>Rothacher</t>
  </si>
  <si>
    <t>756.9766.0102.63</t>
  </si>
  <si>
    <t>K25-9</t>
  </si>
  <si>
    <t>Noam</t>
  </si>
  <si>
    <t>Burkhalter</t>
  </si>
  <si>
    <t>756.1933.1986.31</t>
  </si>
  <si>
    <t>K25-19</t>
  </si>
  <si>
    <t>Fabian</t>
  </si>
  <si>
    <t>Flückiger</t>
  </si>
  <si>
    <t>756.1680.0093.54</t>
  </si>
  <si>
    <t>K23-33</t>
  </si>
  <si>
    <t>Luan</t>
  </si>
  <si>
    <t>Nipote</t>
  </si>
  <si>
    <t>756.5183.0087.39</t>
  </si>
  <si>
    <t>Privat</t>
  </si>
  <si>
    <t>ZD006</t>
  </si>
  <si>
    <t>Linda Kubli</t>
  </si>
  <si>
    <t/>
  </si>
  <si>
    <t>Lilienweg 64</t>
  </si>
  <si>
    <t>Köniz</t>
  </si>
  <si>
    <t>K25-26</t>
  </si>
  <si>
    <t>Emma</t>
  </si>
  <si>
    <t>Kubli</t>
  </si>
  <si>
    <t>SD Belp</t>
  </si>
  <si>
    <t>K24-42</t>
  </si>
  <si>
    <t>Zoe Chayenne</t>
  </si>
  <si>
    <t>Rüedlinger</t>
  </si>
  <si>
    <t>756.8747.2925.44</t>
  </si>
  <si>
    <t>K25-36</t>
  </si>
  <si>
    <t>Lenny</t>
  </si>
  <si>
    <t>Perren</t>
  </si>
  <si>
    <t>756.3950.1137.47</t>
  </si>
  <si>
    <t>K25-40</t>
  </si>
  <si>
    <t>Nora-Lou</t>
  </si>
  <si>
    <t>Ronner</t>
  </si>
  <si>
    <t>756.6489.0088.05</t>
  </si>
  <si>
    <t>K25-24</t>
  </si>
  <si>
    <t>Luna</t>
  </si>
  <si>
    <t>Krasniqi</t>
  </si>
  <si>
    <t>756.6872.3570.39</t>
  </si>
  <si>
    <t>SD Münsingen</t>
  </si>
  <si>
    <t>K25-6</t>
  </si>
  <si>
    <t>Alya</t>
  </si>
  <si>
    <t>Aldossary</t>
  </si>
  <si>
    <t>756.1434.4145.26</t>
  </si>
  <si>
    <t>SD Region Jungfrau</t>
  </si>
  <si>
    <t>K24-15</t>
  </si>
  <si>
    <t>Lucas</t>
  </si>
  <si>
    <t>Duarte Torres</t>
  </si>
  <si>
    <t>756.0369.6576.71</t>
  </si>
  <si>
    <t>K24-27</t>
  </si>
  <si>
    <t>Jasmin</t>
  </si>
  <si>
    <t>Leimgruber</t>
  </si>
  <si>
    <t>756.4466.9678.86</t>
  </si>
  <si>
    <t>K24-4</t>
  </si>
  <si>
    <t>Dina</t>
  </si>
  <si>
    <t>Adeli</t>
  </si>
  <si>
    <t>756.3146.9658.60</t>
  </si>
  <si>
    <t>K25-31</t>
  </si>
  <si>
    <t>Lionel</t>
  </si>
  <si>
    <t>Moor</t>
  </si>
  <si>
    <t>756.7407.2860.15</t>
  </si>
  <si>
    <t>K25-34</t>
  </si>
  <si>
    <t>Chioma</t>
  </si>
  <si>
    <t>Obi</t>
  </si>
  <si>
    <t>756.0437.2232.65</t>
  </si>
  <si>
    <t>K25-35</t>
  </si>
  <si>
    <t>Celeste Saskia</t>
  </si>
  <si>
    <t>Pacheco Perez</t>
  </si>
  <si>
    <t>756.4148.9038.81</t>
  </si>
  <si>
    <t>K23-16</t>
  </si>
  <si>
    <t>Amal</t>
  </si>
  <si>
    <t>El Klahi</t>
  </si>
  <si>
    <t>756.8940.4679.78</t>
  </si>
  <si>
    <t>K23-53</t>
  </si>
  <si>
    <t>Maurin</t>
  </si>
  <si>
    <t>Stoller</t>
  </si>
  <si>
    <t>756.0152.8626.40</t>
  </si>
  <si>
    <t>K24-37</t>
  </si>
  <si>
    <t>Alexander</t>
  </si>
  <si>
    <t>Pinheiro</t>
  </si>
  <si>
    <t>756.7694.9126.80</t>
  </si>
  <si>
    <t>K24-7</t>
  </si>
  <si>
    <t>Malt</t>
  </si>
  <si>
    <t>Alzebari</t>
  </si>
  <si>
    <t>756.2682.9887.39</t>
  </si>
  <si>
    <t>K25-49</t>
  </si>
  <si>
    <t>Joleen</t>
  </si>
  <si>
    <t>Spielberg</t>
  </si>
  <si>
    <t>756.9717.5668.63</t>
  </si>
  <si>
    <t>K24-45</t>
  </si>
  <si>
    <t>Nauras</t>
  </si>
  <si>
    <t>Sahhy</t>
  </si>
  <si>
    <t>756.2294.3885.45</t>
  </si>
  <si>
    <t>K24-46</t>
  </si>
  <si>
    <t>Bahareh</t>
  </si>
  <si>
    <t>Shodjai</t>
  </si>
  <si>
    <t>756.3469.9560.88</t>
  </si>
  <si>
    <t>K25-17</t>
  </si>
  <si>
    <t>Evrim</t>
  </si>
  <si>
    <t>Elicin</t>
  </si>
  <si>
    <t>756.6831.0242.17</t>
  </si>
  <si>
    <t>ZD003</t>
  </si>
  <si>
    <t>Asyl Berner Oberland</t>
  </si>
  <si>
    <t>Frutigenstrasse 4</t>
  </si>
  <si>
    <t>Thun</t>
  </si>
  <si>
    <t>K24-32</t>
  </si>
  <si>
    <t>Herman</t>
  </si>
  <si>
    <t>Moroz</t>
  </si>
  <si>
    <t>756.1274.3043.39</t>
  </si>
  <si>
    <t>K24-20</t>
  </si>
  <si>
    <t>Ilya</t>
  </si>
  <si>
    <t>Gorlov</t>
  </si>
  <si>
    <t>756.6219.0940.09</t>
  </si>
  <si>
    <t>K24-29</t>
  </si>
  <si>
    <t>Giulia</t>
  </si>
  <si>
    <t>Maissen</t>
  </si>
  <si>
    <t>756.3818.7757.73</t>
  </si>
  <si>
    <t>K25-18</t>
  </si>
  <si>
    <t>Feuz</t>
  </si>
  <si>
    <t>756.4881.4733.75</t>
  </si>
  <si>
    <t>K24-23</t>
  </si>
  <si>
    <t>Xinyi Jolin</t>
  </si>
  <si>
    <t>Hu</t>
  </si>
  <si>
    <t>756.9034.5406.90</t>
  </si>
  <si>
    <t>K25-10</t>
  </si>
  <si>
    <t>Samuel</t>
  </si>
  <si>
    <t>Caldeira Rocha</t>
  </si>
  <si>
    <t>756.3500.3687.95</t>
  </si>
  <si>
    <t>K25-38</t>
  </si>
  <si>
    <t>Lui Emiliano</t>
  </si>
  <si>
    <t>Pinta Sebastian</t>
  </si>
  <si>
    <t>756.4984.9812.10</t>
  </si>
  <si>
    <t>K24-12</t>
  </si>
  <si>
    <t>Ermiona</t>
  </si>
  <si>
    <t>Cici</t>
  </si>
  <si>
    <t>756.9187.8549.03</t>
  </si>
  <si>
    <t>K24-57</t>
  </si>
  <si>
    <t>Sabrin</t>
  </si>
  <si>
    <t>Yahia</t>
  </si>
  <si>
    <t>756.4847.1494.36</t>
  </si>
  <si>
    <t>K24-14</t>
  </si>
  <si>
    <t>Einar</t>
  </si>
  <si>
    <t>Domalewska</t>
  </si>
  <si>
    <t>756.6426.7054.22</t>
  </si>
  <si>
    <t>K23-13</t>
  </si>
  <si>
    <t>Sirina-Ana</t>
  </si>
  <si>
    <t>Corvaglia</t>
  </si>
  <si>
    <t>756.6603.9923.31</t>
  </si>
  <si>
    <t>K24-50</t>
  </si>
  <si>
    <t>Lio</t>
  </si>
  <si>
    <t>756.0118.3278.48</t>
  </si>
  <si>
    <t>K25-56</t>
  </si>
  <si>
    <t>Nina</t>
  </si>
  <si>
    <t>Wyss</t>
  </si>
  <si>
    <t>756.1298.4356.75</t>
  </si>
  <si>
    <t>K23-47</t>
  </si>
  <si>
    <t>Aadvik</t>
  </si>
  <si>
    <t>Sinnathamby</t>
  </si>
  <si>
    <t>756.4662.4300.78</t>
  </si>
  <si>
    <t>K24-21</t>
  </si>
  <si>
    <t>Salome</t>
  </si>
  <si>
    <t>Hege</t>
  </si>
  <si>
    <t>756.0579.2240.83</t>
  </si>
  <si>
    <t>K25-58</t>
  </si>
  <si>
    <t>Ramon</t>
  </si>
  <si>
    <t>Zimmermann</t>
  </si>
  <si>
    <t>756.7960.0852.47</t>
  </si>
  <si>
    <t>SD Untere Emme</t>
  </si>
  <si>
    <t>K25-54</t>
  </si>
  <si>
    <t>Werthmüller</t>
  </si>
  <si>
    <t>756.9509.3661.83</t>
  </si>
  <si>
    <t>SD Wattenwil</t>
  </si>
  <si>
    <t>ZD004</t>
  </si>
  <si>
    <t>KESB Thun</t>
  </si>
  <si>
    <t>Scheibenstrasse 5</t>
  </si>
  <si>
    <t>K24-25</t>
  </si>
  <si>
    <t>Silvan</t>
  </si>
  <si>
    <t>Krenger</t>
  </si>
  <si>
    <t>756.0360.3717.98</t>
  </si>
  <si>
    <t>Stadt Bern</t>
  </si>
  <si>
    <t>K25-5</t>
  </si>
  <si>
    <t>Anas</t>
  </si>
  <si>
    <t>Akib</t>
  </si>
  <si>
    <t>756.9402.5589.06</t>
  </si>
  <si>
    <t>K25-55</t>
  </si>
  <si>
    <t>Arvin Emil</t>
  </si>
  <si>
    <t>Wipf</t>
  </si>
  <si>
    <t>756.8145.1087.51</t>
  </si>
  <si>
    <t>service_time</t>
  </si>
  <si>
    <t>service_date</t>
  </si>
  <si>
    <t>client_id</t>
  </si>
  <si>
    <t>travel_time</t>
  </si>
  <si>
    <t>travel_distance</t>
  </si>
  <si>
    <t>direct_time</t>
  </si>
  <si>
    <t>indirect_time</t>
  </si>
  <si>
    <t>13:00-13:30</t>
  </si>
  <si>
    <t>AbrMon</t>
  </si>
  <si>
    <t>Direkter Fallkontakt</t>
  </si>
  <si>
    <t>Indirekte Fallbearbeitung</t>
  </si>
  <si>
    <t>KlientNr</t>
  </si>
  <si>
    <t>Kürzel (optional</t>
  </si>
  <si>
    <t>Gesamtzeit</t>
  </si>
  <si>
    <t>kum Monat</t>
  </si>
  <si>
    <t>eMi</t>
  </si>
  <si>
    <t>social_security_number</t>
  </si>
  <si>
    <t>first_name</t>
  </si>
  <si>
    <t>last_name</t>
  </si>
  <si>
    <t>short_code</t>
  </si>
  <si>
    <t>Zuständige SD-Mitarbeiter</t>
  </si>
  <si>
    <t>service_requester_id</t>
  </si>
  <si>
    <t>payer_id</t>
  </si>
  <si>
    <t>employee_id</t>
  </si>
  <si>
    <t>start_date</t>
  </si>
  <si>
    <t>end_date</t>
  </si>
  <si>
    <t>C1003</t>
  </si>
  <si>
    <t>Willi Sandra</t>
  </si>
  <si>
    <t>SR011</t>
  </si>
  <si>
    <t>P1000</t>
  </si>
  <si>
    <t>M007</t>
  </si>
  <si>
    <t>C1018</t>
  </si>
  <si>
    <t>M006</t>
  </si>
  <si>
    <t>C1040</t>
  </si>
  <si>
    <t>756.7135.8483.94</t>
  </si>
  <si>
    <t>Alyssa</t>
  </si>
  <si>
    <t>Walker</t>
  </si>
  <si>
    <t>Meissner Karin</t>
  </si>
  <si>
    <t>C1001</t>
  </si>
  <si>
    <t>Dimitrijevic David</t>
  </si>
  <si>
    <t>C1045</t>
  </si>
  <si>
    <t>756.2164.4011.69</t>
  </si>
  <si>
    <t>Anastasia</t>
  </si>
  <si>
    <t>Rubets</t>
  </si>
  <si>
    <t>M005</t>
  </si>
  <si>
    <t>C1042</t>
  </si>
  <si>
    <t>Frau Vásárhelyi</t>
  </si>
  <si>
    <t>SR014</t>
  </si>
  <si>
    <t>C1050</t>
  </si>
  <si>
    <t>756.2642.2680.24</t>
  </si>
  <si>
    <t>Awa</t>
  </si>
  <si>
    <t>Burri</t>
  </si>
  <si>
    <t>Nigg Anja</t>
  </si>
  <si>
    <t>SR015</t>
  </si>
  <si>
    <t>M008</t>
  </si>
  <si>
    <t>C1021</t>
  </si>
  <si>
    <t>Rogsch Nadine</t>
  </si>
  <si>
    <t>C1037</t>
  </si>
  <si>
    <t>Scheuner Marlene</t>
  </si>
  <si>
    <t>SR018</t>
  </si>
  <si>
    <t>C1034</t>
  </si>
  <si>
    <t>M004</t>
  </si>
  <si>
    <t>C1033</t>
  </si>
  <si>
    <t>C1007</t>
  </si>
  <si>
    <t>Marggi Nadine</t>
  </si>
  <si>
    <t>C1010</t>
  </si>
  <si>
    <t>C1026</t>
  </si>
  <si>
    <t>756.3238.2182.63</t>
  </si>
  <si>
    <t>Ela</t>
  </si>
  <si>
    <t>Keklik</t>
  </si>
  <si>
    <t>C1031</t>
  </si>
  <si>
    <t>Voegeli Franziska</t>
  </si>
  <si>
    <t>SR004</t>
  </si>
  <si>
    <t>C1009</t>
  </si>
  <si>
    <t>C1028</t>
  </si>
  <si>
    <t>SR006</t>
  </si>
  <si>
    <t>P1001</t>
  </si>
  <si>
    <t>C1015</t>
  </si>
  <si>
    <t>756.9662.6088.61</t>
  </si>
  <si>
    <t>Flurin</t>
  </si>
  <si>
    <t>Loosli</t>
  </si>
  <si>
    <t>Voigt Nadine</t>
  </si>
  <si>
    <t>C1046</t>
  </si>
  <si>
    <t>756.0127.8454.70</t>
  </si>
  <si>
    <t>Hassan</t>
  </si>
  <si>
    <t>Omar</t>
  </si>
  <si>
    <t>M003</t>
  </si>
  <si>
    <t>C1017</t>
  </si>
  <si>
    <t>P1002</t>
  </si>
  <si>
    <t>C1044</t>
  </si>
  <si>
    <t>756.9119.5553.59</t>
  </si>
  <si>
    <t>Jack</t>
  </si>
  <si>
    <t>Straub</t>
  </si>
  <si>
    <t>C1014</t>
  </si>
  <si>
    <t>C1027</t>
  </si>
  <si>
    <t>C1041</t>
  </si>
  <si>
    <t>M001</t>
  </si>
  <si>
    <t>C1035</t>
  </si>
  <si>
    <t>Baratta Meret</t>
  </si>
  <si>
    <t>SR008</t>
  </si>
  <si>
    <t>C1051</t>
  </si>
  <si>
    <t>756.5316.4928.48</t>
  </si>
  <si>
    <t>Leonie-Juna</t>
  </si>
  <si>
    <t>Fischer</t>
  </si>
  <si>
    <t>C1022</t>
  </si>
  <si>
    <t>C1032</t>
  </si>
  <si>
    <t>756.7130.3596.97</t>
  </si>
  <si>
    <t>Mätzener</t>
  </si>
  <si>
    <t>C1002</t>
  </si>
  <si>
    <t>Schneider Tanja</t>
  </si>
  <si>
    <t>C1011</t>
  </si>
  <si>
    <t>C1036</t>
  </si>
  <si>
    <t>C1029</t>
  </si>
  <si>
    <t>Kahr Johanna</t>
  </si>
  <si>
    <t>C1049</t>
  </si>
  <si>
    <t>756.9686.6954.10</t>
  </si>
  <si>
    <t>Mahir</t>
  </si>
  <si>
    <t>C1023</t>
  </si>
  <si>
    <t>756.2412.1903.95</t>
  </si>
  <si>
    <t>Mailo</t>
  </si>
  <si>
    <t>MaSt2</t>
  </si>
  <si>
    <t>C1008</t>
  </si>
  <si>
    <t>C1019</t>
  </si>
  <si>
    <t>756.1081.1489.04</t>
  </si>
  <si>
    <t>Maria Domenica</t>
  </si>
  <si>
    <t>Zwinggi Challco</t>
  </si>
  <si>
    <t>Botteon Delia</t>
  </si>
  <si>
    <t>SR016</t>
  </si>
  <si>
    <t>C1005</t>
  </si>
  <si>
    <t>C1047</t>
  </si>
  <si>
    <t>756.8616.5840.46</t>
  </si>
  <si>
    <t>Mia Zaya</t>
  </si>
  <si>
    <t>Pfister</t>
  </si>
  <si>
    <t>Marc &amp; Lotti</t>
  </si>
  <si>
    <t>C1030</t>
  </si>
  <si>
    <t>756.9150.8180.86</t>
  </si>
  <si>
    <t>Muhammad Ibrahim</t>
  </si>
  <si>
    <t>Cheema</t>
  </si>
  <si>
    <t>C1048</t>
  </si>
  <si>
    <t>756.7956.8254.82</t>
  </si>
  <si>
    <t>Najima Okassa Aliyah</t>
  </si>
  <si>
    <t>De Rosen</t>
  </si>
  <si>
    <t>Bodur Kerem</t>
  </si>
  <si>
    <t>C1020</t>
  </si>
  <si>
    <t>Baeriswyl Marina</t>
  </si>
  <si>
    <t>C1039</t>
  </si>
  <si>
    <t>756.4756.1473.70</t>
  </si>
  <si>
    <t>Nawin Charlie</t>
  </si>
  <si>
    <t>Bayard</t>
  </si>
  <si>
    <t>Winkler Marlies</t>
  </si>
  <si>
    <t>SR019</t>
  </si>
  <si>
    <t>C1043</t>
  </si>
  <si>
    <t>C1038</t>
  </si>
  <si>
    <t>Friedli Nicole</t>
  </si>
  <si>
    <t>C1024</t>
  </si>
  <si>
    <t>C1012</t>
  </si>
  <si>
    <t>C1025</t>
  </si>
  <si>
    <t>C1006</t>
  </si>
  <si>
    <t>756.4944.6256.35</t>
  </si>
  <si>
    <t>Shanice Olanka</t>
  </si>
  <si>
    <t>Richards</t>
  </si>
  <si>
    <t>Wilhelmi Regula</t>
  </si>
  <si>
    <t>SR013</t>
  </si>
  <si>
    <t>C1000</t>
  </si>
  <si>
    <t>C1004</t>
  </si>
  <si>
    <t>Hirter Christian</t>
  </si>
  <si>
    <t>Johann &amp; Lotti</t>
  </si>
  <si>
    <t>C1013</t>
  </si>
  <si>
    <t>name</t>
  </si>
  <si>
    <t>name2</t>
  </si>
  <si>
    <t>street</t>
  </si>
  <si>
    <t>zip_code</t>
  </si>
  <si>
    <t>city</t>
  </si>
  <si>
    <t xml:space="preserve">Hallerstrasse 5 </t>
  </si>
  <si>
    <t>KESB Oberland Ost</t>
  </si>
  <si>
    <t>P1003</t>
  </si>
  <si>
    <t>P1004</t>
  </si>
  <si>
    <t>P1005</t>
  </si>
  <si>
    <t>KESB Mittelland Nord</t>
  </si>
  <si>
    <t>Bernstrasse 5</t>
  </si>
  <si>
    <t>Fraubrunnen</t>
  </si>
  <si>
    <t>SR003</t>
  </si>
  <si>
    <t>SR005</t>
  </si>
  <si>
    <t>SR009</t>
  </si>
  <si>
    <t>SD Bern</t>
  </si>
  <si>
    <t>SR010</t>
  </si>
  <si>
    <t>SR012</t>
  </si>
  <si>
    <t>SD Schönbühl</t>
  </si>
  <si>
    <t>SD Oberhasli</t>
  </si>
  <si>
    <t>SR017</t>
  </si>
  <si>
    <t>SD Spiez</t>
  </si>
  <si>
    <t>EKS Bern</t>
  </si>
  <si>
    <t>EKS Ostermundigen</t>
  </si>
  <si>
    <t>SR999</t>
  </si>
  <si>
    <t>fte</t>
  </si>
  <si>
    <t>Varriert</t>
  </si>
  <si>
    <t xml:space="preserve">Christian </t>
  </si>
  <si>
    <t>Düppre</t>
  </si>
  <si>
    <t>Marc</t>
  </si>
  <si>
    <t>Zimmerli</t>
  </si>
  <si>
    <t>M009</t>
  </si>
  <si>
    <t>Beatus</t>
  </si>
  <si>
    <t>Baier</t>
  </si>
  <si>
    <t>ST05</t>
  </si>
  <si>
    <t>direct_efforts</t>
  </si>
  <si>
    <t>indirect_efforts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</si>
</sst>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CHF]_-;\-* #,##0.00\ [$CHF]_-;_-* &quot;-&quot;??\ [$CHF]_-;_-@_-" x16r2:formatCode16="_-* #,##0.00\ [$CHF-gsw-CH]_-;\-* #,##0.00\ [$CHF-gsw-CH]_-;_-* &quot;-&quot;??\ [$CHF-gsw-CH]_-;_-@_-"/>
    <numFmt numFmtId="165" formatCode="#,##0.00\ &quot;CHF&quot;;\-#,##0.00\ &quot;CHF&quot;;#,##0.00\ &quot;CHF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11" fillId="3" borderId="4" applyNumberFormat="0" applyAlignment="0" applyProtection="0"/>
  </cellStyleXfs>
  <cellXfs count="26">
    <xf numFmtId="0" fontId="0" fillId="0" borderId="0" xfId="0"/>
    <xf numFmtId="0" fontId="0" fillId="0" borderId="0" xfId="0" pivotButton="1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/>
    </xf>
    <xf numFmtId="164" fontId="0" fillId="0" borderId="0" xfId="1" applyNumberFormat="1" applyFont="1"/>
    <xf numFmtId="0" fontId="6" fillId="0" borderId="3" xfId="0" applyFont="1" applyBorder="1" applyAlignment="1">
      <alignment wrapText="1"/>
    </xf>
    <xf numFmtId="0" fontId="2" fillId="2" borderId="1" xfId="2"/>
    <xf numFmtId="14" fontId="0" fillId="0" borderId="0" xfId="1" applyNumberFormat="1" applyFont="1"/>
    <xf numFmtId="165" fontId="0" fillId="0" borderId="0" xfId="0" applyNumberFormat="1"/>
    <xf numFmtId="20" fontId="0" fillId="0" borderId="0" xfId="0" applyNumberFormat="1"/>
    <xf numFmtId="0" fontId="11" fillId="3" borderId="4" xfId="3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4" borderId="0" xfId="0" applyFill="1"/>
  </cellXfs>
  <cellStyles count="4">
    <cellStyle name="Berechnung" xfId="2" builtinId="22"/>
    <cellStyle name="Standard" xfId="0" builtinId="0"/>
    <cellStyle name="Währung" xfId="1" builtinId="4"/>
    <cellStyle name="Zelle überprüfen" xfId="3" builtinId="23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CHF]_-;\-* #,##0.00\ [$CHF]_-;_-* &quot;-&quot;??\ [$CHF]_-;_-@_-" x16r2:formatCode16="_-* #,##0.00\ [$CHF-gsw-CH]_-;\-* #,##0.00\ [$CHF-gsw-CH]_-;_-* &quot;-&quot;??\ [$CHF-gsw-CH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[$CHF]_-;\-* #,##0.00\ [$CHF]_-;_-* &quot;-&quot;??\ [$CHF]_-;_-@_-" x16r2:formatCode16="_-* #,##0.00\ [$CHF-gsw-CH]_-;\-* #,##0.00\ [$CHF-gsw-CH]_-;_-* &quot;-&quot;??\ [$CHF-gsw-CH]_-;_-@_-"/>
    </dxf>
    <dxf>
      <numFmt numFmtId="164" formatCode="_-* #,##0.00\ [$CHF]_-;\-* #,##0.00\ [$CHF]_-;_-* &quot;-&quot;??\ [$CHF]_-;_-@_-" x16r2:formatCode16="_-* #,##0.00\ [$CHF-gsw-CH]_-;\-* #,##0.00\ [$CHF-gsw-CH]_-;_-* &quot;-&quot;??\ [$CHF-gsw-CH]_-;_-@_-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phan Reindl" refreshedDate="45910.646328935189" createdVersion="5" refreshedVersion="8" minRefreshableVersion="3" recordCount="0" supportSubquery="1" supportAdvancedDrill="1" xr:uid="{4A0409E4-027D-467D-A8E3-B8A17F7D330D}">
  <cacheSource type="external" connectionId="4"/>
  <cacheFields count="2">
    <cacheField name="[MD_MA].[Vorname].[Vorname]" caption="Vorname" numFmtId="0" hierarchy="26" level="1">
      <sharedItems count="6">
        <s v="Barbara"/>
        <s v="Isabelle"/>
        <s v="Johann"/>
        <s v="Lotti"/>
        <s v="Mona"/>
        <s v="Viktoria"/>
      </sharedItems>
    </cacheField>
    <cacheField name="[MD_MA].[Nachname].[Nachname]" caption="Nachname" numFmtId="0" hierarchy="27" level="1">
      <sharedItems count="6">
        <s v="Gerner"/>
        <s v="Kloos"/>
        <s v="Eggimann"/>
        <s v="Smith"/>
        <s v="Kläsi"/>
        <s v="Wloka"/>
      </sharedItems>
    </cacheField>
  </cacheFields>
  <cacheHierarchies count="94">
    <cacheHierarchy uniqueName="[Leistungsbesteller].[LBNr]" caption="LBNr" attribute="1" defaultMemberUniqueName="[Leistungsbesteller].[LBNr].[All]" allUniqueName="[Leistungsbesteller].[LBNr].[All]" dimensionUniqueName="[Leistungsbesteller]" displayFolder="" count="0" memberValueDatatype="130" unbalanced="0"/>
    <cacheHierarchy uniqueName="[Leistungsbesteller].[Leistungsbesteller]" caption="Leistungsbesteller" attribute="1" defaultMemberUniqueName="[Leistungsbesteller].[Leistungsbesteller].[All]" allUniqueName="[Leistungsbesteller].[Leistungsbesteller].[All]" dimensionUniqueName="[Leistungsbesteller]" displayFolder="" count="0" memberValueDatatype="130" unbalanced="0"/>
    <cacheHierarchy uniqueName="[MD_Client].[KlientNr]" caption="KlientNr" attribute="1" defaultMemberUniqueName="[MD_Client].[KlientNr].[All]" allUniqueName="[MD_Client].[KlientNr].[All]" dimensionUniqueName="[MD_Client]" displayFolder="" count="0" memberValueDatatype="130" unbalanced="0"/>
    <cacheHierarchy uniqueName="[MD_Client].[SozVersNr]" caption="SozVersNr" attribute="1" defaultMemberUniqueName="[MD_Client].[SozVersNr].[All]" allUniqueName="[MD_Client].[SozVersNr].[All]" dimensionUniqueName="[MD_Client]" displayFolder="" count="0" memberValueDatatype="130" unbalanced="0"/>
    <cacheHierarchy uniqueName="[MD_Client].[Vorname]" caption="Vorname" attribute="1" defaultMemberUniqueName="[MD_Client].[Vorname].[All]" allUniqueName="[MD_Client].[Vorname].[All]" dimensionUniqueName="[MD_Client]" displayFolder="" count="0" memberValueDatatype="130" unbalanced="0"/>
    <cacheHierarchy uniqueName="[MD_Client].[Nachname]" caption="Nachname" attribute="1" defaultMemberUniqueName="[MD_Client].[Nachname].[All]" allUniqueName="[MD_Client].[Nachname].[All]" dimensionUniqueName="[MD_Client]" displayFolder="" count="0" memberValueDatatype="130" unbalanced="0"/>
    <cacheHierarchy uniqueName="[MD_Client].[Kürzel]" caption="Kürzel" attribute="1" defaultMemberUniqueName="[MD_Client].[Kürzel].[All]" allUniqueName="[MD_Client].[Kürzel].[All]" dimensionUniqueName="[MD_Client]" displayFolder="" count="0" memberValueDatatype="130" unbalanced="0"/>
    <cacheHierarchy uniqueName="[MD_Client].[LbNr]" caption="LbNr" attribute="1" defaultMemberUniqueName="[MD_Client].[LbNr].[All]" allUniqueName="[MD_Client].[LbNr].[All]" dimensionUniqueName="[MD_Client]" displayFolder="" count="0" memberValueDatatype="130" unbalanced="0"/>
    <cacheHierarchy uniqueName="[MD_Client].[Leistungsbesteller]" caption="Leistungsbesteller" attribute="1" defaultMemberUniqueName="[MD_Client].[Leistungsbesteller].[All]" allUniqueName="[MD_Client].[Leistungsbesteller].[All]" dimensionUniqueName="[MD_Client]" displayFolder="" count="0" memberValueDatatype="130" unbalanced="0"/>
    <cacheHierarchy uniqueName="[MD_Client].[ZdNr]" caption="ZdNr" attribute="1" defaultMemberUniqueName="[MD_Client].[ZdNr].[All]" allUniqueName="[MD_Client].[ZdNr].[All]" dimensionUniqueName="[MD_Client]" displayFolder="" count="0" memberValueDatatype="130" unbalanced="0"/>
    <cacheHierarchy uniqueName="[MD_Client].[ZD_Name]" caption="ZD_Name" attribute="1" defaultMemberUniqueName="[MD_Client].[ZD_Name].[All]" allUniqueName="[MD_Client].[ZD_Name].[All]" dimensionUniqueName="[MD_Client]" displayFolder="" count="0" memberValueDatatype="130" unbalanced="0"/>
    <cacheHierarchy uniqueName="[MD_Client].[ZD_Name2]" caption="ZD_Name2" attribute="1" defaultMemberUniqueName="[MD_Client].[ZD_Name2].[All]" allUniqueName="[MD_Client].[ZD_Name2].[All]" dimensionUniqueName="[MD_Client]" displayFolder="" count="0" memberValueDatatype="130" unbalanced="0"/>
    <cacheHierarchy uniqueName="[MD_Client].[ZD_Strasse]" caption="ZD_Strasse" attribute="1" defaultMemberUniqueName="[MD_Client].[ZD_Strasse].[All]" allUniqueName="[MD_Client].[ZD_Strasse].[All]" dimensionUniqueName="[MD_Client]" displayFolder="" count="0" memberValueDatatype="130" unbalanced="0"/>
    <cacheHierarchy uniqueName="[MD_Client].[ZD_PLZ]" caption="ZD_PLZ" attribute="1" defaultMemberUniqueName="[MD_Client].[ZD_PLZ].[All]" allUniqueName="[MD_Client].[ZD_PLZ].[All]" dimensionUniqueName="[MD_Client]" displayFolder="" count="0" memberValueDatatype="130" unbalanced="0"/>
    <cacheHierarchy uniqueName="[MD_Client].[ZD_Ort]" caption="ZD_Ort" attribute="1" defaultMemberUniqueName="[MD_Client].[ZD_Ort].[All]" allUniqueName="[MD_Client].[ZD_Ort].[All]" dimensionUniqueName="[MD_Client]" displayFolder="" count="0" memberValueDatatype="130" unbalanced="0"/>
    <cacheHierarchy uniqueName="[MD_Client].[Beginn]" caption="Beginn" attribute="1" time="1" defaultMemberUniqueName="[MD_Client].[Beginn].[All]" allUniqueName="[MD_Client].[Beginn].[All]" dimensionUniqueName="[MD_Client]" displayFolder="" count="0" memberValueDatatype="7" unbalanced="0"/>
    <cacheHierarchy uniqueName="[MD_Client].[Ende]" caption="Ende" attribute="1" time="1" defaultMemberUniqueName="[MD_Client].[Ende].[All]" allUniqueName="[MD_Client].[Ende].[All]" dimensionUniqueName="[MD_Client]" displayFolder="" count="0" memberValueDatatype="7" unbalanced="0"/>
    <cacheHierarchy uniqueName="[MD_Client].[MA_ID]" caption="MA_ID" attribute="1" defaultMemberUniqueName="[MD_Client].[MA_ID].[All]" allUniqueName="[MD_Client].[MA_ID].[All]" dimensionUniqueName="[MD_Client]" displayFolder="" count="0" memberValueDatatype="130" unbalanced="0"/>
    <cacheHierarchy uniqueName="[MD_Client].[Sozialpädagogin]" caption="Sozialpädagogin" attribute="1" defaultMemberUniqueName="[MD_Client].[Sozialpädagogin].[All]" allUniqueName="[MD_Client].[Sozialpädagogin].[All]" dimensionUniqueName="[MD_Client]" displayFolder="" count="0" memberValueDatatype="130" unbalanced="0"/>
    <cacheHierarchy uniqueName="[MD_Client].[Stunden pro Monat]" caption="Stunden pro Monat" attribute="1" defaultMemberUniqueName="[MD_Client].[Stunden pro Monat].[All]" allUniqueName="[MD_Client].[Stunden pro Monat].[All]" dimensionUniqueName="[MD_Client]" displayFolder="" count="0" memberValueDatatype="20" unbalanced="0"/>
    <cacheHierarchy uniqueName="[MD_Client].[SPF / BBT]" caption="SPF / BBT" attribute="1" defaultMemberUniqueName="[MD_Client].[SPF / BBT].[All]" allUniqueName="[MD_Client].[SPF / BBT].[All]" dimensionUniqueName="[MD_Client]" displayFolder="" count="0" memberValueDatatype="130" unbalanced="0"/>
    <cacheHierarchy uniqueName="[MD_Client].[Kommentar]" caption="Kommentar" attribute="1" defaultMemberUniqueName="[MD_Client].[Kommentar].[All]" allUniqueName="[MD_Client].[Kommentar].[All]" dimensionUniqueName="[MD_Client]" displayFolder="" count="0" memberValueDatatype="130" unbalanced="0"/>
    <cacheHierarchy uniqueName="[MD_Client].[check dat]" caption="check dat" attribute="1" defaultMemberUniqueName="[MD_Client].[check dat].[All]" allUniqueName="[MD_Client].[check dat].[All]" dimensionUniqueName="[MD_Client]" displayFolder="" count="0" memberValueDatatype="11" unbalanced="0"/>
    <cacheHierarchy uniqueName="[MD_Client].[check_krzl]" caption="check_krzl" attribute="1" defaultMemberUniqueName="[MD_Client].[check_krzl].[All]" allUniqueName="[MD_Client].[check_krzl].[All]" dimensionUniqueName="[MD_Client]" displayFolder="" count="0" memberValueDatatype="20" unbalanced="0"/>
    <cacheHierarchy uniqueName="[MD_MA].[PersNr]" caption="PersNr" attribute="1" defaultMemberUniqueName="[MD_MA].[PersNr].[All]" allUniqueName="[MD_MA].[PersNr].[All]" dimensionUniqueName="[MD_MA]" displayFolder="" count="0" memberValueDatatype="130" unbalanced="0"/>
    <cacheHierarchy uniqueName="[MD_MA].[Name]" caption="Name" attribute="1" defaultMemberUniqueName="[MD_MA].[Name].[All]" allUniqueName="[MD_MA].[Name].[All]" dimensionUniqueName="[MD_MA]" displayFolder="" count="0" memberValueDatatype="130" unbalanced="0"/>
    <cacheHierarchy uniqueName="[MD_MA].[Vorname]" caption="Vorname" attribute="1" defaultMemberUniqueName="[MD_MA].[Vorname].[All]" allUniqueName="[MD_MA].[Vorname].[All]" dimensionUniqueName="[MD_MA]" displayFolder="" count="2" memberValueDatatype="130" unbalanced="0">
      <fieldsUsage count="2">
        <fieldUsage x="-1"/>
        <fieldUsage x="0"/>
      </fieldsUsage>
    </cacheHierarchy>
    <cacheHierarchy uniqueName="[MD_MA].[Nachname]" caption="Nachname" attribute="1" defaultMemberUniqueName="[MD_MA].[Nachname].[All]" allUniqueName="[MD_MA].[Nachname].[All]" dimensionUniqueName="[MD_MA]" displayFolder="" count="2" memberValueDatatype="130" unbalanced="0">
      <fieldsUsage count="2">
        <fieldUsage x="-1"/>
        <fieldUsage x="1"/>
      </fieldsUsage>
    </cacheHierarchy>
    <cacheHierarchy uniqueName="[MD_MA].[FTE]" caption="FTE" attribute="1" defaultMemberUniqueName="[MD_MA].[FTE].[All]" allUniqueName="[MD_MA].[FTE].[All]" dimensionUniqueName="[MD_MA]" displayFolder="" count="0" memberValueDatatype="5" unbalanced="0"/>
    <cacheHierarchy uniqueName="[MD_MA].[Kommentar]" caption="Kommentar" attribute="1" defaultMemberUniqueName="[MD_MA].[Kommentar].[All]" allUniqueName="[MD_MA].[Kommentar].[All]" dimensionUniqueName="[MD_MA]" displayFolder="" count="0" memberValueDatatype="130" unbalanced="0"/>
    <cacheHierarchy uniqueName="[Parameters].[Parameter]" caption="Parameter" attribute="1" defaultMemberUniqueName="[Parameters].[Parameter].[All]" allUniqueName="[Parameters].[Parameter].[All]" dimensionUniqueName="[Parameters]" displayFolder="" count="0" memberValueDatatype="130" unbalanced="0"/>
    <cacheHierarchy uniqueName="[Parameters].[Value]" caption="Value" attribute="1" defaultMemberUniqueName="[Parameters].[Value].[All]" allUniqueName="[Parameters].[Value].[All]" dimensionUniqueName="[Parameters]" displayFolder="" count="0" memberValueDatatype="130" unbalanced="0"/>
    <cacheHierarchy uniqueName="[Parameters].[Data]" caption="Data" attribute="1" defaultMemberUniqueName="[Parameters].[Data].[All]" allUniqueName="[Parameters].[Data].[All]" dimensionUniqueName="[Parameters]" displayFolder="" count="0" memberValueDatatype="20" unbalanced="0"/>
    <cacheHierarchy uniqueName="[Parameters].[Data2]" caption="Data2" attribute="1" defaultMemberUniqueName="[Parameters].[Data2].[All]" allUniqueName="[Parameters].[Data2].[All]" dimensionUniqueName="[Parameters]" displayFolder="" count="0" memberValueDatatype="5" unbalanced="0"/>
    <cacheHierarchy uniqueName="[Zahlungsdienstleister].[ZdNr]" caption="ZdNr" attribute="1" defaultMemberUniqueName="[Zahlungsdienstleister].[ZdNr].[All]" allUniqueName="[Zahlungsdienstleister].[ZdNr].[All]" dimensionUniqueName="[Zahlungsdienstleister]" displayFolder="" count="0" memberValueDatatype="130" unbalanced="0"/>
    <cacheHierarchy uniqueName="[Zahlungsdienstleister].[ZD_Name]" caption="ZD_Name" attribute="1" defaultMemberUniqueName="[Zahlungsdienstleister].[ZD_Name].[All]" allUniqueName="[Zahlungsdienstleister].[ZD_Name].[All]" dimensionUniqueName="[Zahlungsdienstleister]" displayFolder="" count="0" memberValueDatatype="130" unbalanced="0"/>
    <cacheHierarchy uniqueName="[Zahlungsdienstleister].[ZD_Name2]" caption="ZD_Name2" attribute="1" defaultMemberUniqueName="[Zahlungsdienstleister].[ZD_Name2].[All]" allUniqueName="[Zahlungsdienstleister].[ZD_Name2].[All]" dimensionUniqueName="[Zahlungsdienstleister]" displayFolder="" count="0" memberValueDatatype="130" unbalanced="0"/>
    <cacheHierarchy uniqueName="[Zahlungsdienstleister].[ZD_Strasse]" caption="ZD_Strasse" attribute="1" defaultMemberUniqueName="[Zahlungsdienstleister].[ZD_Strasse].[All]" allUniqueName="[Zahlungsdienstleister].[ZD_Strasse].[All]" dimensionUniqueName="[Zahlungsdienstleister]" displayFolder="" count="0" memberValueDatatype="130" unbalanced="0"/>
    <cacheHierarchy uniqueName="[Zahlungsdienstleister].[ZD_PLZ]" caption="ZD_PLZ" attribute="1" defaultMemberUniqueName="[Zahlungsdienstleister].[ZD_PLZ].[All]" allUniqueName="[Zahlungsdienstleister].[ZD_PLZ].[All]" dimensionUniqueName="[Zahlungsdienstleister]" displayFolder="" count="0" memberValueDatatype="20" unbalanced="0"/>
    <cacheHierarchy uniqueName="[Zahlungsdienstleister].[ZD_Ort]" caption="ZD_Ort" attribute="1" defaultMemberUniqueName="[Zahlungsdienstleister].[ZD_Ort].[All]" allUniqueName="[Zahlungsdienstleister].[ZD_Ort].[All]" dimensionUniqueName="[Zahlungsdienstleister]" displayFolder="" count="0" memberValueDatatype="130" unbalanced="0"/>
    <cacheHierarchy uniqueName="[Zahlungsdienstleister].[Kommentar]" caption="Kommentar" attribute="1" defaultMemberUniqueName="[Zahlungsdienstleister].[Kommentar].[All]" allUniqueName="[Zahlungsdienstleister].[Kommentar].[All]" dimensionUniqueName="[Zahlungsdienstleister]" displayFolder="" count="0" memberValueDatatype="130" unbalanced="0"/>
    <cacheHierarchy uniqueName="[Zeiterfassungsdaten].[Abrechnungsmonat]" caption="Abrechnungsmonat" attribute="1" time="1" defaultMemberUniqueName="[Zeiterfassungsdaten].[Abrechnungsmonat].[All]" allUniqueName="[Zeiterfassungsdaten].[Abrechnungsmonat].[All]" dimensionUniqueName="[Zeiterfassungsdaten]" displayFolder="" count="0" memberValueDatatype="7" unbalanced="0"/>
    <cacheHierarchy uniqueName="[Zeiterfassungsdaten].[Leistungsdatum]" caption="Leistungsdatum" attribute="1" time="1" defaultMemberUniqueName="[Zeiterfassungsdaten].[Leistungsdatum].[All]" allUniqueName="[Zeiterfassungsdaten].[Leistungsdatum].[All]" dimensionUniqueName="[Zeiterfassungsdaten]" displayFolder="" count="0" memberValueDatatype="7" unbalanced="0"/>
    <cacheHierarchy uniqueName="[Zeiterfassungsdaten].[Fahrtzeit]" caption="Fahrtzeit" attribute="1" defaultMemberUniqueName="[Zeiterfassungsdaten].[Fahrtzeit].[All]" allUniqueName="[Zeiterfassungsdaten].[Fahrtzeit].[All]" dimensionUniqueName="[Zeiterfassungsdaten]" displayFolder="" count="0" memberValueDatatype="5" unbalanced="0"/>
    <cacheHierarchy uniqueName="[Zeiterfassungsdaten].[Direkter Fallkontakt]" caption="Direkter Fallkontakt" attribute="1" defaultMemberUniqueName="[Zeiterfassungsdaten].[Direkter Fallkontakt].[All]" allUniqueName="[Zeiterfassungsdaten].[Direkter Fallkontakt].[All]" dimensionUniqueName="[Zeiterfassungsdaten]" displayFolder="" count="0" memberValueDatatype="5" unbalanced="0"/>
    <cacheHierarchy uniqueName="[Zeiterfassungsdaten].[Indirekte Fallbearbeitung]" caption="Indirekte Fallbearbeitung" attribute="1" defaultMemberUniqueName="[Zeiterfassungsdaten].[Indirekte Fallbearbeitung].[All]" allUniqueName="[Zeiterfassungsdaten].[Indirekte Fallbearbeitung].[All]" dimensionUniqueName="[Zeiterfassungsdaten]" displayFolder="" count="0" memberValueDatatype="5" unbalanced="0"/>
    <cacheHierarchy uniqueName="[Zeiterfassungsdaten].[Notizen]" caption="Notizen" attribute="1" defaultMemberUniqueName="[Zeiterfassungsdaten].[Notizen].[All]" allUniqueName="[Zeiterfassungsdaten].[Notizen].[All]" dimensionUniqueName="[Zeiterfassungsdaten]" displayFolder="" count="0" memberValueDatatype="130" unbalanced="0"/>
    <cacheHierarchy uniqueName="[Zeiterfassungsdaten].[MA-Nr.]" caption="MA-Nr." attribute="1" defaultMemberUniqueName="[Zeiterfassungsdaten].[MA-Nr.].[All]" allUniqueName="[Zeiterfassungsdaten].[MA-Nr.].[All]" dimensionUniqueName="[Zeiterfassungsdaten]" displayFolder="" count="0" memberValueDatatype="130" unbalanced="0"/>
    <cacheHierarchy uniqueName="[Zeiterfassungsdaten].[Klient-Nr.]" caption="Klient-Nr." attribute="1" defaultMemberUniqueName="[Zeiterfassungsdaten].[Klient-Nr.].[All]" allUniqueName="[Zeiterfassungsdaten].[Klient-Nr.].[All]" dimensionUniqueName="[Zeiterfassungsdaten]" displayFolder="" count="0" memberValueDatatype="130" unbalanced="0"/>
    <cacheHierarchy uniqueName="[Zeiterfassungsdaten].[Sollstunden]" caption="Sollstunden" attribute="1" defaultMemberUniqueName="[Zeiterfassungsdaten].[Sollstunden].[All]" allUniqueName="[Zeiterfassungsdaten].[Sollstunden].[All]" dimensionUniqueName="[Zeiterfassungsdaten]" displayFolder="" count="0" memberValueDatatype="5" unbalanced="0"/>
    <cacheHierarchy uniqueName="[Zeiterfassungsdaten].[Abrechnungsmonat (Monat)]" caption="Abrechnungsmonat (Monat)" attribute="1" defaultMemberUniqueName="[Zeiterfassungsdaten].[Abrechnungsmonat (Monat)].[All]" allUniqueName="[Zeiterfassungsdaten].[Abrechnungsmonat (Monat)].[All]" dimensionUniqueName="[Zeiterfassungsdaten]" displayFolder="" count="0" memberValueDatatype="130" unbalanced="0"/>
    <cacheHierarchy uniqueName="[Zeiterfassungsdaten].[Leistungsdatum (Monat)]" caption="Leistungsdatum (Monat)" attribute="1" defaultMemberUniqueName="[Zeiterfassungsdaten].[Leistungsdatum (Monat)].[All]" allUniqueName="[Zeiterfassungsdaten].[Leistungsdatum (Monat)].[All]" dimensionUniqueName="[Zeiterfassungsdaten]" displayFolder="" count="0" memberValueDatatype="130" unbalanced="0"/>
    <cacheHierarchy uniqueName="[Zeiterfassungsdaten].[Leistungsbesteller]" caption="Leistungsbesteller" attribute="1" defaultMemberUniqueName="[Zeiterfassungsdaten].[Leistungsbesteller].[All]" allUniqueName="[Zeiterfassungsdaten].[Leistungsbesteller].[All]" dimensionUniqueName="[Zeiterfassungsdaten]" displayFolder="" count="0" memberValueDatatype="130" unbalanced="0"/>
    <cacheHierarchy uniqueName="[Zeiterfassungsdaten].[Stundensatz]" caption="Stundensatz" attribute="1" defaultMemberUniqueName="[Zeiterfassungsdaten].[Stundensatz].[All]" allUniqueName="[Zeiterfassungsdaten].[Stundensatz].[All]" dimensionUniqueName="[Zeiterfassungsdaten]" displayFolder="" count="0" memberValueDatatype="6" unbalanced="0"/>
    <cacheHierarchy uniqueName="[Zeiterfassungsdaten].[km_pauschale]" caption="km_pauschale" attribute="1" defaultMemberUniqueName="[Zeiterfassungsdaten].[km_pauschale].[All]" allUniqueName="[Zeiterfassungsdaten].[km_pauschale].[All]" dimensionUniqueName="[Zeiterfassungsdaten]" displayFolder="" count="0" memberValueDatatype="6" unbalanced="0"/>
    <cacheHierarchy uniqueName="[Zeiterfassungsdaten].[ZD_Name]" caption="ZD_Name" attribute="1" defaultMemberUniqueName="[Zeiterfassungsdaten].[ZD_Name].[All]" allUniqueName="[Zeiterfassungsdaten].[ZD_Name].[All]" dimensionUniqueName="[Zeiterfassungsdaten]" displayFolder="" count="0" memberValueDatatype="130" unbalanced="0"/>
    <cacheHierarchy uniqueName="[Zeiterfassungsdaten].[ZD_Name2]" caption="ZD_Name2" attribute="1" defaultMemberUniqueName="[Zeiterfassungsdaten].[ZD_Name2].[All]" allUniqueName="[Zeiterfassungsdaten].[ZD_Name2].[All]" dimensionUniqueName="[Zeiterfassungsdaten]" displayFolder="" count="0" memberValueDatatype="130" unbalanced="0"/>
    <cacheHierarchy uniqueName="[Zeiterfassungsdaten].[ZD_Strasse]" caption="ZD_Strasse" attribute="1" defaultMemberUniqueName="[Zeiterfassungsdaten].[ZD_Strasse].[All]" allUniqueName="[Zeiterfassungsdaten].[ZD_Strasse].[All]" dimensionUniqueName="[Zeiterfassungsdaten]" displayFolder="" count="0" memberValueDatatype="130" unbalanced="0"/>
    <cacheHierarchy uniqueName="[Zeiterfassungsdaten].[ZD_PLZ]" caption="ZD_PLZ" attribute="1" defaultMemberUniqueName="[Zeiterfassungsdaten].[ZD_PLZ].[All]" allUniqueName="[Zeiterfassungsdaten].[ZD_PLZ].[All]" dimensionUniqueName="[Zeiterfassungsdaten]" displayFolder="" count="0" memberValueDatatype="20" unbalanced="0"/>
    <cacheHierarchy uniqueName="[Zeiterfassungsdaten].[ZD_Ort]" caption="ZD_Ort" attribute="1" defaultMemberUniqueName="[Zeiterfassungsdaten].[ZD_Ort].[All]" allUniqueName="[Zeiterfassungsdaten].[ZD_Ort].[All]" dimensionUniqueName="[Zeiterfassungsdaten]" displayFolder="" count="0" memberValueDatatype="130" unbalanced="0"/>
    <cacheHierarchy uniqueName="[Zeiterfassungsdaten].[CL_Vorname]" caption="CL_Vorname" attribute="1" defaultMemberUniqueName="[Zeiterfassungsdaten].[CL_Vorname].[All]" allUniqueName="[Zeiterfassungsdaten].[CL_Vorname].[All]" dimensionUniqueName="[Zeiterfassungsdaten]" displayFolder="" count="0" memberValueDatatype="130" unbalanced="0"/>
    <cacheHierarchy uniqueName="[Zeiterfassungsdaten].[CL_Nachname]" caption="CL_Nachname" attribute="1" defaultMemberUniqueName="[Zeiterfassungsdaten].[CL_Nachname].[All]" allUniqueName="[Zeiterfassungsdaten].[CL_Nachname].[All]" dimensionUniqueName="[Zeiterfassungsdaten]" displayFolder="" count="0" memberValueDatatype="130" unbalanced="0"/>
    <cacheHierarchy uniqueName="[Zeiterfassungsdaten].[CL_SozVersNr]" caption="CL_SozVersNr" attribute="1" defaultMemberUniqueName="[Zeiterfassungsdaten].[CL_SozVersNr].[All]" allUniqueName="[Zeiterfassungsdaten].[CL_SozVersNr].[All]" dimensionUniqueName="[Zeiterfassungsdaten]" displayFolder="" count="0" memberValueDatatype="130" unbalanced="0"/>
    <cacheHierarchy uniqueName="[Zeiterfassungsdaten].[Stunden]" caption="Stunden" attribute="1" defaultMemberUniqueName="[Zeiterfassungsdaten].[Stunden].[All]" allUniqueName="[Zeiterfassungsdaten].[Stunden].[All]" dimensionUniqueName="[Zeiterfassungsdaten]" displayFolder="" count="0" memberValueDatatype="5" unbalanced="0"/>
    <cacheHierarchy uniqueName="[Zeiterfassungsdaten].[Kosten]" caption="Kosten" attribute="1" defaultMemberUniqueName="[Zeiterfassungsdaten].[Kosten].[All]" allUniqueName="[Zeiterfassungsdaten].[Kosten].[All]" dimensionUniqueName="[Zeiterfassungsdaten]" displayFolder="" count="0" memberValueDatatype="6" unbalanced="0"/>
    <cacheHierarchy uniqueName="[Zeiterfassungsdaten].[Betreuungstyp]" caption="Betreuungstyp" attribute="1" defaultMemberUniqueName="[Zeiterfassungsdaten].[Betreuungstyp].[All]" allUniqueName="[Zeiterfassungsdaten].[Betreuungstyp].[All]" dimensionUniqueName="[Zeiterfassungsdaten]" displayFolder="" count="0" memberValueDatatype="130" unbalanced="0"/>
    <cacheHierarchy uniqueName="[Zeiterfassungsdaten].[Start_AbrMon]" caption="Start_AbrMon" attribute="1" time="1" defaultMemberUniqueName="[Zeiterfassungsdaten].[Start_AbrMon].[All]" allUniqueName="[Zeiterfassungsdaten].[Start_AbrMon].[All]" dimensionUniqueName="[Zeiterfassungsdaten]" displayFolder="" count="0" memberValueDatatype="7" unbalanced="0"/>
    <cacheHierarchy uniqueName="[Zeiterfassungsdaten].[End_AbrMon]" caption="End_AbrMon" attribute="1" time="1" defaultMemberUniqueName="[Zeiterfassungsdaten].[End_AbrMon].[All]" allUniqueName="[Zeiterfassungsdaten].[End_AbrMon].[All]" dimensionUniqueName="[Zeiterfassungsdaten]" displayFolder="" count="0" memberValueDatatype="7" unbalanced="0"/>
    <cacheHierarchy uniqueName="[Zeiterfassungsdaten].[Start_AbrMon (Monat)]" caption="Start_AbrMon (Monat)" attribute="1" defaultMemberUniqueName="[Zeiterfassungsdaten].[Start_AbrMon (Monat)].[All]" allUniqueName="[Zeiterfassungsdaten].[Start_AbrMon (Monat)].[All]" dimensionUniqueName="[Zeiterfassungsdaten]" displayFolder="" count="0" memberValueDatatype="130" unbalanced="0"/>
    <cacheHierarchy uniqueName="[Zeiterfassungsdaten].[End_AbrMon (Monat)]" caption="End_AbrMon (Monat)" attribute="1" defaultMemberUniqueName="[Zeiterfassungsdaten].[End_AbrMon (Monat)].[All]" allUniqueName="[Zeiterfassungsdaten].[End_AbrMon (Monat)].[All]" dimensionUniqueName="[Zeiterfassungsdaten]" displayFolder="" count="0" memberValueDatatype="130" unbalanced="0"/>
    <cacheHierarchy uniqueName="[Zeiterfassungsdaten].[ZDNR]" caption="ZDNR" attribute="1" defaultMemberUniqueName="[Zeiterfassungsdaten].[ZDNR].[All]" allUniqueName="[Zeiterfassungsdaten].[ZDNR].[All]" dimensionUniqueName="[Zeiterfassungsdaten]" displayFolder="" count="0" memberValueDatatype="130" unbalanced="0"/>
    <cacheHierarchy uniqueName="[Zeiterfassungsdaten].[Abrechnungsmonat (Monatsindex)]" caption="Abrechnungsmonat (Monatsindex)" attribute="1" defaultMemberUniqueName="[Zeiterfassungsdaten].[Abrechnungsmonat (Monatsindex)].[All]" allUniqueName="[Zeiterfassungsdaten].[Abrechnungsmonat (Monatsindex)].[All]" dimensionUniqueName="[Zeiterfassungsdaten]" displayFolder="" count="0" memberValueDatatype="20" unbalanced="0" hidden="1"/>
    <cacheHierarchy uniqueName="[Zeiterfassungsdaten].[End_AbrMon (Monatsindex)]" caption="End_AbrMon (Monatsindex)" attribute="1" defaultMemberUniqueName="[Zeiterfassungsdaten].[End_AbrMon (Monatsindex)].[All]" allUniqueName="[Zeiterfassungsdaten].[End_AbrMon (Monatsindex)].[All]" dimensionUniqueName="[Zeiterfassungsdaten]" displayFolder="" count="0" memberValueDatatype="20" unbalanced="0" hidden="1"/>
    <cacheHierarchy uniqueName="[Zeiterfassungsdaten].[Leistungsdatum (Monatsindex)]" caption="Leistungsdatum (Monatsindex)" attribute="1" defaultMemberUniqueName="[Zeiterfassungsdaten].[Leistungsdatum (Monatsindex)].[All]" allUniqueName="[Zeiterfassungsdaten].[Leistungsdatum (Monatsindex)].[All]" dimensionUniqueName="[Zeiterfassungsdaten]" displayFolder="" count="0" memberValueDatatype="20" unbalanced="0" hidden="1"/>
    <cacheHierarchy uniqueName="[Zeiterfassungsdaten].[Start_AbrMon (Monatsindex)]" caption="Start_AbrMon (Monatsindex)" attribute="1" defaultMemberUniqueName="[Zeiterfassungsdaten].[Start_AbrMon (Monatsindex)].[All]" allUniqueName="[Zeiterfassungsdaten].[Start_AbrMon (Monatsindex)].[All]" dimensionUniqueName="[Zeiterfassungsdaten]" displayFolder="" count="0" memberValueDatatype="20" unbalanced="0" hidden="1"/>
    <cacheHierarchy uniqueName="[Measures].[Anzahl ZD_Name]" caption="Anzahl ZD_Name" measure="1" displayFolder="" measureGroup="Zahlungsdienstleiste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nzahl ZD_Name2]" caption="Anzahl ZD_Name2" measure="1" displayFolder="" measureGroup="Zahlungsdienstleiste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me von Stunden pro Monat]" caption="Summe von Stunden pro Monat" measure="1" displayFolder="" measureGroup="MD_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me von Fahrtzeit]" caption="Summe von Fahrtzeit" measure="1" displayFolder="" measureGroup="Zeiterfassungsdaten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me von Direkter Fallkontakt]" caption="Summe von Direkter Fallkontakt" measure="1" displayFolder="" measureGroup="Zeiterfassungsdaten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me von Indirekte Fallbearbeitung]" caption="Summe von Indirekte Fallbearbeitung" measure="1" displayFolder="" measureGroup="Zeiterfassungsdaten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me von Sollstunden]" caption="Summe von Sollstunden" measure="1" displayFolder="" measureGroup="Zeiterfassungsdaten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me von Stundensatz]" caption="Summe von Stundensatz" measure="1" displayFolder="" measureGroup="Zeiterfassungsdaten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me von km_pauschale]" caption="Summe von km_pauschale" measure="1" displayFolder="" measureGroup="Zeiterfassungsdaten" count="0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me von ZD_PLZ]" caption="Summe von ZD_PLZ" measure="1" displayFolder="" measureGroup="Zeiterfassungsdaten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me von Stunden]" caption="Summe von Stunden" measure="1" displayFolder="" measureGroup="Zeiterfassungsdaten" count="0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me von Kosten]" caption="Summe von Kosten" measure="1" displayFolder="" measureGroup="Zeiterfassungsdaten" count="0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__XL_Count Zahlungsdienstleister]" caption="__XL_Count Zahlungsdienstleister" measure="1" displayFolder="" measureGroup="Zahlungsdienstleister" count="0" hidden="1"/>
    <cacheHierarchy uniqueName="[Measures].[__XL_Count Leistungsbesteller]" caption="__XL_Count Leistungsbesteller" measure="1" displayFolder="" measureGroup="Leistungsbesteller" count="0" hidden="1"/>
    <cacheHierarchy uniqueName="[Measures].[__XL_Count MD_MA]" caption="__XL_Count MD_MA" measure="1" displayFolder="" measureGroup="MD_MA" count="0" hidden="1"/>
    <cacheHierarchy uniqueName="[Measures].[__XL_Count MD_Client]" caption="__XL_Count MD_Client" measure="1" displayFolder="" measureGroup="MD_Client" count="0" hidden="1"/>
    <cacheHierarchy uniqueName="[Measures].[__XL_Count Zeiterfassungsdaten]" caption="__XL_Count Zeiterfassungsdaten" measure="1" displayFolder="" measureGroup="Zeiterfassungsdaten" count="0" hidden="1"/>
    <cacheHierarchy uniqueName="[Measures].[__XL_Count Parameters]" caption="__XL_Count Parameters" measure="1" displayFolder="" measureGroup="Parameters" count="0" hidden="1"/>
    <cacheHierarchy uniqueName="[Measures].[__No measures defined]" caption="__No measures defined" measure="1" displayFolder="" count="0" hidden="1"/>
  </cacheHierarchies>
  <kpis count="0"/>
  <dimensions count="7">
    <dimension name="Leistungsbesteller" uniqueName="[Leistungsbesteller]" caption="Leistungsbesteller"/>
    <dimension name="MD_Client" uniqueName="[MD_Client]" caption="MD_Client"/>
    <dimension name="MD_MA" uniqueName="[MD_MA]" caption="MD_MA"/>
    <dimension measure="1" name="Measures" uniqueName="[Measures]" caption="Measures"/>
    <dimension name="Parameters" uniqueName="[Parameters]" caption="Parameters"/>
    <dimension name="Zahlungsdienstleister" uniqueName="[Zahlungsdienstleister]" caption="Zahlungsdienstleister"/>
    <dimension name="Zeiterfassungsdaten" uniqueName="[Zeiterfassungsdaten]" caption="Zeiterfassungsdaten"/>
  </dimensions>
  <measureGroups count="6">
    <measureGroup name="Leistungsbesteller" caption="Leistungsbesteller"/>
    <measureGroup name="MD_Client" caption="MD_Client"/>
    <measureGroup name="MD_MA" caption="MD_MA"/>
    <measureGroup name="Parameters" caption="Parameters"/>
    <measureGroup name="Zahlungsdienstleister" caption="Zahlungsdienstleister"/>
    <measureGroup name="Zeiterfassungsdaten" caption="Zeiterfassungsdaten"/>
  </measureGroups>
  <maps count="14">
    <map measureGroup="0" dimension="0"/>
    <map measureGroup="1" dimension="0"/>
    <map measureGroup="1" dimension="1"/>
    <map measureGroup="1" dimension="4"/>
    <map measureGroup="1" dimension="5"/>
    <map measureGroup="2" dimension="2"/>
    <map measureGroup="3" dimension="4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ephan Reindl" refreshedDate="45910.646786226855" createdVersion="5" refreshedVersion="8" minRefreshableVersion="3" recordCount="0" supportSubquery="1" supportAdvancedDrill="1" xr:uid="{8EB4CBCC-8240-4E4A-B6A8-034CFB09DBE7}">
  <cacheSource type="external" connectionId="4"/>
  <cacheFields count="23">
    <cacheField name="[Zeiterfassungsdaten].[Leistungsdatum].[Leistungsdatum]" caption="Leistungsdatum" numFmtId="0" hierarchy="42" level="1">
      <sharedItems containsSemiMixedTypes="0" containsNonDate="0" containsDate="1" containsString="0" minDate="2025-08-04T00:00:00" maxDate="2025-08-30T00:00:00" count="22">
        <d v="2025-08-14T00:00:00"/>
        <d v="2025-08-28T00:00:00"/>
        <d v="2025-08-06T00:00:00"/>
        <d v="2025-08-21T00:00:00"/>
        <d v="2025-08-29T00:00:00"/>
        <d v="2025-08-15T00:00:00"/>
        <d v="2025-08-25T00:00:00"/>
        <d v="2025-08-04T00:00:00"/>
        <d v="2025-08-05T00:00:00"/>
        <d v="2025-08-11T00:00:00"/>
        <d v="2025-08-13T00:00:00"/>
        <d v="2025-08-18T00:00:00"/>
        <d v="2025-08-20T00:00:00"/>
        <d v="2025-08-22T00:00:00"/>
        <d v="2025-08-26T00:00:00"/>
        <d v="2025-08-27T00:00:00"/>
        <d v="2025-08-08T00:00:00"/>
        <d v="2025-08-19T00:00:00"/>
        <d v="2025-08-12T00:00:00"/>
        <d v="2025-08-07T00:00:00"/>
        <d v="2025-08-09T00:00:00"/>
        <d v="2025-08-10T00:00:00"/>
      </sharedItems>
    </cacheField>
    <cacheField name="[Measures].[Summe von Fahrtzeit]" caption="Summe von Fahrtzeit" numFmtId="0" hierarchy="78" level="32767"/>
    <cacheField name="[Measures].[Summe von Direkter Fallkontakt]" caption="Summe von Direkter Fallkontakt" numFmtId="0" hierarchy="79" level="32767"/>
    <cacheField name="[Measures].[Summe von Indirekte Fallbearbeitung]" caption="Summe von Indirekte Fallbearbeitung" numFmtId="0" hierarchy="80" level="32767"/>
    <cacheField name="[Measures].[Summe von Sollstunden]" caption="Summe von Sollstunden" numFmtId="0" hierarchy="81" level="32767"/>
    <cacheField name="[Zeiterfassungsdaten].[Leistungsbesteller].[Leistungsbesteller]" caption="Leistungsbesteller" numFmtId="0" hierarchy="52" level="1">
      <sharedItems count="11">
        <s v="KESB OO"/>
        <s v="Amt Für Erwachsenen- &amp; Kinderschutz"/>
        <s v="KESB Bern"/>
        <s v="KESB Mittelland Süd"/>
        <s v="Privat"/>
        <s v="SD Belp"/>
        <s v="SD Münsingen"/>
        <s v="SD Region Jungfrau"/>
        <s v="SD Untere Emme"/>
        <s v="SD Wattenwil"/>
        <s v="Stadt Bern"/>
      </sharedItems>
    </cacheField>
    <cacheField name="[Measures].[Summe von Stundensatz]" caption="Summe von Stundensatz" numFmtId="0" hierarchy="82" level="32767"/>
    <cacheField name="[Measures].[Summe von km_pauschale]" caption="Summe von km_pauschale" numFmtId="0" hierarchy="83" level="32767"/>
    <cacheField name="[Zeiterfassungsdaten].[ZD_Name].[ZD_Name]" caption="ZD_Name" numFmtId="0" hierarchy="55" level="1">
      <sharedItems count="6">
        <s v="Direktion für Inneres und Justiz des Kantons Bern"/>
        <s v="Kantonales Jugendamt Bern"/>
        <s v="Kindes- und Erwachsenenschutzbehörde"/>
        <s v="Linda Kubli"/>
        <s v="Asyl Berner Oberland"/>
        <s v="KESB Thun"/>
      </sharedItems>
    </cacheField>
    <cacheField name="[Zeiterfassungsdaten].[ZD_Name2].[ZD_Name2]" caption="ZD_Name2" numFmtId="0" hierarchy="56" level="1">
      <sharedItems containsBlank="1" count="4">
        <s v="Kindes- und Erwachsenenschutzbehörde (KESB)"/>
        <m/>
        <s v="(KESB) Mittelland Süd"/>
        <s v=""/>
      </sharedItems>
    </cacheField>
    <cacheField name="[Zeiterfassungsdaten].[ZD_Strasse].[ZD_Strasse]" caption="ZD_Strasse" numFmtId="0" hierarchy="57" level="1">
      <sharedItems count="6">
        <s v="Schloss 11"/>
        <s v="Hallerstrasse 5"/>
        <s v="Tägermattstrasse 1"/>
        <s v="Lilienweg 64"/>
        <s v="Frutigenstrasse 4"/>
        <s v="Scheibenstrasse 5"/>
      </sharedItems>
    </cacheField>
    <cacheField name="[Zeiterfassungsdaten].[ZD_Ort].[ZD_Ort]" caption="ZD_Ort" numFmtId="0" hierarchy="59" level="1">
      <sharedItems count="5">
        <s v="Interlaken"/>
        <s v="Bern"/>
        <s v="Münsingen"/>
        <s v="Köniz"/>
        <s v="Thun"/>
      </sharedItems>
    </cacheField>
    <cacheField name="[Zeiterfassungsdaten].[CL_Vorname].[CL_Vorname]" caption="CL_Vorname" numFmtId="0" hierarchy="60" level="1">
      <sharedItems count="46">
        <s v="Valentina"/>
        <s v="Batoul"/>
        <s v="Enes"/>
        <s v="Taha"/>
        <s v="Fabienne"/>
        <s v="Noam"/>
        <s v="Fabian"/>
        <s v="Luan"/>
        <s v="Emma"/>
        <s v="Zoe Chayenne"/>
        <s v="Lenny"/>
        <s v="Nora-Lou"/>
        <s v="Luna"/>
        <s v="Alya"/>
        <s v="Lucas"/>
        <s v="Jasmin"/>
        <s v="Dina"/>
        <s v="Lionel"/>
        <s v="Chioma"/>
        <s v="Celeste Saskia"/>
        <s v="Amal"/>
        <s v="Maurin"/>
        <s v="Alexander"/>
        <s v="Malt"/>
        <s v="Joleen"/>
        <s v="Nauras"/>
        <s v="Bahareh"/>
        <s v="Evrim"/>
        <s v="Herman"/>
        <s v="Ilya"/>
        <s v="Giulia"/>
        <s v="Xinyi Jolin"/>
        <s v="Samuel"/>
        <s v="Lui Emiliano"/>
        <s v="Ermiona"/>
        <s v="Sabrin"/>
        <s v="Einar"/>
        <s v="Sirina-Ana"/>
        <s v="Lio"/>
        <s v="Nina"/>
        <s v="Aadvik"/>
        <s v="Salome"/>
        <s v="Ramon"/>
        <s v="Silvan"/>
        <s v="Anas"/>
        <s v="Arvin Emil"/>
      </sharedItems>
    </cacheField>
    <cacheField name="[Zeiterfassungsdaten].[CL_Nachname].[CL_Nachname]" caption="CL_Nachname" numFmtId="0" hierarchy="61" level="1">
      <sharedItems count="47">
        <s v="Stähli"/>
        <s v="Riadi"/>
        <s v="Miftari"/>
        <s v="Hoshan"/>
        <s v="Rothacher"/>
        <s v="Burkhalter"/>
        <s v="Flückiger"/>
        <s v="Nipote"/>
        <s v="Kubli"/>
        <s v="Rüedlinger"/>
        <s v="Perren"/>
        <s v="Ronner"/>
        <s v="Krasniqi"/>
        <s v="Aldossary"/>
        <s v="Duarte Torres"/>
        <s v="Leimgruber"/>
        <s v="Adeli"/>
        <s v="Moor"/>
        <s v="Obi"/>
        <s v="Pacheco Perez"/>
        <s v="El Klahi"/>
        <s v="Stoller"/>
        <s v="Pinheiro"/>
        <s v="Alzebari"/>
        <s v="Spielberg"/>
        <s v="Sahhy"/>
        <s v="Shodjai"/>
        <s v="Elicin"/>
        <s v="Moroz"/>
        <s v="Gorlov"/>
        <s v="Maissen"/>
        <s v="Feuz"/>
        <s v="Hu"/>
        <s v="Caldeira Rocha"/>
        <s v="Pinta Sebastian"/>
        <s v="Cici"/>
        <s v="Yahia"/>
        <s v="Domalewska"/>
        <s v="Corvaglia"/>
        <s v="Wyss"/>
        <s v="Sinnathamby"/>
        <s v="Hege"/>
        <s v="Zimmermann"/>
        <s v="Werthmüller"/>
        <s v="Krenger"/>
        <s v="Akib"/>
        <s v="Wipf"/>
      </sharedItems>
    </cacheField>
    <cacheField name="[Zeiterfassungsdaten].[CL_SozVersNr].[CL_SozVersNr]" caption="CL_SozVersNr" numFmtId="0" hierarchy="62" level="1">
      <sharedItems count="48">
        <s v="756.7221.6694.14"/>
        <s v="756.0331.28.99.54"/>
        <s v="756.6018.1521.08"/>
        <s v="756.6294.3262.93"/>
        <s v="756.9766.0102.63"/>
        <s v="756.1933.1986.31"/>
        <s v="756.1680.0093.54"/>
        <s v="756.5183.0087.39"/>
        <s v="Privat"/>
        <s v="756.8747.2925.44"/>
        <s v="756.3950.1137.47"/>
        <s v="756.6489.0088.05"/>
        <s v="756.6872.3570.39"/>
        <s v="756.1434.4145.26"/>
        <s v="756.0369.6576.71"/>
        <s v="756.4466.9678.86"/>
        <s v="756.3146.9658.60"/>
        <s v="756.7407.2860.15"/>
        <s v="756.0437.2232.65"/>
        <s v="756.4148.9038.81"/>
        <s v="756.8940.4679.78"/>
        <s v="756.0152.8626.40"/>
        <s v="756.7694.9126.80"/>
        <s v="756.2682.9887.39"/>
        <s v="756.9717.5668.63"/>
        <s v="756.2294.3885.45"/>
        <s v="756.3469.9560.88"/>
        <s v="756.6831.0242.17"/>
        <s v="756.1274.3043.39"/>
        <s v="756.6219.0940.09"/>
        <s v="756.3818.7757.73"/>
        <s v="756.4881.4733.75"/>
        <s v="756.9034.5406.90"/>
        <s v="756.3500.3687.95"/>
        <s v="756.4984.9812.10"/>
        <s v="756.9187.8549.03"/>
        <s v="756.4847.1494.36"/>
        <s v="756.6426.7054.22"/>
        <s v="756.6603.9923.31"/>
        <s v="756.0118.3278.48"/>
        <s v="756.1298.4356.75"/>
        <s v="756.4662.4300.78"/>
        <s v="756.0579.2240.83"/>
        <s v="756.7960.0852.47"/>
        <s v="756.9509.3661.83"/>
        <s v="756.0360.3717.98"/>
        <s v="756.9402.5589.06"/>
        <s v="756.8145.1087.51"/>
      </sharedItems>
    </cacheField>
    <cacheField name="[Measures].[Summe von Stunden]" caption="Summe von Stunden" numFmtId="0" hierarchy="85" level="32767"/>
    <cacheField name="[Measures].[Summe von Kosten]" caption="Summe von Kosten" numFmtId="0" hierarchy="86" level="32767"/>
    <cacheField name="[Zeiterfassungsdaten].[Betreuungstyp].[Betreuungstyp]" caption="Betreuungstyp" numFmtId="0" hierarchy="65" level="1">
      <sharedItems count="2">
        <s v="Sozialpädagogische Familienbegleitung (SPF)"/>
        <s v="Begleitete Ausübung des Besuchsrechts (BBT)"/>
      </sharedItems>
    </cacheField>
    <cacheField name="[Zeiterfassungsdaten].[ZD_PLZ].[ZD_PLZ]" caption="ZD_PLZ" numFmtId="0" hierarchy="58" level="1">
      <sharedItems containsSemiMixedTypes="0" containsString="0" containsNumber="1" containsInteger="1" minValue="3001" maxValue="3800" count="5">
        <n v="3800"/>
        <n v="3001"/>
        <n v="3110"/>
        <n v="3098"/>
        <n v="3600"/>
      </sharedItems>
      <extLst>
        <ext xmlns:x15="http://schemas.microsoft.com/office/spreadsheetml/2010/11/main" uri="{4F2E5C28-24EA-4eb8-9CBF-B6C8F9C3D259}">
          <x15:cachedUniqueNames>
            <x15:cachedUniqueName index="0" name="[Zeiterfassungsdaten].[ZD_PLZ].&amp;[3800]"/>
            <x15:cachedUniqueName index="1" name="[Zeiterfassungsdaten].[ZD_PLZ].&amp;[3001]"/>
            <x15:cachedUniqueName index="2" name="[Zeiterfassungsdaten].[ZD_PLZ].&amp;[3110]"/>
            <x15:cachedUniqueName index="3" name="[Zeiterfassungsdaten].[ZD_PLZ].&amp;[3098]"/>
            <x15:cachedUniqueName index="4" name="[Zeiterfassungsdaten].[ZD_PLZ].&amp;[3600]"/>
          </x15:cachedUniqueNames>
        </ext>
      </extLst>
    </cacheField>
    <cacheField name="[Zeiterfassungsdaten].[Klient-Nr.].[Klient-Nr.]" caption="Klient-Nr." numFmtId="0" hierarchy="48" level="1">
      <sharedItems count="48">
        <s v="K23-52"/>
        <s v="K25-39"/>
        <s v="K25-30"/>
        <s v="K25-22"/>
        <s v="K25-41"/>
        <s v="K25-9"/>
        <s v="K25-19"/>
        <s v="K23-33"/>
        <s v="K25-26"/>
        <s v="K24-42"/>
        <s v="K25-36"/>
        <s v="K25-40"/>
        <s v="K25-24"/>
        <s v="K25-6"/>
        <s v="K24-15"/>
        <s v="K24-27"/>
        <s v="K24-4"/>
        <s v="K25-31"/>
        <s v="K25-34"/>
        <s v="K25-35"/>
        <s v="K23-16"/>
        <s v="K23-53"/>
        <s v="K24-37"/>
        <s v="K24-7"/>
        <s v="K25-49"/>
        <s v="K24-45"/>
        <s v="K24-46"/>
        <s v="K25-17"/>
        <s v="K24-32"/>
        <s v="K24-20"/>
        <s v="K24-29"/>
        <s v="K25-18"/>
        <s v="K24-23"/>
        <s v="K25-10"/>
        <s v="K25-38"/>
        <s v="K24-12"/>
        <s v="K24-57"/>
        <s v="K24-14"/>
        <s v="K23-13"/>
        <s v="K24-50"/>
        <s v="K25-56"/>
        <s v="K23-47"/>
        <s v="K24-21"/>
        <s v="K25-58"/>
        <s v="K25-54"/>
        <s v="K24-25"/>
        <s v="K25-5"/>
        <s v="K25-55"/>
      </sharedItems>
    </cacheField>
    <cacheField name="[Zeiterfassungsdaten].[Start_AbrMon].[Start_AbrMon]" caption="Start_AbrMon" numFmtId="0" hierarchy="66" level="1">
      <sharedItems containsSemiMixedTypes="0" containsNonDate="0" containsDate="1" containsString="0" minDate="2025-07-01T00:00:00" maxDate="2025-08-02T00:00:00" count="2">
        <d v="2025-07-01T00:00:00"/>
        <d v="2025-08-01T00:00:00"/>
      </sharedItems>
    </cacheField>
    <cacheField name="[Zeiterfassungsdaten].[End_AbrMon].[End_AbrMon]" caption="End_AbrMon" numFmtId="0" hierarchy="67" level="1">
      <sharedItems containsSemiMixedTypes="0" containsNonDate="0" containsDate="1" containsString="0" minDate="2025-07-01T00:00:00" maxDate="2025-08-02T00:00:00" count="2">
        <d v="2025-07-01T00:00:00"/>
        <d v="2025-08-01T00:00:00"/>
      </sharedItems>
    </cacheField>
    <cacheField name="[Zeiterfassungsdaten].[ZDNR].[ZDNR]" caption="ZDNR" numFmtId="0" hierarchy="70" level="1">
      <sharedItems count="6">
        <s v="ZD002"/>
        <s v="ZD001"/>
        <s v="ZD005"/>
        <s v="ZD006"/>
        <s v="ZD003"/>
        <s v="ZD004"/>
      </sharedItems>
    </cacheField>
  </cacheFields>
  <cacheHierarchies count="94">
    <cacheHierarchy uniqueName="[Leistungsbesteller].[LBNr]" caption="LBNr" attribute="1" defaultMemberUniqueName="[Leistungsbesteller].[LBNr].[All]" allUniqueName="[Leistungsbesteller].[LBNr].[All]" dimensionUniqueName="[Leistungsbesteller]" displayFolder="" count="0" memberValueDatatype="130" unbalanced="0"/>
    <cacheHierarchy uniqueName="[Leistungsbesteller].[Leistungsbesteller]" caption="Leistungsbesteller" attribute="1" defaultMemberUniqueName="[Leistungsbesteller].[Leistungsbesteller].[All]" allUniqueName="[Leistungsbesteller].[Leistungsbesteller].[All]" dimensionUniqueName="[Leistungsbesteller]" displayFolder="" count="0" memberValueDatatype="130" unbalanced="0"/>
    <cacheHierarchy uniqueName="[MD_Client].[KlientNr]" caption="KlientNr" attribute="1" defaultMemberUniqueName="[MD_Client].[KlientNr].[All]" allUniqueName="[MD_Client].[KlientNr].[All]" dimensionUniqueName="[MD_Client]" displayFolder="" count="0" memberValueDatatype="130" unbalanced="0"/>
    <cacheHierarchy uniqueName="[MD_Client].[SozVersNr]" caption="SozVersNr" attribute="1" defaultMemberUniqueName="[MD_Client].[SozVersNr].[All]" allUniqueName="[MD_Client].[SozVersNr].[All]" dimensionUniqueName="[MD_Client]" displayFolder="" count="0" memberValueDatatype="130" unbalanced="0"/>
    <cacheHierarchy uniqueName="[MD_Client].[Vorname]" caption="Vorname" attribute="1" defaultMemberUniqueName="[MD_Client].[Vorname].[All]" allUniqueName="[MD_Client].[Vorname].[All]" dimensionUniqueName="[MD_Client]" displayFolder="" count="0" memberValueDatatype="130" unbalanced="0"/>
    <cacheHierarchy uniqueName="[MD_Client].[Nachname]" caption="Nachname" attribute="1" defaultMemberUniqueName="[MD_Client].[Nachname].[All]" allUniqueName="[MD_Client].[Nachname].[All]" dimensionUniqueName="[MD_Client]" displayFolder="" count="0" memberValueDatatype="130" unbalanced="0"/>
    <cacheHierarchy uniqueName="[MD_Client].[Kürzel]" caption="Kürzel" attribute="1" defaultMemberUniqueName="[MD_Client].[Kürzel].[All]" allUniqueName="[MD_Client].[Kürzel].[All]" dimensionUniqueName="[MD_Client]" displayFolder="" count="0" memberValueDatatype="130" unbalanced="0"/>
    <cacheHierarchy uniqueName="[MD_Client].[LbNr]" caption="LbNr" attribute="1" defaultMemberUniqueName="[MD_Client].[LbNr].[All]" allUniqueName="[MD_Client].[LbNr].[All]" dimensionUniqueName="[MD_Client]" displayFolder="" count="0" memberValueDatatype="130" unbalanced="0"/>
    <cacheHierarchy uniqueName="[MD_Client].[Leistungsbesteller]" caption="Leistungsbesteller" attribute="1" defaultMemberUniqueName="[MD_Client].[Leistungsbesteller].[All]" allUniqueName="[MD_Client].[Leistungsbesteller].[All]" dimensionUniqueName="[MD_Client]" displayFolder="" count="0" memberValueDatatype="130" unbalanced="0"/>
    <cacheHierarchy uniqueName="[MD_Client].[ZdNr]" caption="ZdNr" attribute="1" defaultMemberUniqueName="[MD_Client].[ZdNr].[All]" allUniqueName="[MD_Client].[ZdNr].[All]" dimensionUniqueName="[MD_Client]" displayFolder="" count="0" memberValueDatatype="130" unbalanced="0"/>
    <cacheHierarchy uniqueName="[MD_Client].[ZD_Name]" caption="ZD_Name" attribute="1" defaultMemberUniqueName="[MD_Client].[ZD_Name].[All]" allUniqueName="[MD_Client].[ZD_Name].[All]" dimensionUniqueName="[MD_Client]" displayFolder="" count="0" memberValueDatatype="130" unbalanced="0"/>
    <cacheHierarchy uniqueName="[MD_Client].[ZD_Name2]" caption="ZD_Name2" attribute="1" defaultMemberUniqueName="[MD_Client].[ZD_Name2].[All]" allUniqueName="[MD_Client].[ZD_Name2].[All]" dimensionUniqueName="[MD_Client]" displayFolder="" count="0" memberValueDatatype="130" unbalanced="0"/>
    <cacheHierarchy uniqueName="[MD_Client].[ZD_Strasse]" caption="ZD_Strasse" attribute="1" defaultMemberUniqueName="[MD_Client].[ZD_Strasse].[All]" allUniqueName="[MD_Client].[ZD_Strasse].[All]" dimensionUniqueName="[MD_Client]" displayFolder="" count="0" memberValueDatatype="130" unbalanced="0"/>
    <cacheHierarchy uniqueName="[MD_Client].[ZD_PLZ]" caption="ZD_PLZ" attribute="1" defaultMemberUniqueName="[MD_Client].[ZD_PLZ].[All]" allUniqueName="[MD_Client].[ZD_PLZ].[All]" dimensionUniqueName="[MD_Client]" displayFolder="" count="0" memberValueDatatype="130" unbalanced="0"/>
    <cacheHierarchy uniqueName="[MD_Client].[ZD_Ort]" caption="ZD_Ort" attribute="1" defaultMemberUniqueName="[MD_Client].[ZD_Ort].[All]" allUniqueName="[MD_Client].[ZD_Ort].[All]" dimensionUniqueName="[MD_Client]" displayFolder="" count="0" memberValueDatatype="130" unbalanced="0"/>
    <cacheHierarchy uniqueName="[MD_Client].[Beginn]" caption="Beginn" attribute="1" time="1" defaultMemberUniqueName="[MD_Client].[Beginn].[All]" allUniqueName="[MD_Client].[Beginn].[All]" dimensionUniqueName="[MD_Client]" displayFolder="" count="0" memberValueDatatype="7" unbalanced="0"/>
    <cacheHierarchy uniqueName="[MD_Client].[Ende]" caption="Ende" attribute="1" time="1" defaultMemberUniqueName="[MD_Client].[Ende].[All]" allUniqueName="[MD_Client].[Ende].[All]" dimensionUniqueName="[MD_Client]" displayFolder="" count="0" memberValueDatatype="7" unbalanced="0"/>
    <cacheHierarchy uniqueName="[MD_Client].[MA_ID]" caption="MA_ID" attribute="1" defaultMemberUniqueName="[MD_Client].[MA_ID].[All]" allUniqueName="[MD_Client].[MA_ID].[All]" dimensionUniqueName="[MD_Client]" displayFolder="" count="0" memberValueDatatype="130" unbalanced="0"/>
    <cacheHierarchy uniqueName="[MD_Client].[Sozialpädagogin]" caption="Sozialpädagogin" attribute="1" defaultMemberUniqueName="[MD_Client].[Sozialpädagogin].[All]" allUniqueName="[MD_Client].[Sozialpädagogin].[All]" dimensionUniqueName="[MD_Client]" displayFolder="" count="0" memberValueDatatype="130" unbalanced="0"/>
    <cacheHierarchy uniqueName="[MD_Client].[Stunden pro Monat]" caption="Stunden pro Monat" attribute="1" defaultMemberUniqueName="[MD_Client].[Stunden pro Monat].[All]" allUniqueName="[MD_Client].[Stunden pro Monat].[All]" dimensionUniqueName="[MD_Client]" displayFolder="" count="0" memberValueDatatype="20" unbalanced="0"/>
    <cacheHierarchy uniqueName="[MD_Client].[SPF / BBT]" caption="SPF / BBT" attribute="1" defaultMemberUniqueName="[MD_Client].[SPF / BBT].[All]" allUniqueName="[MD_Client].[SPF / BBT].[All]" dimensionUniqueName="[MD_Client]" displayFolder="" count="0" memberValueDatatype="130" unbalanced="0"/>
    <cacheHierarchy uniqueName="[MD_Client].[Kommentar]" caption="Kommentar" attribute="1" defaultMemberUniqueName="[MD_Client].[Kommentar].[All]" allUniqueName="[MD_Client].[Kommentar].[All]" dimensionUniqueName="[MD_Client]" displayFolder="" count="0" memberValueDatatype="130" unbalanced="0"/>
    <cacheHierarchy uniqueName="[MD_Client].[check dat]" caption="check dat" attribute="1" defaultMemberUniqueName="[MD_Client].[check dat].[All]" allUniqueName="[MD_Client].[check dat].[All]" dimensionUniqueName="[MD_Client]" displayFolder="" count="0" memberValueDatatype="11" unbalanced="0"/>
    <cacheHierarchy uniqueName="[MD_Client].[check_krzl]" caption="check_krzl" attribute="1" defaultMemberUniqueName="[MD_Client].[check_krzl].[All]" allUniqueName="[MD_Client].[check_krzl].[All]" dimensionUniqueName="[MD_Client]" displayFolder="" count="0" memberValueDatatype="20" unbalanced="0"/>
    <cacheHierarchy uniqueName="[MD_MA].[PersNr]" caption="PersNr" attribute="1" defaultMemberUniqueName="[MD_MA].[PersNr].[All]" allUniqueName="[MD_MA].[PersNr].[All]" dimensionUniqueName="[MD_MA]" displayFolder="" count="0" memberValueDatatype="130" unbalanced="0"/>
    <cacheHierarchy uniqueName="[MD_MA].[Name]" caption="Name" attribute="1" defaultMemberUniqueName="[MD_MA].[Name].[All]" allUniqueName="[MD_MA].[Name].[All]" dimensionUniqueName="[MD_MA]" displayFolder="" count="0" memberValueDatatype="130" unbalanced="0"/>
    <cacheHierarchy uniqueName="[MD_MA].[Vorname]" caption="Vorname" attribute="1" defaultMemberUniqueName="[MD_MA].[Vorname].[All]" allUniqueName="[MD_MA].[Vorname].[All]" dimensionUniqueName="[MD_MA]" displayFolder="" count="0" memberValueDatatype="130" unbalanced="0"/>
    <cacheHierarchy uniqueName="[MD_MA].[Nachname]" caption="Nachname" attribute="1" defaultMemberUniqueName="[MD_MA].[Nachname].[All]" allUniqueName="[MD_MA].[Nachname].[All]" dimensionUniqueName="[MD_MA]" displayFolder="" count="0" memberValueDatatype="130" unbalanced="0"/>
    <cacheHierarchy uniqueName="[MD_MA].[FTE]" caption="FTE" attribute="1" defaultMemberUniqueName="[MD_MA].[FTE].[All]" allUniqueName="[MD_MA].[FTE].[All]" dimensionUniqueName="[MD_MA]" displayFolder="" count="0" memberValueDatatype="5" unbalanced="0"/>
    <cacheHierarchy uniqueName="[MD_MA].[Kommentar]" caption="Kommentar" attribute="1" defaultMemberUniqueName="[MD_MA].[Kommentar].[All]" allUniqueName="[MD_MA].[Kommentar].[All]" dimensionUniqueName="[MD_MA]" displayFolder="" count="0" memberValueDatatype="130" unbalanced="0"/>
    <cacheHierarchy uniqueName="[Parameters].[Parameter]" caption="Parameter" attribute="1" defaultMemberUniqueName="[Parameters].[Parameter].[All]" allUniqueName="[Parameters].[Parameter].[All]" dimensionUniqueName="[Parameters]" displayFolder="" count="0" memberValueDatatype="130" unbalanced="0"/>
    <cacheHierarchy uniqueName="[Parameters].[Value]" caption="Value" attribute="1" defaultMemberUniqueName="[Parameters].[Value].[All]" allUniqueName="[Parameters].[Value].[All]" dimensionUniqueName="[Parameters]" displayFolder="" count="0" memberValueDatatype="130" unbalanced="0"/>
    <cacheHierarchy uniqueName="[Parameters].[Data]" caption="Data" attribute="1" defaultMemberUniqueName="[Parameters].[Data].[All]" allUniqueName="[Parameters].[Data].[All]" dimensionUniqueName="[Parameters]" displayFolder="" count="0" memberValueDatatype="20" unbalanced="0"/>
    <cacheHierarchy uniqueName="[Parameters].[Data2]" caption="Data2" attribute="1" defaultMemberUniqueName="[Parameters].[Data2].[All]" allUniqueName="[Parameters].[Data2].[All]" dimensionUniqueName="[Parameters]" displayFolder="" count="0" memberValueDatatype="5" unbalanced="0"/>
    <cacheHierarchy uniqueName="[Zahlungsdienstleister].[ZdNr]" caption="ZdNr" attribute="1" defaultMemberUniqueName="[Zahlungsdienstleister].[ZdNr].[All]" allUniqueName="[Zahlungsdienstleister].[ZdNr].[All]" dimensionUniqueName="[Zahlungsdienstleister]" displayFolder="" count="0" memberValueDatatype="130" unbalanced="0"/>
    <cacheHierarchy uniqueName="[Zahlungsdienstleister].[ZD_Name]" caption="ZD_Name" attribute="1" defaultMemberUniqueName="[Zahlungsdienstleister].[ZD_Name].[All]" allUniqueName="[Zahlungsdienstleister].[ZD_Name].[All]" dimensionUniqueName="[Zahlungsdienstleister]" displayFolder="" count="0" memberValueDatatype="130" unbalanced="0"/>
    <cacheHierarchy uniqueName="[Zahlungsdienstleister].[ZD_Name2]" caption="ZD_Name2" attribute="1" defaultMemberUniqueName="[Zahlungsdienstleister].[ZD_Name2].[All]" allUniqueName="[Zahlungsdienstleister].[ZD_Name2].[All]" dimensionUniqueName="[Zahlungsdienstleister]" displayFolder="" count="0" memberValueDatatype="130" unbalanced="0"/>
    <cacheHierarchy uniqueName="[Zahlungsdienstleister].[ZD_Strasse]" caption="ZD_Strasse" attribute="1" defaultMemberUniqueName="[Zahlungsdienstleister].[ZD_Strasse].[All]" allUniqueName="[Zahlungsdienstleister].[ZD_Strasse].[All]" dimensionUniqueName="[Zahlungsdienstleister]" displayFolder="" count="0" memberValueDatatype="130" unbalanced="0"/>
    <cacheHierarchy uniqueName="[Zahlungsdienstleister].[ZD_PLZ]" caption="ZD_PLZ" attribute="1" defaultMemberUniqueName="[Zahlungsdienstleister].[ZD_PLZ].[All]" allUniqueName="[Zahlungsdienstleister].[ZD_PLZ].[All]" dimensionUniqueName="[Zahlungsdienstleister]" displayFolder="" count="0" memberValueDatatype="20" unbalanced="0"/>
    <cacheHierarchy uniqueName="[Zahlungsdienstleister].[ZD_Ort]" caption="ZD_Ort" attribute="1" defaultMemberUniqueName="[Zahlungsdienstleister].[ZD_Ort].[All]" allUniqueName="[Zahlungsdienstleister].[ZD_Ort].[All]" dimensionUniqueName="[Zahlungsdienstleister]" displayFolder="" count="0" memberValueDatatype="130" unbalanced="0"/>
    <cacheHierarchy uniqueName="[Zahlungsdienstleister].[Kommentar]" caption="Kommentar" attribute="1" defaultMemberUniqueName="[Zahlungsdienstleister].[Kommentar].[All]" allUniqueName="[Zahlungsdienstleister].[Kommentar].[All]" dimensionUniqueName="[Zahlungsdienstleister]" displayFolder="" count="0" memberValueDatatype="130" unbalanced="0"/>
    <cacheHierarchy uniqueName="[Zeiterfassungsdaten].[Abrechnungsmonat]" caption="Abrechnungsmonat" attribute="1" time="1" defaultMemberUniqueName="[Zeiterfassungsdaten].[Abrechnungsmonat].[All]" allUniqueName="[Zeiterfassungsdaten].[Abrechnungsmonat].[All]" dimensionUniqueName="[Zeiterfassungsdaten]" displayFolder="" count="0" memberValueDatatype="7" unbalanced="0"/>
    <cacheHierarchy uniqueName="[Zeiterfassungsdaten].[Leistungsdatum]" caption="Leistungsdatum" attribute="1" time="1" defaultMemberUniqueName="[Zeiterfassungsdaten].[Leistungsdatum].[All]" allUniqueName="[Zeiterfassungsdaten].[Leistungsdatum].[All]" dimensionUniqueName="[Zeiterfassungsdaten]" displayFolder="" count="2" memberValueDatatype="7" unbalanced="0">
      <fieldsUsage count="2">
        <fieldUsage x="-1"/>
        <fieldUsage x="0"/>
      </fieldsUsage>
    </cacheHierarchy>
    <cacheHierarchy uniqueName="[Zeiterfassungsdaten].[Fahrtzeit]" caption="Fahrtzeit" attribute="1" defaultMemberUniqueName="[Zeiterfassungsdaten].[Fahrtzeit].[All]" allUniqueName="[Zeiterfassungsdaten].[Fahrtzeit].[All]" dimensionUniqueName="[Zeiterfassungsdaten]" displayFolder="" count="0" memberValueDatatype="5" unbalanced="0"/>
    <cacheHierarchy uniqueName="[Zeiterfassungsdaten].[Direkter Fallkontakt]" caption="Direkter Fallkontakt" attribute="1" defaultMemberUniqueName="[Zeiterfassungsdaten].[Direkter Fallkontakt].[All]" allUniqueName="[Zeiterfassungsdaten].[Direkter Fallkontakt].[All]" dimensionUniqueName="[Zeiterfassungsdaten]" displayFolder="" count="0" memberValueDatatype="5" unbalanced="0"/>
    <cacheHierarchy uniqueName="[Zeiterfassungsdaten].[Indirekte Fallbearbeitung]" caption="Indirekte Fallbearbeitung" attribute="1" defaultMemberUniqueName="[Zeiterfassungsdaten].[Indirekte Fallbearbeitung].[All]" allUniqueName="[Zeiterfassungsdaten].[Indirekte Fallbearbeitung].[All]" dimensionUniqueName="[Zeiterfassungsdaten]" displayFolder="" count="0" memberValueDatatype="5" unbalanced="0"/>
    <cacheHierarchy uniqueName="[Zeiterfassungsdaten].[Notizen]" caption="Notizen" attribute="1" defaultMemberUniqueName="[Zeiterfassungsdaten].[Notizen].[All]" allUniqueName="[Zeiterfassungsdaten].[Notizen].[All]" dimensionUniqueName="[Zeiterfassungsdaten]" displayFolder="" count="0" memberValueDatatype="130" unbalanced="0"/>
    <cacheHierarchy uniqueName="[Zeiterfassungsdaten].[MA-Nr.]" caption="MA-Nr." attribute="1" defaultMemberUniqueName="[Zeiterfassungsdaten].[MA-Nr.].[All]" allUniqueName="[Zeiterfassungsdaten].[MA-Nr.].[All]" dimensionUniqueName="[Zeiterfassungsdaten]" displayFolder="" count="0" memberValueDatatype="130" unbalanced="0"/>
    <cacheHierarchy uniqueName="[Zeiterfassungsdaten].[Klient-Nr.]" caption="Klient-Nr." attribute="1" defaultMemberUniqueName="[Zeiterfassungsdaten].[Klient-Nr.].[All]" allUniqueName="[Zeiterfassungsdaten].[Klient-Nr.].[All]" dimensionUniqueName="[Zeiterfassungsdaten]" displayFolder="" count="2" memberValueDatatype="130" unbalanced="0">
      <fieldsUsage count="2">
        <fieldUsage x="-1"/>
        <fieldUsage x="19"/>
      </fieldsUsage>
    </cacheHierarchy>
    <cacheHierarchy uniqueName="[Zeiterfassungsdaten].[Sollstunden]" caption="Sollstunden" attribute="1" defaultMemberUniqueName="[Zeiterfassungsdaten].[Sollstunden].[All]" allUniqueName="[Zeiterfassungsdaten].[Sollstunden].[All]" dimensionUniqueName="[Zeiterfassungsdaten]" displayFolder="" count="0" memberValueDatatype="5" unbalanced="0"/>
    <cacheHierarchy uniqueName="[Zeiterfassungsdaten].[Abrechnungsmonat (Monat)]" caption="Abrechnungsmonat (Monat)" attribute="1" defaultMemberUniqueName="[Zeiterfassungsdaten].[Abrechnungsmonat (Monat)].[All]" allUniqueName="[Zeiterfassungsdaten].[Abrechnungsmonat (Monat)].[All]" dimensionUniqueName="[Zeiterfassungsdaten]" displayFolder="" count="0" memberValueDatatype="130" unbalanced="0"/>
    <cacheHierarchy uniqueName="[Zeiterfassungsdaten].[Leistungsdatum (Monat)]" caption="Leistungsdatum (Monat)" attribute="1" defaultMemberUniqueName="[Zeiterfassungsdaten].[Leistungsdatum (Monat)].[All]" allUniqueName="[Zeiterfassungsdaten].[Leistungsdatum (Monat)].[All]" dimensionUniqueName="[Zeiterfassungsdaten]" displayFolder="" count="0" memberValueDatatype="130" unbalanced="0"/>
    <cacheHierarchy uniqueName="[Zeiterfassungsdaten].[Leistungsbesteller]" caption="Leistungsbesteller" attribute="1" defaultMemberUniqueName="[Zeiterfassungsdaten].[Leistungsbesteller].[All]" allUniqueName="[Zeiterfassungsdaten].[Leistungsbesteller].[All]" dimensionUniqueName="[Zeiterfassungsdaten]" displayFolder="" count="2" memberValueDatatype="130" unbalanced="0">
      <fieldsUsage count="2">
        <fieldUsage x="-1"/>
        <fieldUsage x="5"/>
      </fieldsUsage>
    </cacheHierarchy>
    <cacheHierarchy uniqueName="[Zeiterfassungsdaten].[Stundensatz]" caption="Stundensatz" attribute="1" defaultMemberUniqueName="[Zeiterfassungsdaten].[Stundensatz].[All]" allUniqueName="[Zeiterfassungsdaten].[Stundensatz].[All]" dimensionUniqueName="[Zeiterfassungsdaten]" displayFolder="" count="0" memberValueDatatype="6" unbalanced="0"/>
    <cacheHierarchy uniqueName="[Zeiterfassungsdaten].[km_pauschale]" caption="km_pauschale" attribute="1" defaultMemberUniqueName="[Zeiterfassungsdaten].[km_pauschale].[All]" allUniqueName="[Zeiterfassungsdaten].[km_pauschale].[All]" dimensionUniqueName="[Zeiterfassungsdaten]" displayFolder="" count="0" memberValueDatatype="6" unbalanced="0"/>
    <cacheHierarchy uniqueName="[Zeiterfassungsdaten].[ZD_Name]" caption="ZD_Name" attribute="1" defaultMemberUniqueName="[Zeiterfassungsdaten].[ZD_Name].[All]" allUniqueName="[Zeiterfassungsdaten].[ZD_Name].[All]" dimensionUniqueName="[Zeiterfassungsdaten]" displayFolder="" count="2" memberValueDatatype="130" unbalanced="0">
      <fieldsUsage count="2">
        <fieldUsage x="-1"/>
        <fieldUsage x="8"/>
      </fieldsUsage>
    </cacheHierarchy>
    <cacheHierarchy uniqueName="[Zeiterfassungsdaten].[ZD_Name2]" caption="ZD_Name2" attribute="1" defaultMemberUniqueName="[Zeiterfassungsdaten].[ZD_Name2].[All]" allUniqueName="[Zeiterfassungsdaten].[ZD_Name2].[All]" dimensionUniqueName="[Zeiterfassungsdaten]" displayFolder="" count="2" memberValueDatatype="130" unbalanced="0">
      <fieldsUsage count="2">
        <fieldUsage x="-1"/>
        <fieldUsage x="9"/>
      </fieldsUsage>
    </cacheHierarchy>
    <cacheHierarchy uniqueName="[Zeiterfassungsdaten].[ZD_Strasse]" caption="ZD_Strasse" attribute="1" defaultMemberUniqueName="[Zeiterfassungsdaten].[ZD_Strasse].[All]" allUniqueName="[Zeiterfassungsdaten].[ZD_Strasse].[All]" dimensionUniqueName="[Zeiterfassungsdaten]" displayFolder="" count="2" memberValueDatatype="130" unbalanced="0">
      <fieldsUsage count="2">
        <fieldUsage x="-1"/>
        <fieldUsage x="10"/>
      </fieldsUsage>
    </cacheHierarchy>
    <cacheHierarchy uniqueName="[Zeiterfassungsdaten].[ZD_PLZ]" caption="ZD_PLZ" attribute="1" defaultMemberUniqueName="[Zeiterfassungsdaten].[ZD_PLZ].[All]" allUniqueName="[Zeiterfassungsdaten].[ZD_PLZ].[All]" dimensionUniqueName="[Zeiterfassungsdaten]" displayFolder="" count="2" memberValueDatatype="20" unbalanced="0">
      <fieldsUsage count="2">
        <fieldUsage x="-1"/>
        <fieldUsage x="18"/>
      </fieldsUsage>
    </cacheHierarchy>
    <cacheHierarchy uniqueName="[Zeiterfassungsdaten].[ZD_Ort]" caption="ZD_Ort" attribute="1" defaultMemberUniqueName="[Zeiterfassungsdaten].[ZD_Ort].[All]" allUniqueName="[Zeiterfassungsdaten].[ZD_Ort].[All]" dimensionUniqueName="[Zeiterfassungsdaten]" displayFolder="" count="2" memberValueDatatype="130" unbalanced="0">
      <fieldsUsage count="2">
        <fieldUsage x="-1"/>
        <fieldUsage x="11"/>
      </fieldsUsage>
    </cacheHierarchy>
    <cacheHierarchy uniqueName="[Zeiterfassungsdaten].[CL_Vorname]" caption="CL_Vorname" attribute="1" defaultMemberUniqueName="[Zeiterfassungsdaten].[CL_Vorname].[All]" allUniqueName="[Zeiterfassungsdaten].[CL_Vorname].[All]" dimensionUniqueName="[Zeiterfassungsdaten]" displayFolder="" count="2" memberValueDatatype="130" unbalanced="0">
      <fieldsUsage count="2">
        <fieldUsage x="-1"/>
        <fieldUsage x="12"/>
      </fieldsUsage>
    </cacheHierarchy>
    <cacheHierarchy uniqueName="[Zeiterfassungsdaten].[CL_Nachname]" caption="CL_Nachname" attribute="1" defaultMemberUniqueName="[Zeiterfassungsdaten].[CL_Nachname].[All]" allUniqueName="[Zeiterfassungsdaten].[CL_Nachname].[All]" dimensionUniqueName="[Zeiterfassungsdaten]" displayFolder="" count="2" memberValueDatatype="130" unbalanced="0">
      <fieldsUsage count="2">
        <fieldUsage x="-1"/>
        <fieldUsage x="13"/>
      </fieldsUsage>
    </cacheHierarchy>
    <cacheHierarchy uniqueName="[Zeiterfassungsdaten].[CL_SozVersNr]" caption="CL_SozVersNr" attribute="1" defaultMemberUniqueName="[Zeiterfassungsdaten].[CL_SozVersNr].[All]" allUniqueName="[Zeiterfassungsdaten].[CL_SozVersNr].[All]" dimensionUniqueName="[Zeiterfassungsdaten]" displayFolder="" count="2" memberValueDatatype="130" unbalanced="0">
      <fieldsUsage count="2">
        <fieldUsage x="-1"/>
        <fieldUsage x="14"/>
      </fieldsUsage>
    </cacheHierarchy>
    <cacheHierarchy uniqueName="[Zeiterfassungsdaten].[Stunden]" caption="Stunden" attribute="1" defaultMemberUniqueName="[Zeiterfassungsdaten].[Stunden].[All]" allUniqueName="[Zeiterfassungsdaten].[Stunden].[All]" dimensionUniqueName="[Zeiterfassungsdaten]" displayFolder="" count="0" memberValueDatatype="5" unbalanced="0"/>
    <cacheHierarchy uniqueName="[Zeiterfassungsdaten].[Kosten]" caption="Kosten" attribute="1" defaultMemberUniqueName="[Zeiterfassungsdaten].[Kosten].[All]" allUniqueName="[Zeiterfassungsdaten].[Kosten].[All]" dimensionUniqueName="[Zeiterfassungsdaten]" displayFolder="" count="0" memberValueDatatype="6" unbalanced="0"/>
    <cacheHierarchy uniqueName="[Zeiterfassungsdaten].[Betreuungstyp]" caption="Betreuungstyp" attribute="1" defaultMemberUniqueName="[Zeiterfassungsdaten].[Betreuungstyp].[All]" allUniqueName="[Zeiterfassungsdaten].[Betreuungstyp].[All]" dimensionUniqueName="[Zeiterfassungsdaten]" displayFolder="" count="2" memberValueDatatype="130" unbalanced="0">
      <fieldsUsage count="2">
        <fieldUsage x="-1"/>
        <fieldUsage x="17"/>
      </fieldsUsage>
    </cacheHierarchy>
    <cacheHierarchy uniqueName="[Zeiterfassungsdaten].[Start_AbrMon]" caption="Start_AbrMon" attribute="1" time="1" defaultMemberUniqueName="[Zeiterfassungsdaten].[Start_AbrMon].[All]" allUniqueName="[Zeiterfassungsdaten].[Start_AbrMon].[All]" dimensionUniqueName="[Zeiterfassungsdaten]" displayFolder="" count="2" memberValueDatatype="7" unbalanced="0">
      <fieldsUsage count="2">
        <fieldUsage x="-1"/>
        <fieldUsage x="20"/>
      </fieldsUsage>
    </cacheHierarchy>
    <cacheHierarchy uniqueName="[Zeiterfassungsdaten].[End_AbrMon]" caption="End_AbrMon" attribute="1" time="1" defaultMemberUniqueName="[Zeiterfassungsdaten].[End_AbrMon].[All]" allUniqueName="[Zeiterfassungsdaten].[End_AbrMon].[All]" dimensionUniqueName="[Zeiterfassungsdaten]" displayFolder="" count="2" memberValueDatatype="7" unbalanced="0">
      <fieldsUsage count="2">
        <fieldUsage x="-1"/>
        <fieldUsage x="21"/>
      </fieldsUsage>
    </cacheHierarchy>
    <cacheHierarchy uniqueName="[Zeiterfassungsdaten].[Start_AbrMon (Monat)]" caption="Start_AbrMon (Monat)" attribute="1" defaultMemberUniqueName="[Zeiterfassungsdaten].[Start_AbrMon (Monat)].[All]" allUniqueName="[Zeiterfassungsdaten].[Start_AbrMon (Monat)].[All]" dimensionUniqueName="[Zeiterfassungsdaten]" displayFolder="" count="0" memberValueDatatype="130" unbalanced="0"/>
    <cacheHierarchy uniqueName="[Zeiterfassungsdaten].[End_AbrMon (Monat)]" caption="End_AbrMon (Monat)" attribute="1" defaultMemberUniqueName="[Zeiterfassungsdaten].[End_AbrMon (Monat)].[All]" allUniqueName="[Zeiterfassungsdaten].[End_AbrMon (Monat)].[All]" dimensionUniqueName="[Zeiterfassungsdaten]" displayFolder="" count="0" memberValueDatatype="130" unbalanced="0"/>
    <cacheHierarchy uniqueName="[Zeiterfassungsdaten].[ZDNR]" caption="ZDNR" attribute="1" defaultMemberUniqueName="[Zeiterfassungsdaten].[ZDNR].[All]" allUniqueName="[Zeiterfassungsdaten].[ZDNR].[All]" dimensionUniqueName="[Zeiterfassungsdaten]" displayFolder="" count="2" memberValueDatatype="130" unbalanced="0">
      <fieldsUsage count="2">
        <fieldUsage x="-1"/>
        <fieldUsage x="22"/>
      </fieldsUsage>
    </cacheHierarchy>
    <cacheHierarchy uniqueName="[Zeiterfassungsdaten].[Abrechnungsmonat (Monatsindex)]" caption="Abrechnungsmonat (Monatsindex)" attribute="1" defaultMemberUniqueName="[Zeiterfassungsdaten].[Abrechnungsmonat (Monatsindex)].[All]" allUniqueName="[Zeiterfassungsdaten].[Abrechnungsmonat (Monatsindex)].[All]" dimensionUniqueName="[Zeiterfassungsdaten]" displayFolder="" count="0" memberValueDatatype="20" unbalanced="0" hidden="1"/>
    <cacheHierarchy uniqueName="[Zeiterfassungsdaten].[End_AbrMon (Monatsindex)]" caption="End_AbrMon (Monatsindex)" attribute="1" defaultMemberUniqueName="[Zeiterfassungsdaten].[End_AbrMon (Monatsindex)].[All]" allUniqueName="[Zeiterfassungsdaten].[End_AbrMon (Monatsindex)].[All]" dimensionUniqueName="[Zeiterfassungsdaten]" displayFolder="" count="0" memberValueDatatype="20" unbalanced="0" hidden="1"/>
    <cacheHierarchy uniqueName="[Zeiterfassungsdaten].[Leistungsdatum (Monatsindex)]" caption="Leistungsdatum (Monatsindex)" attribute="1" defaultMemberUniqueName="[Zeiterfassungsdaten].[Leistungsdatum (Monatsindex)].[All]" allUniqueName="[Zeiterfassungsdaten].[Leistungsdatum (Monatsindex)].[All]" dimensionUniqueName="[Zeiterfassungsdaten]" displayFolder="" count="0" memberValueDatatype="20" unbalanced="0" hidden="1"/>
    <cacheHierarchy uniqueName="[Zeiterfassungsdaten].[Start_AbrMon (Monatsindex)]" caption="Start_AbrMon (Monatsindex)" attribute="1" defaultMemberUniqueName="[Zeiterfassungsdaten].[Start_AbrMon (Monatsindex)].[All]" allUniqueName="[Zeiterfassungsdaten].[Start_AbrMon (Monatsindex)].[All]" dimensionUniqueName="[Zeiterfassungsdaten]" displayFolder="" count="0" memberValueDatatype="20" unbalanced="0" hidden="1"/>
    <cacheHierarchy uniqueName="[Measures].[Anzahl ZD_Name]" caption="Anzahl ZD_Name" measure="1" displayFolder="" measureGroup="Zahlungsdienstleister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Anzahl ZD_Name2]" caption="Anzahl ZD_Name2" measure="1" displayFolder="" measureGroup="Zahlungsdienstleister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me von Stunden pro Monat]" caption="Summe von Stunden pro Monat" measure="1" displayFolder="" measureGroup="MD_Client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me von Fahrtzeit]" caption="Summe von Fahrtzeit" measure="1" displayFolder="" measureGroup="Zeiterfassungsdate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me von Direkter Fallkontakt]" caption="Summe von Direkter Fallkontakt" measure="1" displayFolder="" measureGroup="Zeiterfassungsdaten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me von Indirekte Fallbearbeitung]" caption="Summe von Indirekte Fallbearbeitung" measure="1" displayFolder="" measureGroup="Zeiterfassungsdaten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me von Sollstunden]" caption="Summe von Sollstunden" measure="1" displayFolder="" measureGroup="Zeiterfassungsdaten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me von Stundensatz]" caption="Summe von Stundensatz" measure="1" displayFolder="" measureGroup="Zeiterfassungsdaten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me von km_pauschale]" caption="Summe von km_pauschale" measure="1" displayFolder="" measureGroup="Zeiterfassungsdaten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me von ZD_PLZ]" caption="Summe von ZD_PLZ" measure="1" displayFolder="" measureGroup="Zeiterfassungsdaten" count="0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me von Stunden]" caption="Summe von Stunden" measure="1" displayFolder="" measureGroup="Zeiterfassungsdaten" count="0" oneField="1">
      <fieldsUsage count="1">
        <fieldUsage x="15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me von Kosten]" caption="Summe von Kosten" measure="1" displayFolder="" measureGroup="Zeiterfassungsdaten" count="0" oneField="1">
      <fieldsUsage count="1">
        <fieldUsage x="16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__XL_Count Zahlungsdienstleister]" caption="__XL_Count Zahlungsdienstleister" measure="1" displayFolder="" measureGroup="Zahlungsdienstleister" count="0" hidden="1"/>
    <cacheHierarchy uniqueName="[Measures].[__XL_Count Leistungsbesteller]" caption="__XL_Count Leistungsbesteller" measure="1" displayFolder="" measureGroup="Leistungsbesteller" count="0" hidden="1"/>
    <cacheHierarchy uniqueName="[Measures].[__XL_Count MD_MA]" caption="__XL_Count MD_MA" measure="1" displayFolder="" measureGroup="MD_MA" count="0" hidden="1"/>
    <cacheHierarchy uniqueName="[Measures].[__XL_Count MD_Client]" caption="__XL_Count MD_Client" measure="1" displayFolder="" measureGroup="MD_Client" count="0" hidden="1"/>
    <cacheHierarchy uniqueName="[Measures].[__XL_Count Zeiterfassungsdaten]" caption="__XL_Count Zeiterfassungsdaten" measure="1" displayFolder="" measureGroup="Zeiterfassungsdaten" count="0" hidden="1"/>
    <cacheHierarchy uniqueName="[Measures].[__XL_Count Parameters]" caption="__XL_Count Parameters" measure="1" displayFolder="" measureGroup="Parameters" count="0" hidden="1"/>
    <cacheHierarchy uniqueName="[Measures].[__No measures defined]" caption="__No measures defined" measure="1" displayFolder="" count="0" hidden="1"/>
  </cacheHierarchies>
  <kpis count="0"/>
  <dimensions count="7">
    <dimension name="Leistungsbesteller" uniqueName="[Leistungsbesteller]" caption="Leistungsbesteller"/>
    <dimension name="MD_Client" uniqueName="[MD_Client]" caption="MD_Client"/>
    <dimension name="MD_MA" uniqueName="[MD_MA]" caption="MD_MA"/>
    <dimension measure="1" name="Measures" uniqueName="[Measures]" caption="Measures"/>
    <dimension name="Parameters" uniqueName="[Parameters]" caption="Parameters"/>
    <dimension name="Zahlungsdienstleister" uniqueName="[Zahlungsdienstleister]" caption="Zahlungsdienstleister"/>
    <dimension name="Zeiterfassungsdaten" uniqueName="[Zeiterfassungsdaten]" caption="Zeiterfassungsdaten"/>
  </dimensions>
  <measureGroups count="6">
    <measureGroup name="Leistungsbesteller" caption="Leistungsbesteller"/>
    <measureGroup name="MD_Client" caption="MD_Client"/>
    <measureGroup name="MD_MA" caption="MD_MA"/>
    <measureGroup name="Parameters" caption="Parameters"/>
    <measureGroup name="Zahlungsdienstleister" caption="Zahlungsdienstleister"/>
    <measureGroup name="Zeiterfassungsdaten" caption="Zeiterfassungsdaten"/>
  </measureGroups>
  <maps count="14">
    <map measureGroup="0" dimension="0"/>
    <map measureGroup="1" dimension="0"/>
    <map measureGroup="1" dimension="1"/>
    <map measureGroup="1" dimension="4"/>
    <map measureGroup="1" dimension="5"/>
    <map measureGroup="2" dimension="2"/>
    <map measureGroup="3" dimension="4"/>
    <map measureGroup="4" dimension="5"/>
    <map measureGroup="5" dimension="0"/>
    <map measureGroup="5" dimension="1"/>
    <map measureGroup="5" dimension="2"/>
    <map measureGroup="5" dimension="4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C99FA-9E0E-4B72-9387-7C864D2F8DA9}" name="PivotTable1" cacheId="0" applyNumberFormats="0" applyBorderFormats="0" applyFontFormats="0" applyPatternFormats="0" applyAlignmentFormats="0" applyWidthHeightFormats="1" dataCaption="Werte" tag="a053e6fe-1140-4bd8-944b-e92f8ce45117" updatedVersion="8" minRefreshableVersion="3" useAutoFormatting="1" subtotalHiddenItems="1" itemPrintTitles="1" createdVersion="5" indent="0" compact="0" compactData="0" multipleFieldFilters="0">
  <location ref="B3:C10" firstHeaderRow="1" firstDataRow="1" firstDataCol="2"/>
  <pivotFields count="2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0"/>
    <field x="1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 t="grand">
      <x/>
    </i>
  </rowItems>
  <formats count="13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field="1" type="button" dataOnly="0" labelOnly="1" outline="0" axis="axisRow" fieldPosition="1"/>
    </format>
    <format dxfId="60">
      <pivotArea dataOnly="0" labelOnly="1" outline="0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52">
      <pivotArea dataOnly="0" labelOnly="1" outline="0" axis="axisValues" fieldPosition="0"/>
    </format>
  </format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1" showColStripes="0" showLastColumn="1"/>
  <rowHierarchiesUsage count="2">
    <rowHierarchyUsage hierarchyUsage="26"/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eiterfassungsdaten]"/>
        <x15:activeTabTopLevelEntity name="[MD_M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5A855-EAB0-4254-90BA-B90138AA9F54}" name="Rechnungsdaten" cacheId="1" applyNumberFormats="0" applyBorderFormats="0" applyFontFormats="0" applyPatternFormats="0" applyAlignmentFormats="0" applyWidthHeightFormats="1" dataCaption="Werte" tag="df8f8422-9f31-4528-b5fc-11f8df011104" updatedVersion="8" minRefreshableVersion="3" useAutoFormatting="1" rowGrandTotals="0" colGrandTotals="0" itemPrintTitles="1" createdVersion="5" indent="0" compact="0" compactData="0" multipleFieldFilters="0">
  <location ref="B4:X240" firstHeaderRow="0" firstDataRow="1" firstDataCol="15"/>
  <pivotFields count="23">
    <pivotField axis="axisRow" compact="0" allDrilled="1" outline="0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5">
    <field x="20"/>
    <field x="21"/>
    <field x="5"/>
    <field x="0"/>
    <field x="22"/>
    <field x="8"/>
    <field x="9"/>
    <field x="10"/>
    <field x="18"/>
    <field x="11"/>
    <field x="19"/>
    <field x="12"/>
    <field x="13"/>
    <field x="14"/>
    <field x="17"/>
  </rowFields>
  <rowItems count="236">
    <i>
      <x/>
      <x/>
      <x/>
      <x/>
      <x/>
      <x/>
      <x/>
      <x/>
      <x/>
      <x/>
      <x/>
      <x/>
      <x/>
      <x/>
      <x/>
    </i>
    <i r="3">
      <x v="1"/>
      <x/>
      <x/>
      <x/>
      <x/>
      <x/>
      <x/>
      <x/>
      <x/>
      <x/>
      <x/>
      <x/>
    </i>
    <i>
      <x v="1"/>
      <x v="1"/>
      <x v="1"/>
      <x v="2"/>
      <x v="1"/>
      <x v="1"/>
      <x v="1"/>
      <x v="1"/>
      <x v="1"/>
      <x v="1"/>
      <x v="1"/>
      <x v="1"/>
      <x v="1"/>
      <x v="1"/>
      <x/>
    </i>
    <i r="3">
      <x v="3"/>
      <x v="1"/>
      <x v="1"/>
      <x v="1"/>
      <x v="1"/>
      <x v="1"/>
      <x v="1"/>
      <x v="1"/>
      <x v="1"/>
      <x v="1"/>
      <x v="1"/>
      <x/>
    </i>
    <i r="3">
      <x v="4"/>
      <x v="1"/>
      <x v="1"/>
      <x v="1"/>
      <x v="1"/>
      <x v="1"/>
      <x v="1"/>
      <x v="1"/>
      <x v="1"/>
      <x v="1"/>
      <x v="1"/>
      <x/>
    </i>
    <i r="2">
      <x v="2"/>
      <x v="5"/>
      <x v="1"/>
      <x v="1"/>
      <x v="1"/>
      <x v="1"/>
      <x v="1"/>
      <x v="1"/>
      <x v="2"/>
      <x v="2"/>
      <x v="2"/>
      <x v="2"/>
      <x/>
    </i>
    <i r="3">
      <x v="3"/>
      <x v="1"/>
      <x v="1"/>
      <x v="1"/>
      <x v="1"/>
      <x v="1"/>
      <x v="1"/>
      <x v="2"/>
      <x v="2"/>
      <x v="2"/>
      <x v="2"/>
      <x/>
    </i>
    <i r="3">
      <x v="6"/>
      <x v="1"/>
      <x v="1"/>
      <x v="1"/>
      <x v="1"/>
      <x v="1"/>
      <x v="1"/>
      <x v="2"/>
      <x v="2"/>
      <x v="2"/>
      <x v="2"/>
      <x/>
    </i>
    <i r="2">
      <x v="3"/>
      <x v="7"/>
      <x v="2"/>
      <x v="2"/>
      <x v="2"/>
      <x v="2"/>
      <x v="2"/>
      <x v="2"/>
      <x v="3"/>
      <x v="3"/>
      <x v="3"/>
      <x v="3"/>
      <x/>
    </i>
    <i r="3">
      <x v="8"/>
      <x v="2"/>
      <x v="2"/>
      <x v="2"/>
      <x v="2"/>
      <x v="2"/>
      <x v="2"/>
      <x v="3"/>
      <x v="3"/>
      <x v="3"/>
      <x v="3"/>
      <x/>
    </i>
    <i r="10">
      <x v="4"/>
      <x v="4"/>
      <x v="4"/>
      <x v="4"/>
      <x/>
    </i>
    <i r="3">
      <x v="9"/>
      <x v="2"/>
      <x v="2"/>
      <x v="2"/>
      <x v="2"/>
      <x v="2"/>
      <x v="2"/>
      <x v="4"/>
      <x v="4"/>
      <x v="4"/>
      <x v="4"/>
      <x/>
    </i>
    <i r="3">
      <x v="10"/>
      <x v="2"/>
      <x v="2"/>
      <x v="2"/>
      <x v="2"/>
      <x v="2"/>
      <x v="2"/>
      <x v="3"/>
      <x v="3"/>
      <x v="3"/>
      <x v="3"/>
      <x/>
    </i>
    <i r="3">
      <x v="5"/>
      <x v="2"/>
      <x v="2"/>
      <x v="2"/>
      <x v="2"/>
      <x v="2"/>
      <x v="2"/>
      <x v="3"/>
      <x v="3"/>
      <x v="3"/>
      <x v="3"/>
      <x/>
    </i>
    <i r="3">
      <x v="11"/>
      <x v="2"/>
      <x v="2"/>
      <x v="2"/>
      <x v="2"/>
      <x v="2"/>
      <x v="2"/>
      <x v="4"/>
      <x v="4"/>
      <x v="4"/>
      <x v="4"/>
      <x/>
    </i>
    <i r="3">
      <x v="12"/>
      <x v="2"/>
      <x v="2"/>
      <x v="2"/>
      <x v="2"/>
      <x v="2"/>
      <x v="2"/>
      <x v="3"/>
      <x v="3"/>
      <x v="3"/>
      <x v="3"/>
      <x/>
    </i>
    <i r="10">
      <x v="5"/>
      <x v="5"/>
      <x v="5"/>
      <x v="5"/>
      <x/>
    </i>
    <i r="3">
      <x v="3"/>
      <x v="2"/>
      <x v="2"/>
      <x v="2"/>
      <x v="2"/>
      <x v="2"/>
      <x v="2"/>
      <x v="4"/>
      <x v="4"/>
      <x v="4"/>
      <x v="4"/>
      <x/>
    </i>
    <i r="3">
      <x v="13"/>
      <x v="2"/>
      <x v="2"/>
      <x v="2"/>
      <x v="2"/>
      <x v="2"/>
      <x v="2"/>
      <x v="5"/>
      <x v="5"/>
      <x v="5"/>
      <x v="5"/>
      <x/>
    </i>
    <i r="3">
      <x v="14"/>
      <x v="2"/>
      <x v="2"/>
      <x v="2"/>
      <x v="2"/>
      <x v="2"/>
      <x v="2"/>
      <x v="4"/>
      <x v="4"/>
      <x v="4"/>
      <x v="4"/>
      <x/>
    </i>
    <i r="3">
      <x v="15"/>
      <x v="2"/>
      <x v="2"/>
      <x v="2"/>
      <x v="2"/>
      <x v="2"/>
      <x v="2"/>
      <x v="4"/>
      <x v="4"/>
      <x v="4"/>
      <x v="4"/>
      <x/>
    </i>
    <i r="2">
      <x/>
      <x v="7"/>
      <x/>
      <x/>
      <x/>
      <x/>
      <x/>
      <x/>
      <x v="6"/>
      <x v="6"/>
      <x v="6"/>
      <x v="6"/>
      <x/>
    </i>
    <i r="3">
      <x v="16"/>
      <x/>
      <x/>
      <x/>
      <x/>
      <x/>
      <x/>
      <x/>
      <x/>
      <x/>
      <x/>
      <x/>
    </i>
    <i r="3">
      <x v="9"/>
      <x/>
      <x/>
      <x/>
      <x/>
      <x/>
      <x/>
      <x v="7"/>
      <x v="7"/>
      <x v="7"/>
      <x v="7"/>
      <x/>
    </i>
    <i r="3">
      <x v="10"/>
      <x/>
      <x/>
      <x/>
      <x/>
      <x/>
      <x/>
      <x v="6"/>
      <x v="6"/>
      <x v="6"/>
      <x v="6"/>
      <x/>
    </i>
    <i r="3">
      <x v="5"/>
      <x/>
      <x/>
      <x/>
      <x/>
      <x/>
      <x/>
      <x v="6"/>
      <x v="6"/>
      <x v="6"/>
      <x v="6"/>
      <x/>
    </i>
    <i r="3">
      <x v="17"/>
      <x/>
      <x/>
      <x/>
      <x/>
      <x/>
      <x/>
      <x v="6"/>
      <x v="6"/>
      <x v="6"/>
      <x v="6"/>
      <x/>
    </i>
    <i r="3">
      <x v="12"/>
      <x/>
      <x/>
      <x/>
      <x/>
      <x/>
      <x/>
      <x/>
      <x/>
      <x/>
      <x/>
      <x/>
    </i>
    <i r="3">
      <x v="3"/>
      <x/>
      <x/>
      <x/>
      <x/>
      <x/>
      <x/>
      <x v="7"/>
      <x v="7"/>
      <x v="7"/>
      <x v="7"/>
      <x/>
    </i>
    <i r="10">
      <x/>
      <x/>
      <x/>
      <x/>
      <x/>
    </i>
    <i r="3">
      <x v="13"/>
      <x/>
      <x/>
      <x/>
      <x/>
      <x/>
      <x/>
      <x v="7"/>
      <x v="7"/>
      <x v="7"/>
      <x v="7"/>
      <x/>
    </i>
    <i r="3">
      <x v="6"/>
      <x/>
      <x/>
      <x/>
      <x/>
      <x/>
      <x/>
      <x v="7"/>
      <x v="7"/>
      <x v="7"/>
      <x v="7"/>
      <x/>
    </i>
    <i r="3">
      <x v="15"/>
      <x/>
      <x/>
      <x/>
      <x/>
      <x/>
      <x/>
      <x v="6"/>
      <x v="6"/>
      <x v="6"/>
      <x v="6"/>
      <x/>
    </i>
    <i r="3">
      <x v="1"/>
      <x/>
      <x/>
      <x/>
      <x/>
      <x/>
      <x/>
      <x/>
      <x/>
      <x/>
      <x/>
      <x/>
    </i>
    <i r="2">
      <x v="4"/>
      <x/>
      <x v="3"/>
      <x v="3"/>
      <x v="3"/>
      <x v="3"/>
      <x v="3"/>
      <x v="3"/>
      <x v="8"/>
      <x v="8"/>
      <x v="8"/>
      <x v="8"/>
      <x/>
    </i>
    <i r="3">
      <x v="15"/>
      <x v="3"/>
      <x v="3"/>
      <x v="3"/>
      <x v="3"/>
      <x v="3"/>
      <x v="3"/>
      <x v="8"/>
      <x v="8"/>
      <x v="8"/>
      <x v="8"/>
      <x/>
    </i>
    <i r="2">
      <x v="5"/>
      <x v="7"/>
      <x v="1"/>
      <x v="1"/>
      <x v="1"/>
      <x v="1"/>
      <x v="1"/>
      <x v="1"/>
      <x v="9"/>
      <x v="9"/>
      <x v="9"/>
      <x v="9"/>
      <x/>
    </i>
    <i r="10">
      <x v="10"/>
      <x v="10"/>
      <x v="10"/>
      <x v="10"/>
      <x/>
    </i>
    <i r="10">
      <x v="11"/>
      <x v="11"/>
      <x v="11"/>
      <x v="11"/>
      <x/>
    </i>
    <i r="3">
      <x v="8"/>
      <x v="1"/>
      <x v="1"/>
      <x v="1"/>
      <x v="1"/>
      <x v="1"/>
      <x v="1"/>
      <x v="10"/>
      <x v="10"/>
      <x v="10"/>
      <x v="10"/>
      <x/>
    </i>
    <i r="3">
      <x v="2"/>
      <x v="1"/>
      <x v="1"/>
      <x v="1"/>
      <x v="1"/>
      <x v="1"/>
      <x v="1"/>
      <x v="12"/>
      <x v="12"/>
      <x v="12"/>
      <x v="12"/>
      <x/>
    </i>
    <i r="3">
      <x v="16"/>
      <x v="1"/>
      <x v="1"/>
      <x v="1"/>
      <x v="1"/>
      <x v="1"/>
      <x v="1"/>
      <x v="10"/>
      <x v="10"/>
      <x v="10"/>
      <x v="10"/>
      <x/>
    </i>
    <i r="3">
      <x v="18"/>
      <x v="1"/>
      <x v="1"/>
      <x v="1"/>
      <x v="1"/>
      <x v="1"/>
      <x v="1"/>
      <x v="10"/>
      <x v="10"/>
      <x v="10"/>
      <x v="10"/>
      <x/>
    </i>
    <i r="3">
      <x v="10"/>
      <x v="1"/>
      <x v="1"/>
      <x v="1"/>
      <x v="1"/>
      <x v="1"/>
      <x v="1"/>
      <x v="9"/>
      <x v="9"/>
      <x v="9"/>
      <x v="9"/>
      <x/>
    </i>
    <i r="10">
      <x v="11"/>
      <x v="11"/>
      <x v="11"/>
      <x v="11"/>
      <x/>
    </i>
    <i r="3">
      <x v="11"/>
      <x v="1"/>
      <x v="1"/>
      <x v="1"/>
      <x v="1"/>
      <x v="1"/>
      <x v="1"/>
      <x v="10"/>
      <x v="10"/>
      <x v="10"/>
      <x v="10"/>
      <x/>
    </i>
    <i r="3">
      <x v="17"/>
      <x v="1"/>
      <x v="1"/>
      <x v="1"/>
      <x v="1"/>
      <x v="1"/>
      <x v="1"/>
      <x v="10"/>
      <x v="10"/>
      <x v="10"/>
      <x v="10"/>
      <x/>
    </i>
    <i r="10">
      <x v="11"/>
      <x v="11"/>
      <x v="11"/>
      <x v="11"/>
      <x/>
    </i>
    <i r="3">
      <x v="12"/>
      <x v="1"/>
      <x v="1"/>
      <x v="1"/>
      <x v="1"/>
      <x v="1"/>
      <x v="1"/>
      <x v="12"/>
      <x v="12"/>
      <x v="12"/>
      <x v="12"/>
      <x/>
    </i>
    <i r="3">
      <x v="3"/>
      <x v="1"/>
      <x v="1"/>
      <x v="1"/>
      <x v="1"/>
      <x v="1"/>
      <x v="1"/>
      <x v="10"/>
      <x v="10"/>
      <x v="10"/>
      <x v="10"/>
      <x/>
    </i>
    <i r="3">
      <x v="13"/>
      <x v="1"/>
      <x v="1"/>
      <x v="1"/>
      <x v="1"/>
      <x v="1"/>
      <x v="1"/>
      <x v="10"/>
      <x v="10"/>
      <x v="10"/>
      <x v="10"/>
      <x/>
    </i>
    <i r="10">
      <x v="11"/>
      <x v="11"/>
      <x v="11"/>
      <x v="11"/>
      <x/>
    </i>
    <i r="3">
      <x v="14"/>
      <x v="1"/>
      <x v="1"/>
      <x v="1"/>
      <x v="1"/>
      <x v="1"/>
      <x v="1"/>
      <x v="10"/>
      <x v="10"/>
      <x v="10"/>
      <x v="10"/>
      <x/>
    </i>
    <i r="3">
      <x v="15"/>
      <x v="1"/>
      <x v="1"/>
      <x v="1"/>
      <x v="1"/>
      <x v="1"/>
      <x v="1"/>
      <x v="9"/>
      <x v="9"/>
      <x v="9"/>
      <x v="9"/>
      <x/>
    </i>
    <i r="3">
      <x v="1"/>
      <x v="1"/>
      <x v="1"/>
      <x v="1"/>
      <x v="1"/>
      <x v="1"/>
      <x v="1"/>
      <x v="12"/>
      <x v="12"/>
      <x v="12"/>
      <x v="12"/>
      <x/>
    </i>
    <i r="10">
      <x v="10"/>
      <x v="10"/>
      <x v="10"/>
      <x v="10"/>
      <x/>
    </i>
    <i r="3">
      <x v="4"/>
      <x v="1"/>
      <x v="1"/>
      <x v="1"/>
      <x v="1"/>
      <x v="1"/>
      <x v="1"/>
      <x v="11"/>
      <x v="11"/>
      <x v="11"/>
      <x v="11"/>
      <x/>
    </i>
    <i r="2">
      <x v="6"/>
      <x v="7"/>
      <x v="1"/>
      <x v="1"/>
      <x v="1"/>
      <x v="1"/>
      <x v="1"/>
      <x v="1"/>
      <x v="13"/>
      <x v="13"/>
      <x v="13"/>
      <x v="13"/>
      <x/>
    </i>
    <i r="3">
      <x v="8"/>
      <x v="1"/>
      <x v="1"/>
      <x v="1"/>
      <x v="1"/>
      <x v="1"/>
      <x v="1"/>
      <x v="13"/>
      <x v="13"/>
      <x v="13"/>
      <x v="13"/>
      <x/>
    </i>
    <i r="3">
      <x v="2"/>
      <x v="1"/>
      <x v="1"/>
      <x v="1"/>
      <x v="1"/>
      <x v="1"/>
      <x v="1"/>
      <x v="13"/>
      <x v="13"/>
      <x v="13"/>
      <x v="13"/>
      <x/>
    </i>
    <i r="3">
      <x v="18"/>
      <x v="1"/>
      <x v="1"/>
      <x v="1"/>
      <x v="1"/>
      <x v="1"/>
      <x v="1"/>
      <x v="13"/>
      <x v="13"/>
      <x v="13"/>
      <x v="13"/>
      <x/>
    </i>
    <i r="3">
      <x/>
      <x v="1"/>
      <x v="1"/>
      <x v="1"/>
      <x v="1"/>
      <x v="1"/>
      <x v="1"/>
      <x v="13"/>
      <x v="13"/>
      <x v="13"/>
      <x v="13"/>
      <x/>
    </i>
    <i r="3">
      <x v="11"/>
      <x v="1"/>
      <x v="1"/>
      <x v="1"/>
      <x v="1"/>
      <x v="1"/>
      <x v="1"/>
      <x v="13"/>
      <x v="13"/>
      <x v="13"/>
      <x v="13"/>
      <x/>
    </i>
    <i r="3">
      <x v="12"/>
      <x v="1"/>
      <x v="1"/>
      <x v="1"/>
      <x v="1"/>
      <x v="1"/>
      <x v="1"/>
      <x v="13"/>
      <x v="13"/>
      <x v="13"/>
      <x v="13"/>
      <x/>
    </i>
    <i r="3">
      <x v="3"/>
      <x v="1"/>
      <x v="1"/>
      <x v="1"/>
      <x v="1"/>
      <x v="1"/>
      <x v="1"/>
      <x v="13"/>
      <x v="13"/>
      <x v="13"/>
      <x v="13"/>
      <x/>
    </i>
    <i r="3">
      <x v="6"/>
      <x v="1"/>
      <x v="1"/>
      <x v="1"/>
      <x v="1"/>
      <x v="1"/>
      <x v="1"/>
      <x v="13"/>
      <x v="13"/>
      <x v="13"/>
      <x v="13"/>
      <x/>
    </i>
    <i r="2">
      <x v="7"/>
      <x v="7"/>
      <x v="1"/>
      <x v="1"/>
      <x v="1"/>
      <x v="1"/>
      <x v="1"/>
      <x v="1"/>
      <x v="14"/>
      <x v="14"/>
      <x v="14"/>
      <x v="14"/>
      <x/>
    </i>
    <i r="10">
      <x v="15"/>
      <x v="15"/>
      <x v="15"/>
      <x v="15"/>
      <x/>
    </i>
    <i r="10">
      <x v="16"/>
      <x v="16"/>
      <x v="16"/>
      <x v="16"/>
      <x/>
    </i>
    <i r="10">
      <x v="17"/>
      <x v="17"/>
      <x v="17"/>
      <x v="17"/>
      <x/>
    </i>
    <i r="10">
      <x v="18"/>
      <x v="18"/>
      <x v="18"/>
      <x v="18"/>
      <x/>
    </i>
    <i r="10">
      <x v="19"/>
      <x v="19"/>
      <x v="19"/>
      <x v="19"/>
      <x/>
    </i>
    <i r="3">
      <x v="8"/>
      <x v="1"/>
      <x v="1"/>
      <x v="1"/>
      <x v="1"/>
      <x v="1"/>
      <x v="1"/>
      <x v="20"/>
      <x v="20"/>
      <x v="20"/>
      <x v="20"/>
      <x/>
    </i>
    <i r="10">
      <x v="21"/>
      <x v="21"/>
      <x v="21"/>
      <x v="21"/>
      <x/>
    </i>
    <i r="10">
      <x v="15"/>
      <x v="15"/>
      <x v="15"/>
      <x v="15"/>
      <x/>
    </i>
    <i r="10">
      <x v="22"/>
      <x v="22"/>
      <x v="22"/>
      <x v="22"/>
      <x/>
    </i>
    <i r="10">
      <x v="16"/>
      <x v="16"/>
      <x v="16"/>
      <x v="16"/>
      <x/>
    </i>
    <i r="10">
      <x v="23"/>
      <x v="23"/>
      <x v="23"/>
      <x v="23"/>
      <x/>
    </i>
    <i r="10">
      <x v="18"/>
      <x v="18"/>
      <x v="18"/>
      <x v="18"/>
      <x/>
    </i>
    <i r="10">
      <x v="19"/>
      <x v="19"/>
      <x v="19"/>
      <x v="19"/>
      <x/>
    </i>
    <i r="10">
      <x v="24"/>
      <x v="24"/>
      <x v="24"/>
      <x v="24"/>
      <x/>
    </i>
    <i r="3">
      <x v="2"/>
      <x v="1"/>
      <x v="1"/>
      <x v="1"/>
      <x v="1"/>
      <x v="1"/>
      <x v="1"/>
      <x v="20"/>
      <x v="20"/>
      <x v="20"/>
      <x v="20"/>
      <x/>
    </i>
    <i r="10">
      <x v="16"/>
      <x v="16"/>
      <x v="16"/>
      <x v="16"/>
      <x/>
    </i>
    <i r="10">
      <x v="25"/>
      <x v="25"/>
      <x v="25"/>
      <x v="25"/>
      <x/>
    </i>
    <i r="10">
      <x v="26"/>
      <x v="26"/>
      <x v="26"/>
      <x v="26"/>
      <x/>
    </i>
    <i r="10">
      <x v="27"/>
      <x v="27"/>
      <x v="27"/>
      <x v="27"/>
      <x/>
    </i>
    <i r="4">
      <x v="4"/>
      <x v="4"/>
      <x v="1"/>
      <x v="4"/>
      <x v="4"/>
      <x v="4"/>
      <x v="28"/>
      <x v="28"/>
      <x v="28"/>
      <x v="28"/>
      <x/>
    </i>
    <i r="3">
      <x v="19"/>
      <x v="1"/>
      <x v="1"/>
      <x v="1"/>
      <x v="1"/>
      <x v="1"/>
      <x v="1"/>
      <x v="14"/>
      <x v="14"/>
      <x v="14"/>
      <x v="14"/>
      <x/>
    </i>
    <i r="10">
      <x v="29"/>
      <x v="29"/>
      <x v="29"/>
      <x v="29"/>
      <x/>
    </i>
    <i r="10">
      <x v="30"/>
      <x v="30"/>
      <x v="30"/>
      <x v="30"/>
      <x/>
    </i>
    <i r="10">
      <x v="31"/>
      <x v="24"/>
      <x v="31"/>
      <x v="31"/>
      <x/>
    </i>
    <i r="10">
      <x v="18"/>
      <x v="18"/>
      <x v="18"/>
      <x v="18"/>
      <x/>
    </i>
    <i r="3">
      <x v="16"/>
      <x v="1"/>
      <x v="1"/>
      <x v="1"/>
      <x v="1"/>
      <x v="1"/>
      <x v="1"/>
      <x v="20"/>
      <x v="20"/>
      <x v="20"/>
      <x v="20"/>
      <x/>
    </i>
    <i r="10">
      <x v="32"/>
      <x v="31"/>
      <x v="32"/>
      <x v="32"/>
      <x/>
    </i>
    <i r="10">
      <x v="16"/>
      <x v="16"/>
      <x v="16"/>
      <x v="16"/>
      <x/>
    </i>
    <i r="10">
      <x v="33"/>
      <x v="32"/>
      <x v="33"/>
      <x v="33"/>
      <x/>
    </i>
    <i r="10">
      <x v="34"/>
      <x v="33"/>
      <x v="34"/>
      <x v="34"/>
      <x/>
    </i>
    <i r="3">
      <x v="20"/>
      <x v="1"/>
      <x v="1"/>
      <x v="1"/>
      <x v="1"/>
      <x v="1"/>
      <x v="1"/>
      <x v="35"/>
      <x v="34"/>
      <x v="35"/>
      <x v="35"/>
      <x/>
    </i>
    <i r="10">
      <x v="25"/>
      <x v="25"/>
      <x v="25"/>
      <x v="25"/>
      <x/>
    </i>
    <i r="3">
      <x v="21"/>
      <x v="1"/>
      <x v="1"/>
      <x v="1"/>
      <x v="1"/>
      <x v="1"/>
      <x v="1"/>
      <x v="36"/>
      <x v="35"/>
      <x v="36"/>
      <x v="36"/>
      <x/>
    </i>
    <i r="3">
      <x v="9"/>
      <x v="1"/>
      <x v="1"/>
      <x v="1"/>
      <x v="1"/>
      <x v="1"/>
      <x v="1"/>
      <x v="20"/>
      <x v="20"/>
      <x v="20"/>
      <x v="20"/>
      <x/>
    </i>
    <i r="10">
      <x v="37"/>
      <x v="36"/>
      <x v="37"/>
      <x v="37"/>
      <x/>
    </i>
    <i r="10">
      <x v="27"/>
      <x v="27"/>
      <x v="27"/>
      <x v="27"/>
      <x/>
    </i>
    <i r="10">
      <x v="31"/>
      <x v="24"/>
      <x v="31"/>
      <x v="31"/>
      <x/>
    </i>
    <i r="10">
      <x v="17"/>
      <x v="17"/>
      <x v="17"/>
      <x v="17"/>
      <x/>
    </i>
    <i r="3">
      <x v="18"/>
      <x v="1"/>
      <x v="1"/>
      <x v="1"/>
      <x v="1"/>
      <x v="1"/>
      <x v="1"/>
      <x v="38"/>
      <x v="37"/>
      <x v="38"/>
      <x v="38"/>
      <x/>
    </i>
    <i r="10">
      <x v="16"/>
      <x v="16"/>
      <x v="16"/>
      <x v="16"/>
      <x/>
    </i>
    <i r="10">
      <x v="39"/>
      <x v="38"/>
      <x/>
      <x v="39"/>
      <x/>
    </i>
    <i r="10">
      <x v="31"/>
      <x v="24"/>
      <x v="31"/>
      <x v="31"/>
      <x/>
    </i>
    <i r="10">
      <x v="19"/>
      <x v="19"/>
      <x v="19"/>
      <x v="19"/>
      <x/>
    </i>
    <i r="10">
      <x v="34"/>
      <x v="33"/>
      <x v="34"/>
      <x v="34"/>
      <x/>
    </i>
    <i r="3">
      <x v="10"/>
      <x v="1"/>
      <x v="1"/>
      <x v="1"/>
      <x v="1"/>
      <x v="1"/>
      <x v="1"/>
      <x v="20"/>
      <x v="20"/>
      <x v="20"/>
      <x v="20"/>
      <x/>
    </i>
    <i r="10">
      <x v="14"/>
      <x v="14"/>
      <x v="14"/>
      <x v="14"/>
      <x/>
    </i>
    <i r="10">
      <x v="29"/>
      <x v="29"/>
      <x v="29"/>
      <x v="29"/>
      <x/>
    </i>
    <i r="10">
      <x v="25"/>
      <x v="25"/>
      <x v="25"/>
      <x v="25"/>
      <x/>
    </i>
    <i r="10">
      <x v="26"/>
      <x v="26"/>
      <x v="26"/>
      <x v="26"/>
      <x/>
    </i>
    <i r="10">
      <x v="17"/>
      <x v="17"/>
      <x v="17"/>
      <x v="17"/>
      <x/>
    </i>
    <i r="10">
      <x v="34"/>
      <x v="33"/>
      <x v="34"/>
      <x v="34"/>
      <x/>
    </i>
    <i r="4">
      <x v="4"/>
      <x v="4"/>
      <x v="1"/>
      <x v="4"/>
      <x v="4"/>
      <x v="4"/>
      <x v="28"/>
      <x v="28"/>
      <x v="28"/>
      <x v="28"/>
      <x/>
    </i>
    <i r="3">
      <x/>
      <x v="1"/>
      <x v="1"/>
      <x v="1"/>
      <x v="1"/>
      <x v="1"/>
      <x v="1"/>
      <x v="35"/>
      <x v="34"/>
      <x v="35"/>
      <x v="35"/>
      <x/>
    </i>
    <i r="10">
      <x v="22"/>
      <x v="22"/>
      <x v="22"/>
      <x v="22"/>
      <x/>
    </i>
    <i r="10">
      <x v="16"/>
      <x v="16"/>
      <x v="16"/>
      <x v="16"/>
      <x/>
    </i>
    <i r="10">
      <x v="23"/>
      <x v="23"/>
      <x v="23"/>
      <x v="23"/>
      <x/>
    </i>
    <i r="10">
      <x v="17"/>
      <x v="17"/>
      <x v="17"/>
      <x v="17"/>
      <x/>
    </i>
    <i r="10">
      <x v="19"/>
      <x v="19"/>
      <x v="19"/>
      <x v="19"/>
      <x/>
    </i>
    <i r="10">
      <x v="34"/>
      <x v="33"/>
      <x v="34"/>
      <x v="34"/>
      <x/>
    </i>
    <i r="10">
      <x v="24"/>
      <x v="24"/>
      <x v="24"/>
      <x v="24"/>
      <x/>
    </i>
    <i r="10">
      <x v="40"/>
      <x v="39"/>
      <x v="39"/>
      <x v="40"/>
      <x/>
    </i>
    <i r="4">
      <x v="4"/>
      <x v="4"/>
      <x v="1"/>
      <x v="4"/>
      <x v="4"/>
      <x v="4"/>
      <x v="28"/>
      <x v="28"/>
      <x v="28"/>
      <x v="28"/>
      <x/>
    </i>
    <i r="3">
      <x v="5"/>
      <x v="1"/>
      <x v="1"/>
      <x v="1"/>
      <x v="1"/>
      <x v="1"/>
      <x v="1"/>
      <x v="20"/>
      <x v="20"/>
      <x v="20"/>
      <x v="20"/>
      <x/>
    </i>
    <i r="10">
      <x v="41"/>
      <x v="40"/>
      <x v="40"/>
      <x v="41"/>
      <x/>
    </i>
    <i r="10">
      <x v="21"/>
      <x v="21"/>
      <x v="21"/>
      <x v="21"/>
      <x/>
    </i>
    <i r="10">
      <x v="37"/>
      <x v="36"/>
      <x v="37"/>
      <x v="37"/>
      <x/>
    </i>
    <i r="10">
      <x v="32"/>
      <x v="31"/>
      <x v="32"/>
      <x v="32"/>
      <x/>
    </i>
    <i r="10">
      <x v="17"/>
      <x v="17"/>
      <x v="17"/>
      <x v="17"/>
      <x/>
    </i>
    <i r="10">
      <x v="40"/>
      <x v="39"/>
      <x v="39"/>
      <x v="40"/>
      <x/>
    </i>
    <i r="3">
      <x v="11"/>
      <x v="1"/>
      <x v="1"/>
      <x v="1"/>
      <x v="1"/>
      <x v="1"/>
      <x v="1"/>
      <x v="20"/>
      <x v="20"/>
      <x v="20"/>
      <x v="20"/>
      <x/>
    </i>
    <i r="10">
      <x v="42"/>
      <x v="41"/>
      <x v="41"/>
      <x v="42"/>
      <x/>
    </i>
    <i r="10">
      <x v="32"/>
      <x v="31"/>
      <x v="32"/>
      <x v="32"/>
      <x/>
    </i>
    <i r="10">
      <x v="33"/>
      <x v="32"/>
      <x v="33"/>
      <x v="33"/>
      <x/>
    </i>
    <i r="10">
      <x v="31"/>
      <x v="24"/>
      <x v="31"/>
      <x v="31"/>
      <x/>
    </i>
    <i r="10">
      <x v="17"/>
      <x v="17"/>
      <x v="17"/>
      <x v="17"/>
      <x/>
    </i>
    <i r="10">
      <x v="34"/>
      <x v="33"/>
      <x v="34"/>
      <x v="34"/>
      <x/>
    </i>
    <i r="10">
      <x v="43"/>
      <x v="42"/>
      <x v="42"/>
      <x v="43"/>
      <x/>
    </i>
    <i r="3">
      <x v="17"/>
      <x v="1"/>
      <x v="1"/>
      <x v="1"/>
      <x v="1"/>
      <x v="1"/>
      <x v="1"/>
      <x v="20"/>
      <x v="20"/>
      <x v="20"/>
      <x v="20"/>
      <x/>
    </i>
    <i r="10">
      <x v="21"/>
      <x v="21"/>
      <x v="21"/>
      <x v="21"/>
      <x/>
    </i>
    <i r="10">
      <x v="14"/>
      <x v="14"/>
      <x v="14"/>
      <x v="14"/>
      <x/>
    </i>
    <i r="10">
      <x v="22"/>
      <x v="22"/>
      <x v="22"/>
      <x v="22"/>
      <x/>
    </i>
    <i r="10">
      <x v="16"/>
      <x v="16"/>
      <x v="16"/>
      <x v="16"/>
      <x/>
    </i>
    <i r="10">
      <x v="31"/>
      <x v="24"/>
      <x v="31"/>
      <x v="31"/>
      <x/>
    </i>
    <i r="10">
      <x v="17"/>
      <x v="17"/>
      <x v="17"/>
      <x v="17"/>
      <x/>
    </i>
    <i r="10">
      <x v="19"/>
      <x v="19"/>
      <x v="19"/>
      <x v="19"/>
      <x/>
    </i>
    <i r="3">
      <x v="12"/>
      <x v="1"/>
      <x v="1"/>
      <x v="1"/>
      <x v="1"/>
      <x v="1"/>
      <x v="1"/>
      <x v="38"/>
      <x v="37"/>
      <x v="38"/>
      <x v="38"/>
      <x/>
    </i>
    <i r="10">
      <x v="35"/>
      <x v="34"/>
      <x v="35"/>
      <x v="35"/>
      <x/>
    </i>
    <i r="10">
      <x v="37"/>
      <x v="36"/>
      <x v="37"/>
      <x v="37"/>
      <x/>
    </i>
    <i r="10">
      <x v="29"/>
      <x v="29"/>
      <x v="29"/>
      <x v="29"/>
      <x/>
    </i>
    <i r="10">
      <x v="15"/>
      <x v="15"/>
      <x v="15"/>
      <x v="15"/>
      <x/>
    </i>
    <i r="10">
      <x v="30"/>
      <x v="30"/>
      <x v="30"/>
      <x v="30"/>
      <x/>
    </i>
    <i r="10">
      <x v="25"/>
      <x v="25"/>
      <x v="25"/>
      <x v="25"/>
      <x/>
    </i>
    <i r="10">
      <x v="26"/>
      <x v="26"/>
      <x v="26"/>
      <x v="26"/>
      <x/>
    </i>
    <i r="10">
      <x v="17"/>
      <x v="17"/>
      <x v="17"/>
      <x v="17"/>
      <x/>
    </i>
    <i r="4">
      <x v="4"/>
      <x v="4"/>
      <x v="1"/>
      <x v="4"/>
      <x v="4"/>
      <x v="4"/>
      <x v="28"/>
      <x v="28"/>
      <x v="28"/>
      <x v="28"/>
      <x/>
    </i>
    <i r="3">
      <x v="3"/>
      <x v="1"/>
      <x v="1"/>
      <x v="1"/>
      <x v="1"/>
      <x v="1"/>
      <x v="1"/>
      <x v="35"/>
      <x v="34"/>
      <x v="35"/>
      <x v="35"/>
      <x/>
    </i>
    <i r="10">
      <x v="37"/>
      <x v="36"/>
      <x v="37"/>
      <x v="37"/>
      <x/>
    </i>
    <i r="10">
      <x v="14"/>
      <x v="14"/>
      <x v="14"/>
      <x v="14"/>
      <x/>
    </i>
    <i r="10">
      <x v="16"/>
      <x v="16"/>
      <x v="16"/>
      <x v="16"/>
      <x/>
    </i>
    <i r="10">
      <x v="27"/>
      <x v="27"/>
      <x v="27"/>
      <x v="27"/>
      <x/>
    </i>
    <i r="10">
      <x v="18"/>
      <x v="18"/>
      <x v="18"/>
      <x v="18"/>
      <x/>
    </i>
    <i r="10">
      <x v="24"/>
      <x v="24"/>
      <x v="24"/>
      <x v="24"/>
      <x/>
    </i>
    <i r="4">
      <x v="4"/>
      <x v="4"/>
      <x v="1"/>
      <x v="4"/>
      <x v="4"/>
      <x v="4"/>
      <x v="28"/>
      <x v="28"/>
      <x v="28"/>
      <x v="28"/>
      <x/>
    </i>
    <i r="3">
      <x v="13"/>
      <x v="1"/>
      <x v="1"/>
      <x v="1"/>
      <x v="1"/>
      <x v="1"/>
      <x v="1"/>
      <x v="41"/>
      <x v="40"/>
      <x v="40"/>
      <x v="41"/>
      <x/>
    </i>
    <i r="10">
      <x v="21"/>
      <x v="21"/>
      <x v="21"/>
      <x v="21"/>
      <x/>
    </i>
    <i r="10">
      <x v="35"/>
      <x v="34"/>
      <x v="35"/>
      <x v="35"/>
      <x/>
    </i>
    <i r="10">
      <x v="14"/>
      <x v="14"/>
      <x v="14"/>
      <x v="14"/>
      <x/>
    </i>
    <i r="10">
      <x v="29"/>
      <x v="29"/>
      <x v="29"/>
      <x v="29"/>
      <x/>
    </i>
    <i r="10">
      <x v="32"/>
      <x v="31"/>
      <x v="32"/>
      <x v="32"/>
      <x/>
    </i>
    <i r="10">
      <x v="22"/>
      <x v="22"/>
      <x v="22"/>
      <x v="22"/>
      <x/>
    </i>
    <i r="10">
      <x v="16"/>
      <x v="16"/>
      <x v="16"/>
      <x v="16"/>
      <x/>
    </i>
    <i r="10">
      <x v="31"/>
      <x v="24"/>
      <x v="31"/>
      <x v="31"/>
      <x/>
    </i>
    <i r="3">
      <x v="6"/>
      <x v="1"/>
      <x v="1"/>
      <x v="1"/>
      <x v="1"/>
      <x v="1"/>
      <x v="1"/>
      <x v="20"/>
      <x v="20"/>
      <x v="20"/>
      <x v="20"/>
      <x/>
    </i>
    <i r="10">
      <x v="41"/>
      <x v="40"/>
      <x v="40"/>
      <x v="41"/>
      <x/>
    </i>
    <i r="10">
      <x v="21"/>
      <x v="21"/>
      <x v="21"/>
      <x v="21"/>
      <x/>
    </i>
    <i r="10">
      <x v="37"/>
      <x v="36"/>
      <x v="37"/>
      <x v="37"/>
      <x/>
    </i>
    <i r="10">
      <x v="14"/>
      <x v="14"/>
      <x v="14"/>
      <x v="14"/>
      <x/>
    </i>
    <i r="10">
      <x v="15"/>
      <x v="15"/>
      <x v="15"/>
      <x v="15"/>
      <x/>
    </i>
    <i r="10">
      <x v="16"/>
      <x v="16"/>
      <x v="16"/>
      <x v="16"/>
      <x/>
    </i>
    <i r="10">
      <x v="26"/>
      <x v="26"/>
      <x v="26"/>
      <x v="26"/>
      <x/>
    </i>
    <i r="10">
      <x v="33"/>
      <x v="32"/>
      <x v="33"/>
      <x v="33"/>
      <x/>
    </i>
    <i r="10">
      <x v="17"/>
      <x v="17"/>
      <x v="17"/>
      <x v="17"/>
      <x/>
    </i>
    <i r="10">
      <x v="18"/>
      <x v="18"/>
      <x v="18"/>
      <x v="18"/>
      <x/>
    </i>
    <i r="10">
      <x v="34"/>
      <x v="33"/>
      <x v="34"/>
      <x v="34"/>
      <x/>
    </i>
    <i r="10">
      <x v="24"/>
      <x v="24"/>
      <x v="24"/>
      <x v="24"/>
      <x/>
    </i>
    <i r="3">
      <x v="14"/>
      <x v="1"/>
      <x v="1"/>
      <x v="1"/>
      <x v="1"/>
      <x v="1"/>
      <x v="1"/>
      <x v="38"/>
      <x v="37"/>
      <x v="38"/>
      <x v="38"/>
      <x/>
    </i>
    <i r="10">
      <x v="20"/>
      <x v="20"/>
      <x v="20"/>
      <x v="20"/>
      <x/>
    </i>
    <i r="10">
      <x v="35"/>
      <x v="34"/>
      <x v="35"/>
      <x v="35"/>
      <x/>
    </i>
    <i r="10">
      <x v="29"/>
      <x v="29"/>
      <x v="29"/>
      <x v="29"/>
      <x/>
    </i>
    <i r="10">
      <x v="22"/>
      <x v="22"/>
      <x v="22"/>
      <x v="22"/>
      <x/>
    </i>
    <i r="10">
      <x v="18"/>
      <x v="18"/>
      <x v="18"/>
      <x v="18"/>
      <x/>
    </i>
    <i r="10">
      <x v="19"/>
      <x v="19"/>
      <x v="19"/>
      <x v="19"/>
      <x/>
    </i>
    <i r="10">
      <x v="34"/>
      <x v="33"/>
      <x v="34"/>
      <x v="34"/>
      <x/>
    </i>
    <i r="3">
      <x v="15"/>
      <x v="1"/>
      <x v="1"/>
      <x v="1"/>
      <x v="1"/>
      <x v="1"/>
      <x v="1"/>
      <x v="29"/>
      <x v="29"/>
      <x v="29"/>
      <x v="29"/>
      <x/>
    </i>
    <i r="10">
      <x v="25"/>
      <x v="25"/>
      <x v="25"/>
      <x v="25"/>
      <x/>
    </i>
    <i r="10">
      <x v="26"/>
      <x v="26"/>
      <x v="26"/>
      <x v="26"/>
      <x/>
    </i>
    <i r="10">
      <x v="40"/>
      <x v="39"/>
      <x v="39"/>
      <x v="40"/>
      <x/>
    </i>
    <i r="4">
      <x v="4"/>
      <x v="4"/>
      <x v="1"/>
      <x v="4"/>
      <x v="4"/>
      <x v="4"/>
      <x v="28"/>
      <x v="28"/>
      <x v="28"/>
      <x v="28"/>
      <x/>
    </i>
    <i r="3">
      <x v="1"/>
      <x v="1"/>
      <x v="1"/>
      <x v="1"/>
      <x v="1"/>
      <x v="1"/>
      <x v="1"/>
      <x v="35"/>
      <x v="34"/>
      <x v="35"/>
      <x v="35"/>
      <x/>
    </i>
    <i r="10">
      <x v="37"/>
      <x v="36"/>
      <x v="37"/>
      <x v="37"/>
      <x/>
    </i>
    <i r="10">
      <x v="29"/>
      <x v="29"/>
      <x v="29"/>
      <x v="29"/>
      <x/>
    </i>
    <i r="10">
      <x v="42"/>
      <x v="41"/>
      <x v="41"/>
      <x v="42"/>
      <x/>
    </i>
    <i r="10">
      <x v="30"/>
      <x v="30"/>
      <x v="30"/>
      <x v="30"/>
      <x/>
    </i>
    <i r="10">
      <x v="16"/>
      <x v="16"/>
      <x v="16"/>
      <x v="16"/>
      <x/>
    </i>
    <i r="10">
      <x v="27"/>
      <x v="27"/>
      <x v="27"/>
      <x v="27"/>
      <x/>
    </i>
    <i r="10">
      <x v="17"/>
      <x v="17"/>
      <x v="17"/>
      <x v="17"/>
      <x/>
    </i>
    <i r="10">
      <x v="34"/>
      <x v="33"/>
      <x v="34"/>
      <x v="34"/>
      <x/>
    </i>
    <i r="10">
      <x v="43"/>
      <x v="42"/>
      <x v="42"/>
      <x v="43"/>
      <x/>
    </i>
    <i r="3">
      <x v="4"/>
      <x v="1"/>
      <x v="1"/>
      <x v="1"/>
      <x v="1"/>
      <x v="1"/>
      <x v="1"/>
      <x v="14"/>
      <x v="14"/>
      <x v="14"/>
      <x v="14"/>
      <x/>
    </i>
    <i r="10">
      <x v="32"/>
      <x v="31"/>
      <x v="32"/>
      <x v="32"/>
      <x/>
    </i>
    <i r="10">
      <x v="16"/>
      <x v="16"/>
      <x v="16"/>
      <x v="16"/>
      <x/>
    </i>
    <i r="10">
      <x v="26"/>
      <x v="26"/>
      <x v="26"/>
      <x v="26"/>
      <x/>
    </i>
    <i r="10">
      <x v="33"/>
      <x v="32"/>
      <x v="33"/>
      <x v="33"/>
      <x/>
    </i>
    <i r="10">
      <x v="31"/>
      <x v="24"/>
      <x v="31"/>
      <x v="31"/>
      <x/>
    </i>
    <i r="10">
      <x v="18"/>
      <x v="18"/>
      <x v="18"/>
      <x v="18"/>
      <x/>
    </i>
    <i r="2">
      <x v="8"/>
      <x v="8"/>
      <x v="1"/>
      <x v="1"/>
      <x v="1"/>
      <x v="1"/>
      <x v="1"/>
      <x v="1"/>
      <x v="44"/>
      <x v="39"/>
      <x v="43"/>
      <x v="44"/>
      <x/>
    </i>
    <i r="3">
      <x v="9"/>
      <x v="1"/>
      <x v="1"/>
      <x v="1"/>
      <x v="1"/>
      <x v="1"/>
      <x v="1"/>
      <x v="44"/>
      <x v="39"/>
      <x v="43"/>
      <x v="44"/>
      <x/>
    </i>
    <i r="3">
      <x v="11"/>
      <x v="1"/>
      <x v="1"/>
      <x v="1"/>
      <x v="1"/>
      <x v="1"/>
      <x v="1"/>
      <x v="44"/>
      <x v="39"/>
      <x v="43"/>
      <x v="44"/>
      <x/>
    </i>
    <i r="3">
      <x v="13"/>
      <x v="1"/>
      <x v="1"/>
      <x v="1"/>
      <x v="1"/>
      <x v="1"/>
      <x v="1"/>
      <x v="44"/>
      <x v="39"/>
      <x v="43"/>
      <x v="44"/>
      <x/>
    </i>
    <i r="3">
      <x v="15"/>
      <x v="1"/>
      <x v="1"/>
      <x v="1"/>
      <x v="1"/>
      <x v="1"/>
      <x v="1"/>
      <x v="44"/>
      <x v="39"/>
      <x v="43"/>
      <x v="44"/>
      <x/>
    </i>
    <i r="2">
      <x v="9"/>
      <x v="2"/>
      <x v="5"/>
      <x v="5"/>
      <x v="1"/>
      <x v="5"/>
      <x v="4"/>
      <x v="4"/>
      <x v="45"/>
      <x v="43"/>
      <x v="44"/>
      <x v="45"/>
      <x/>
    </i>
    <i r="3">
      <x v="15"/>
      <x v="5"/>
      <x v="5"/>
      <x v="1"/>
      <x v="5"/>
      <x v="4"/>
      <x v="4"/>
      <x v="45"/>
      <x v="43"/>
      <x v="44"/>
      <x v="45"/>
      <x/>
    </i>
    <i r="2">
      <x v="10"/>
      <x v="2"/>
      <x v="1"/>
      <x v="1"/>
      <x v="1"/>
      <x v="1"/>
      <x v="1"/>
      <x v="1"/>
      <x v="46"/>
      <x v="44"/>
      <x v="45"/>
      <x v="46"/>
      <x/>
    </i>
    <i r="3">
      <x v="10"/>
      <x v="1"/>
      <x v="1"/>
      <x v="1"/>
      <x v="1"/>
      <x v="1"/>
      <x v="1"/>
      <x v="47"/>
      <x v="45"/>
      <x v="46"/>
      <x v="47"/>
      <x v="1"/>
    </i>
    <i r="3">
      <x/>
      <x v="1"/>
      <x v="1"/>
      <x v="1"/>
      <x v="1"/>
      <x v="1"/>
      <x v="1"/>
      <x v="46"/>
      <x v="44"/>
      <x v="45"/>
      <x v="46"/>
      <x/>
    </i>
    <i r="3">
      <x v="5"/>
      <x v="1"/>
      <x v="1"/>
      <x v="1"/>
      <x v="1"/>
      <x v="1"/>
      <x v="1"/>
      <x v="47"/>
      <x v="45"/>
      <x v="46"/>
      <x v="47"/>
      <x v="1"/>
    </i>
    <i r="3">
      <x v="12"/>
      <x v="1"/>
      <x v="1"/>
      <x v="1"/>
      <x v="1"/>
      <x v="1"/>
      <x v="1"/>
      <x v="46"/>
      <x v="44"/>
      <x v="45"/>
      <x v="46"/>
      <x/>
    </i>
    <i r="3">
      <x v="14"/>
      <x v="1"/>
      <x v="1"/>
      <x v="1"/>
      <x v="1"/>
      <x v="1"/>
      <x v="1"/>
      <x v="46"/>
      <x v="44"/>
      <x v="45"/>
      <x v="46"/>
      <x/>
    </i>
    <i r="3">
      <x v="4"/>
      <x v="1"/>
      <x v="1"/>
      <x v="1"/>
      <x v="1"/>
      <x v="1"/>
      <x v="1"/>
      <x v="46"/>
      <x v="44"/>
      <x v="45"/>
      <x v="46"/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Fahrtzeit" fld="1" baseField="0" baseItem="0"/>
    <dataField name="Direkt" fld="2" baseField="0" baseItem="0"/>
    <dataField name="Indirekt" fld="3" baseField="0" baseItem="0"/>
    <dataField name="Sollstunden" fld="4" baseField="0" baseItem="0"/>
    <dataField name="Stundensatz" fld="6" baseField="0" baseItem="0"/>
    <dataField name="km_Pauschale" fld="7" baseField="0" baseItem="0"/>
    <dataField name="Stunden" fld="15" baseField="0" baseItem="0"/>
    <dataField name="Kosten" fld="16" baseField="0" baseItem="0"/>
  </dataFields>
  <pivotHierarchies count="9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ahrtzeit"/>
    <pivotHierarchy dragToData="1" caption="Direkt"/>
    <pivotHierarchy dragToData="1" caption="Indirekt"/>
    <pivotHierarchy dragToData="1" caption="Sollstunden"/>
    <pivotHierarchy dragToData="1" caption="Stundensatz"/>
    <pivotHierarchy dragToData="1" caption="km_Pauschale"/>
    <pivotHierarchy dragToData="1" caption="ZD_PLZ"/>
    <pivotHierarchy dragToData="1" caption="Stunden"/>
    <pivotHierarchy dragToData="1" caption="Kosten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1" showColStripes="0" showLastColumn="1"/>
  <rowHierarchiesUsage count="15">
    <rowHierarchyUsage hierarchyUsage="66"/>
    <rowHierarchyUsage hierarchyUsage="67"/>
    <rowHierarchyUsage hierarchyUsage="52"/>
    <rowHierarchyUsage hierarchyUsage="42"/>
    <rowHierarchyUsage hierarchyUsage="70"/>
    <rowHierarchyUsage hierarchyUsage="55"/>
    <rowHierarchyUsage hierarchyUsage="56"/>
    <rowHierarchyUsage hierarchyUsage="57"/>
    <rowHierarchyUsage hierarchyUsage="58"/>
    <rowHierarchyUsage hierarchyUsage="59"/>
    <rowHierarchyUsage hierarchyUsage="48"/>
    <rowHierarchyUsage hierarchyUsage="60"/>
    <rowHierarchyUsage hierarchyUsage="61"/>
    <rowHierarchyUsage hierarchyUsage="62"/>
    <rowHierarchyUsage hierarchyUsage="6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Zeiterfassungsdaten]"/>
        <x15:activeTabTopLevelEntity name="[Zahlungsdienstleister]"/>
        <x15:activeTabTopLevelEntity name="[Leistungsbesteller]"/>
        <x15:activeTabTopLevelEntity name="[MD_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C83B46-3BD8-4E74-9764-6B681BE72FE9}" name="Feiertage" displayName="Feiertage" ref="B3:C13" totalsRowShown="0" headerRowDxfId="51">
  <autoFilter ref="B3:C13" xr:uid="{A0C83B46-3BD8-4E74-9764-6B681BE72FE9}"/>
  <tableColumns count="2">
    <tableColumn id="1" xr3:uid="{436FD988-A0FF-458F-BDAD-C94F8335FBEB}" name="Feiertag"/>
    <tableColumn id="2" xr3:uid="{AD494E42-3813-4DC7-80A8-542DA47B4241}" name="Datum" dataDxfId="5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A9D5AE-E1B5-4FB2-B9F7-1462E2E1214E}" name="Tabelle4" displayName="Tabelle4" ref="E3:H16" totalsRowCount="1">
  <autoFilter ref="E3:H15" xr:uid="{A9A9D5AE-E1B5-4FB2-B9F7-1462E2E1214E}"/>
  <tableColumns count="4">
    <tableColumn id="1" xr3:uid="{65F915AB-C125-42FF-AC08-A3639E6DDA4F}" name="Index" totalsRowLabel="Ergebnis" dataDxfId="49"/>
    <tableColumn id="8" xr3:uid="{14931370-AD07-4B01-B65A-0CA407AFA3DE}" name="Monat" dataDxfId="48">
      <calculatedColumnFormula>TEXT(DATE(Tabelle4[[#This Row],[Jahr]],Tabelle4[[#This Row],[Index]],1),"MMM")</calculatedColumnFormula>
    </tableColumn>
    <tableColumn id="6" xr3:uid="{BCC9D049-5755-4261-B976-E6832F770735}" name="Jahr" dataDxfId="47"/>
    <tableColumn id="3" xr3:uid="{1CB70153-A38A-4720-B83D-50CCC54D617A}" name="Arbeitstage" totalsRowFunction="sum">
      <calculatedColumnFormula>NETWORKDAYS.INTL(DATE(Tabelle4[[#This Row],[Jahr]],Tabelle4[[#This Row],[Index]],1),EOMONTH(DATE(Tabelle4[[#This Row],[Jahr]],Tabelle4[[#This Row],[Index]],1),0),1,Feiertage[Datum])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8D0BF-5B61-4C7C-A83E-770C15A834E3}" name="Arbeitsstunden_je_Monat_FTE" displayName="Arbeitsstunden_je_Monat_FTE" ref="J3:O15" totalsRowShown="0" headerRowDxfId="46">
  <autoFilter ref="J3:O15" xr:uid="{6FB8D0BF-5B61-4C7C-A83E-770C15A834E3}"/>
  <tableColumns count="6">
    <tableColumn id="1" xr3:uid="{3DB18992-9A5C-4ADD-9CE0-805BA8A36F9E}" name="100%" dataDxfId="45">
      <calculatedColumnFormula>Tabelle4[[#This Row],[Arbeitstage]]*Arbeitsstunden_je_Monat_FTE[[#Headers],[100%]]*8</calculatedColumnFormula>
    </tableColumn>
    <tableColumn id="2" xr3:uid="{0F6B8ED3-7060-43EA-852D-1C0E3E01A4BA}" name="90%" dataDxfId="44">
      <calculatedColumnFormula>Tabelle4[[#This Row],[Arbeitstage]]*Arbeitsstunden_je_Monat_FTE[[#Headers],[90%]]*8</calculatedColumnFormula>
    </tableColumn>
    <tableColumn id="3" xr3:uid="{8295DC1A-15BF-477E-944A-ACE7B0C00604}" name="80%">
      <calculatedColumnFormula>Tabelle4[[#This Row],[Arbeitstage]]*Arbeitsstunden_je_Monat_FTE[[#Headers],[80%]]*8</calculatedColumnFormula>
    </tableColumn>
    <tableColumn id="4" xr3:uid="{1DDE105C-67D0-42AA-83EA-3519C1A8FEF3}" name="70%">
      <calculatedColumnFormula>Tabelle4[[#This Row],[Arbeitstage]]*Arbeitsstunden_je_Monat_FTE[[#Headers],[70%]]*8</calculatedColumnFormula>
    </tableColumn>
    <tableColumn id="5" xr3:uid="{F1DAD5E0-84F4-4016-B9A9-11F5A5782848}" name="60%">
      <calculatedColumnFormula>Tabelle4[[#This Row],[Arbeitstage]]*Arbeitsstunden_je_Monat_FTE[[#Headers],[60%]]*8</calculatedColumnFormula>
    </tableColumn>
    <tableColumn id="6" xr3:uid="{DC221640-3C3C-4449-8B6A-2B1440766AAA}" name="50%">
      <calculatedColumnFormula>Tabelle4[[#This Row],[Arbeitstage]]*Arbeitsstunden_je_Monat_FTE[[#Headers],[50%]]*8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4AF6C35-9D0F-4FBE-ABA0-D8F12F7C73C2}" name="Parameters" displayName="Parameters" ref="Q3:T10" totalsRowShown="0" headerRowDxfId="43">
  <autoFilter ref="Q3:T10" xr:uid="{04AF6C35-9D0F-4FBE-ABA0-D8F12F7C73C2}"/>
  <tableColumns count="4">
    <tableColumn id="1" xr3:uid="{47831562-E1B9-4571-84D6-8EBE8209D56E}" name="Parameter"/>
    <tableColumn id="2" xr3:uid="{A7D6947D-9B74-4A88-B353-5DC93797BC45}" name="Value" dataDxfId="42" dataCellStyle="Währung"/>
    <tableColumn id="3" xr3:uid="{7B3BCC4F-317F-4FC1-A644-C9FE32F50BD1}" name="Data" dataDxfId="41" dataCellStyle="Währung"/>
    <tableColumn id="4" xr3:uid="{0953A2F6-049B-4B1B-91BE-CDF1F40FF23B}" name="Data2" dataDxfId="40" dataCellStyle="Währung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482605-99B8-4366-93CE-E67432354FF3}" name="service_types" displayName="service_types" ref="B19:I24" totalsRowShown="0">
  <autoFilter ref="B19:I24" xr:uid="{0F482605-99B8-4366-93CE-E67432354FF3}"/>
  <tableColumns count="8">
    <tableColumn id="1" xr3:uid="{74D1EC78-F532-48B8-8BA1-6440ED01A63A}" name="service_type_id"/>
    <tableColumn id="5" xr3:uid="{D24D622A-20C0-4669-80AC-5157A682837F}" name="code"/>
    <tableColumn id="2" xr3:uid="{8D8E7F83-5B93-4FA3-9E5C-2AA74B8A7A27}" name="description"/>
    <tableColumn id="3" xr3:uid="{B1228F82-190F-416D-BEC6-73A7ECB45B53}" name="hourly_rate"/>
    <tableColumn id="4" xr3:uid="{1ED9247C-ABCE-43FC-866F-C0C5F69CD778}" name="km_rate"/>
    <tableColumn id="6" xr3:uid="{840906D6-E361-452B-ADFB-F46C2B3EBD69}" name="rundung"/>
    <tableColumn id="7" xr3:uid="{6051F245-900D-4BDF-8C22-14FEB67F335A}" name="from_date"/>
    <tableColumn id="8" xr3:uid="{03CF1020-EE02-4C6C-B851-46F3A816A0A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858EF-B60D-4105-8AC8-9DFE510C5235}" name="service_data" displayName="service_data" ref="B2:H238" totalsRowShown="0">
  <autoFilter ref="B2:H238" xr:uid="{AB3858EF-B60D-4105-8AC8-9DFE510C5235}"/>
  <tableColumns count="7">
    <tableColumn id="2" xr3:uid="{74A64418-0CCD-4E92-9115-3AC04695D544}" name="service_time" dataDxfId="39"/>
    <tableColumn id="4" xr3:uid="{8B035AD1-ED8A-4281-8B76-2023979469B8}" name="service_date" dataDxfId="38"/>
    <tableColumn id="11" xr3:uid="{0E0D08F1-62BF-4F18-A463-89DC6B79A786}" name="client_id"/>
    <tableColumn id="16" xr3:uid="{B4DFA843-B071-4108-9C07-93C21C95E6F1}" name="travel_time" dataDxfId="37"/>
    <tableColumn id="3" xr3:uid="{453BC439-6DAA-4F71-B26F-7B99071A567A}" name="travel_distance" dataDxfId="36"/>
    <tableColumn id="17" xr3:uid="{8BB20104-B611-4A20-8F0D-68E8172DD732}" name="direct_time" dataDxfId="35"/>
    <tableColumn id="18" xr3:uid="{962E591C-C43D-4F14-846B-330DFCA71EC1}" name="indirect_time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B908AF-8D9C-46C4-A6FD-C18D235A0160}" name="Tabelle6" displayName="Tabelle6" ref="B2:J12" totalsRowShown="0">
  <autoFilter ref="B2:J12" xr:uid="{BCB908AF-8D9C-46C4-A6FD-C18D235A0160}"/>
  <tableColumns count="9">
    <tableColumn id="1" xr3:uid="{7C1523CF-E303-4C73-822A-6B350E8EAF15}" name="Leistungsdatum" dataDxfId="33"/>
    <tableColumn id="9" xr3:uid="{07BB2602-0514-4D96-8EE4-072235F49E4B}" name="AbrMon" dataDxfId="32">
      <calculatedColumnFormula>MONTH(Tabelle6[[#This Row],[Leistungsdatum]])</calculatedColumnFormula>
    </tableColumn>
    <tableColumn id="2" xr3:uid="{04F23016-E2F1-4346-92BA-440039C7D21C}" name="Fahrtzeit" dataDxfId="31"/>
    <tableColumn id="3" xr3:uid="{81303B1B-5D88-412F-8DF5-8BD1493BB899}" name="Direkter Fallkontakt" dataDxfId="30"/>
    <tableColumn id="4" xr3:uid="{C37959A0-2B50-4CE9-8954-DC22624D4ABC}" name="Indirekte Fallbearbeitung" dataDxfId="29"/>
    <tableColumn id="5" xr3:uid="{E5719D14-F2FE-4A54-82C5-A19EA393FA82}" name="KlientNr"/>
    <tableColumn id="6" xr3:uid="{BFD97B32-2E8B-4631-AF9A-DE022D749429}" name="Kürzel (optional"/>
    <tableColumn id="7" xr3:uid="{ECD493B8-60E8-4DCF-9F7F-A4E0A5B9DE27}" name="Gesamtzeit" dataDxfId="28">
      <calculatedColumnFormula>SUM(Tabelle6[[#This Row],[Fahrtzeit]:[Indirekte Fallbearbeitung]])</calculatedColumnFormula>
    </tableColumn>
    <tableColumn id="8" xr3:uid="{7FCA1988-541A-4EC2-9E99-0D49D473EAB1}" name="kum Monat">
      <calculatedColumnFormula>SUMIFS(Tabelle6[Gesamtzeit],Tabelle6[AbrMon],$J$1,Tabelle6[KlientNr],Tabelle6[[#This Row],[KlientNr]])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BF78C0-17EB-4C0B-966E-E4B9328647F9}" name="masterdata_client" displayName="masterdata_client" ref="B2:Q53" totalsRowShown="0" headerRowDxfId="27" dataDxfId="26">
  <autoFilter ref="B2:Q53" xr:uid="{1CBF78C0-17EB-4C0B-966E-E4B9328647F9}"/>
  <sortState xmlns:xlrd2="http://schemas.microsoft.com/office/spreadsheetml/2017/richdata2" ref="B3:Q53">
    <sortCondition ref="E2:E53"/>
  </sortState>
  <tableColumns count="16">
    <tableColumn id="4" xr3:uid="{E2A3D3FB-74A7-4C63-8F24-05D11A0A2581}" name="client_id" dataDxfId="25"/>
    <tableColumn id="22" xr3:uid="{CD30EEFD-1D2C-4CF2-B099-EDA2BC8441FF}" name="social_security_number" dataDxfId="24"/>
    <tableColumn id="2" xr3:uid="{F02FEA9B-D9BE-4F2F-83EB-B06CB3F7B10A}" name="first_name" dataDxfId="23"/>
    <tableColumn id="13" xr3:uid="{BA425D41-4742-44D6-9752-8E9AA0D661C2}" name="last_name" dataDxfId="22"/>
    <tableColumn id="12" xr3:uid="{074B40B9-2135-49F7-82F5-150C9BDA6566}" name="short_code" dataDxfId="21">
      <calculatedColumnFormula>MID(masterdata_client[[#This Row],[first_name]],1,2)&amp;MID(masterdata_client[[#This Row],[last_name]],1,2)</calculatedColumnFormula>
    </tableColumn>
    <tableColumn id="3" xr3:uid="{D21538E8-BE77-4E86-AFA7-9E596F44F076}" name="Zuständige SD-Mitarbeiter" dataDxfId="20"/>
    <tableColumn id="19" xr3:uid="{584E2213-498C-4777-8DAB-9179EA5E1AF0}" name="service_requester_id" dataDxfId="19"/>
    <tableColumn id="7" xr3:uid="{B05F55AF-C2EE-448F-94D4-B1437A10315C}" name="payer_id" dataDxfId="18"/>
    <tableColumn id="17" xr3:uid="{D49919BA-C1E0-4F87-8B5D-C502D896EDAD}" name="employee_id" dataDxfId="17"/>
    <tableColumn id="9" xr3:uid="{339F060C-128C-443F-B874-DF4041DA0D96}" name="service_type_id" dataDxfId="16"/>
    <tableColumn id="5" xr3:uid="{91711EF9-92FC-4DC9-8B7D-7C031A2EC5D1}" name="start_date" dataDxfId="15"/>
    <tableColumn id="6" xr3:uid="{3EC649E1-939B-4F9B-9B06-63AF67AF0727}" name="end_date" dataDxfId="14"/>
    <tableColumn id="8" xr3:uid="{568D444F-4EA5-4070-9359-8375D5196B39}" name="travel_time" dataDxfId="13"/>
    <tableColumn id="11" xr3:uid="{73AFAE12-0926-4DE1-943D-C14C72BBF72C}" name="direct_efforts" dataDxfId="12"/>
    <tableColumn id="14" xr3:uid="{D4054B6B-CE9E-4350-9223-3750671198F3}" name="indirect_efforts" dataDxfId="11"/>
    <tableColumn id="10" xr3:uid="{60B7AC48-8DB4-4592-9BD0-1A41AD496EFC}" name="notes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18BD2F-847D-4642-B47A-C09F258EABE0}" name="masterdata_payer" displayName="masterdata_payer" ref="B2:H19" totalsRowShown="0" headerRowDxfId="9" dataDxfId="8">
  <autoFilter ref="B2:H19" xr:uid="{C618BD2F-847D-4642-B47A-C09F258EABE0}"/>
  <tableColumns count="7">
    <tableColumn id="7" xr3:uid="{C7F40E5C-7093-41A6-915B-94BCB4D4272B}" name="payer_id"/>
    <tableColumn id="2" xr3:uid="{D82B13A5-050F-4926-A046-77ED583F7C06}" name="name" dataDxfId="7"/>
    <tableColumn id="8" xr3:uid="{50B7EB97-A85A-4363-8564-1AA6188FA730}" name="name2" dataDxfId="6"/>
    <tableColumn id="3" xr3:uid="{AFCA76AC-A500-4281-91C5-9576D8E44F47}" name="street" dataDxfId="5"/>
    <tableColumn id="4" xr3:uid="{23A5BB5A-BC5B-47DB-997A-7BC366FE441D}" name="zip_code" dataDxfId="4"/>
    <tableColumn id="5" xr3:uid="{57ECD0E1-3840-45A6-86CF-ED767B2F4083}" name="city" dataDxfId="3"/>
    <tableColumn id="6" xr3:uid="{33DF32DE-A0EB-447D-A17A-0EAA610ADEB6}" name="notes" dataDxf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E9C727B-9A9B-41E4-B7DF-D7A254425865}" name="masterdata_service_requester" displayName="masterdata_service_requester" ref="B2:C20" totalsRowShown="0">
  <autoFilter ref="B2:C20" xr:uid="{5E9C727B-9A9B-41E4-B7DF-D7A254425865}"/>
  <sortState xmlns:xlrd2="http://schemas.microsoft.com/office/spreadsheetml/2017/richdata2" ref="B3:C14">
    <sortCondition ref="B2:B14"/>
  </sortState>
  <tableColumns count="2">
    <tableColumn id="1" xr3:uid="{0735A081-C8F5-4C1A-B7B4-18E4D370A3A7}" name="service_requester_id" dataDxfId="1"/>
    <tableColumn id="2" xr3:uid="{50840045-B33E-458E-A6E5-FB9E7A7CC417}" name="name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D4B094-9CAF-43A8-B110-BDF92205ED68}" name="masterdata_employee" displayName="masterdata_employee" ref="B2:F10" totalsRowShown="0">
  <autoFilter ref="B2:F10" xr:uid="{A5D4B094-9CAF-43A8-B110-BDF92205ED68}"/>
  <sortState xmlns:xlrd2="http://schemas.microsoft.com/office/spreadsheetml/2017/richdata2" ref="B3:D8">
    <sortCondition ref="B2:B8"/>
  </sortState>
  <tableColumns count="5">
    <tableColumn id="1" xr3:uid="{DB4F2848-FDC3-48BB-9A92-96447A1F9E53}" name="employee_id"/>
    <tableColumn id="3" xr3:uid="{D14EB7A1-30BB-41FD-BCC5-6F842ECFF520}" name="first_name"/>
    <tableColumn id="4" xr3:uid="{019CFBE9-7303-4338-862D-9EA596D2A218}" name="last_name"/>
    <tableColumn id="5" xr3:uid="{549886A2-3B06-46C4-B139-6E4FA77DC5E8}" name="fte"/>
    <tableColumn id="6" xr3:uid="{54BA0940-0DDA-4353-9E23-0ECD38A3A364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C918-E442-4651-A63D-DEB972861CF1}">
  <dimension ref="B3:C10"/>
  <sheetViews>
    <sheetView workbookViewId="0">
      <selection activeCell="B4" sqref="B4"/>
    </sheetView>
  </sheetViews>
  <sheetFormatPr baseColWidth="10" defaultColWidth="11.3828125" defaultRowHeight="14.6" x14ac:dyDescent="0.4"/>
  <cols>
    <col min="2" max="2" width="22.3828125" bestFit="1" customWidth="1"/>
    <col min="3" max="3" width="11.53515625" bestFit="1" customWidth="1"/>
    <col min="5" max="5" width="17.3046875" bestFit="1" customWidth="1"/>
    <col min="6" max="7" width="27" bestFit="1" customWidth="1"/>
  </cols>
  <sheetData>
    <row r="3" spans="2:3" x14ac:dyDescent="0.4">
      <c r="B3" s="1" t="s">
        <v>0</v>
      </c>
      <c r="C3" s="1" t="s">
        <v>1</v>
      </c>
    </row>
    <row r="4" spans="2:3" x14ac:dyDescent="0.4">
      <c r="B4" t="s">
        <v>2</v>
      </c>
      <c r="C4" t="s">
        <v>3</v>
      </c>
    </row>
    <row r="5" spans="2:3" x14ac:dyDescent="0.4">
      <c r="B5" t="s">
        <v>4</v>
      </c>
      <c r="C5" t="s">
        <v>5</v>
      </c>
    </row>
    <row r="6" spans="2:3" x14ac:dyDescent="0.4">
      <c r="B6" t="s">
        <v>6</v>
      </c>
      <c r="C6" t="s">
        <v>7</v>
      </c>
    </row>
    <row r="7" spans="2:3" x14ac:dyDescent="0.4">
      <c r="B7" t="s">
        <v>8</v>
      </c>
      <c r="C7" t="s">
        <v>9</v>
      </c>
    </row>
    <row r="8" spans="2:3" x14ac:dyDescent="0.4">
      <c r="B8" t="s">
        <v>10</v>
      </c>
      <c r="C8" t="s">
        <v>11</v>
      </c>
    </row>
    <row r="9" spans="2:3" x14ac:dyDescent="0.4">
      <c r="B9" t="s">
        <v>12</v>
      </c>
      <c r="C9" t="s">
        <v>13</v>
      </c>
    </row>
    <row r="10" spans="2:3" x14ac:dyDescent="0.4">
      <c r="B10" t="s">
        <v>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4"/>
  <sheetViews>
    <sheetView workbookViewId="0">
      <selection activeCell="I24" sqref="I24"/>
    </sheetView>
  </sheetViews>
  <sheetFormatPr baseColWidth="10" defaultColWidth="9.15234375" defaultRowHeight="14.6" x14ac:dyDescent="0.4"/>
  <cols>
    <col min="2" max="2" width="13.53515625" customWidth="1"/>
    <col min="3" max="3" width="39.53515625" bestFit="1" customWidth="1"/>
    <col min="4" max="4" width="13.15234375" customWidth="1"/>
    <col min="5" max="6" width="7.3046875" customWidth="1"/>
    <col min="7" max="7" width="10.69140625" bestFit="1" customWidth="1"/>
    <col min="8" max="8" width="13.3828125" customWidth="1"/>
    <col min="9" max="9" width="33.53515625" bestFit="1" customWidth="1"/>
    <col min="17" max="17" width="19" customWidth="1"/>
    <col min="18" max="18" width="57.3828125" bestFit="1" customWidth="1"/>
    <col min="19" max="19" width="11.69140625" bestFit="1" customWidth="1"/>
    <col min="20" max="20" width="9.53515625" bestFit="1" customWidth="1"/>
  </cols>
  <sheetData>
    <row r="1" spans="2:21" x14ac:dyDescent="0.4">
      <c r="B1" t="s">
        <v>15</v>
      </c>
      <c r="E1" t="s">
        <v>16</v>
      </c>
      <c r="J1" t="s">
        <v>17</v>
      </c>
      <c r="Q1" t="s">
        <v>18</v>
      </c>
    </row>
    <row r="3" spans="2:21" x14ac:dyDescent="0.4">
      <c r="B3" s="2" t="s">
        <v>19</v>
      </c>
      <c r="C3" s="2" t="s">
        <v>20</v>
      </c>
      <c r="E3" s="2" t="s">
        <v>21</v>
      </c>
      <c r="F3" s="2" t="s">
        <v>22</v>
      </c>
      <c r="G3" t="s">
        <v>23</v>
      </c>
      <c r="H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/>
      <c r="Q3" s="3" t="s">
        <v>31</v>
      </c>
      <c r="R3" s="3" t="s">
        <v>32</v>
      </c>
      <c r="S3" s="3" t="s">
        <v>33</v>
      </c>
      <c r="T3" s="3" t="s">
        <v>34</v>
      </c>
      <c r="U3" s="3"/>
    </row>
    <row r="4" spans="2:21" x14ac:dyDescent="0.4">
      <c r="B4" t="s">
        <v>35</v>
      </c>
      <c r="C4" s="2">
        <v>46023</v>
      </c>
      <c r="E4">
        <v>1</v>
      </c>
      <c r="F4" t="str">
        <f>TEXT(DATE(Tabelle4[[#This Row],[Jahr]],Tabelle4[[#This Row],[Index]],1),"MMM")</f>
        <v>Jan</v>
      </c>
      <c r="G4">
        <v>2026</v>
      </c>
      <c r="H4">
        <f>NETWORKDAYS.INTL(DATE(Tabelle4[[#This Row],[Jahr]],Tabelle4[[#This Row],[Index]],1),EOMONTH(DATE(Tabelle4[[#This Row],[Jahr]],Tabelle4[[#This Row],[Index]],1),0),1,Feiertage[Datum])</f>
        <v>20</v>
      </c>
      <c r="J4" s="4">
        <f>Tabelle4[[#This Row],[Arbeitstage]]*Arbeitsstunden_je_Monat_FTE[[#Headers],[100%]]*8</f>
        <v>160</v>
      </c>
      <c r="K4" s="4">
        <f>Tabelle4[[#This Row],[Arbeitstage]]*Arbeitsstunden_je_Monat_FTE[[#Headers],[90%]]*8</f>
        <v>144</v>
      </c>
      <c r="L4" s="4">
        <f>Tabelle4[[#This Row],[Arbeitstage]]*Arbeitsstunden_je_Monat_FTE[[#Headers],[80%]]*8</f>
        <v>128</v>
      </c>
      <c r="M4" s="4">
        <f>Tabelle4[[#This Row],[Arbeitstage]]*Arbeitsstunden_je_Monat_FTE[[#Headers],[70%]]*8</f>
        <v>112</v>
      </c>
      <c r="N4" s="4">
        <f>Tabelle4[[#This Row],[Arbeitstage]]*Arbeitsstunden_je_Monat_FTE[[#Headers],[60%]]*8</f>
        <v>96</v>
      </c>
      <c r="O4" s="4">
        <f>Tabelle4[[#This Row],[Arbeitstage]]*Arbeitsstunden_je_Monat_FTE[[#Headers],[50%]]*8</f>
        <v>80</v>
      </c>
      <c r="Q4" t="s">
        <v>36</v>
      </c>
      <c r="R4" s="14" t="s">
        <v>37</v>
      </c>
      <c r="S4" s="14"/>
      <c r="T4" s="14"/>
    </row>
    <row r="5" spans="2:21" x14ac:dyDescent="0.4">
      <c r="B5" t="s">
        <v>38</v>
      </c>
      <c r="C5" s="2">
        <v>46024</v>
      </c>
      <c r="E5">
        <v>2</v>
      </c>
      <c r="F5" t="str">
        <f>TEXT(DATE(Tabelle4[[#This Row],[Jahr]],Tabelle4[[#This Row],[Index]],1),"MMM")</f>
        <v>Feb</v>
      </c>
      <c r="G5">
        <v>2026</v>
      </c>
      <c r="H5">
        <f>NETWORKDAYS.INTL(DATE(Tabelle4[[#This Row],[Jahr]],Tabelle4[[#This Row],[Index]],1),EOMONTH(DATE(Tabelle4[[#This Row],[Jahr]],Tabelle4[[#This Row],[Index]],1),0),1,Feiertage[Datum])</f>
        <v>20</v>
      </c>
      <c r="J5" s="4">
        <f>Tabelle4[[#This Row],[Arbeitstage]]*Arbeitsstunden_je_Monat_FTE[[#Headers],[100%]]*8</f>
        <v>160</v>
      </c>
      <c r="K5" s="4">
        <f>Tabelle4[[#This Row],[Arbeitstage]]*Arbeitsstunden_je_Monat_FTE[[#Headers],[90%]]*8</f>
        <v>144</v>
      </c>
      <c r="L5" s="4">
        <f>Tabelle4[[#This Row],[Arbeitstage]]*Arbeitsstunden_je_Monat_FTE[[#Headers],[80%]]*8</f>
        <v>128</v>
      </c>
      <c r="M5" s="4">
        <f>Tabelle4[[#This Row],[Arbeitstage]]*Arbeitsstunden_je_Monat_FTE[[#Headers],[70%]]*8</f>
        <v>112</v>
      </c>
      <c r="N5" s="4">
        <f>Tabelle4[[#This Row],[Arbeitstage]]*Arbeitsstunden_je_Monat_FTE[[#Headers],[60%]]*8</f>
        <v>96</v>
      </c>
      <c r="O5" s="4">
        <f>Tabelle4[[#This Row],[Arbeitstage]]*Arbeitsstunden_je_Monat_FTE[[#Headers],[50%]]*8</f>
        <v>80</v>
      </c>
      <c r="Q5" t="s">
        <v>39</v>
      </c>
      <c r="R5" s="14" t="s">
        <v>40</v>
      </c>
      <c r="S5" s="14"/>
      <c r="T5" s="14"/>
    </row>
    <row r="6" spans="2:21" x14ac:dyDescent="0.4">
      <c r="B6" t="s">
        <v>41</v>
      </c>
      <c r="C6" s="2">
        <v>46115</v>
      </c>
      <c r="E6">
        <v>3</v>
      </c>
      <c r="F6" t="str">
        <f>TEXT(DATE(Tabelle4[[#This Row],[Jahr]],Tabelle4[[#This Row],[Index]],1),"MMM")</f>
        <v>Mrz</v>
      </c>
      <c r="G6">
        <v>2026</v>
      </c>
      <c r="H6">
        <f>NETWORKDAYS.INTL(DATE(Tabelle4[[#This Row],[Jahr]],Tabelle4[[#This Row],[Index]],1),EOMONTH(DATE(Tabelle4[[#This Row],[Jahr]],Tabelle4[[#This Row],[Index]],1),0),1,Feiertage[Datum])</f>
        <v>22</v>
      </c>
      <c r="J6" s="4">
        <f>Tabelle4[[#This Row],[Arbeitstage]]*Arbeitsstunden_je_Monat_FTE[[#Headers],[100%]]*8</f>
        <v>176</v>
      </c>
      <c r="K6" s="4">
        <f>Tabelle4[[#This Row],[Arbeitstage]]*Arbeitsstunden_je_Monat_FTE[[#Headers],[90%]]*8</f>
        <v>158.4</v>
      </c>
      <c r="L6" s="4">
        <f>Tabelle4[[#This Row],[Arbeitstage]]*Arbeitsstunden_je_Monat_FTE[[#Headers],[80%]]*8</f>
        <v>140.80000000000001</v>
      </c>
      <c r="M6" s="4">
        <f>Tabelle4[[#This Row],[Arbeitstage]]*Arbeitsstunden_je_Monat_FTE[[#Headers],[70%]]*8</f>
        <v>123.19999999999999</v>
      </c>
      <c r="N6" s="4">
        <f>Tabelle4[[#This Row],[Arbeitstage]]*Arbeitsstunden_je_Monat_FTE[[#Headers],[60%]]*8</f>
        <v>105.6</v>
      </c>
      <c r="O6" s="4">
        <f>Tabelle4[[#This Row],[Arbeitstage]]*Arbeitsstunden_je_Monat_FTE[[#Headers],[50%]]*8</f>
        <v>88</v>
      </c>
      <c r="Q6" t="s">
        <v>42</v>
      </c>
      <c r="R6" s="17">
        <v>45658</v>
      </c>
      <c r="S6" s="17"/>
      <c r="T6" s="17"/>
    </row>
    <row r="7" spans="2:21" x14ac:dyDescent="0.4">
      <c r="B7" t="s">
        <v>43</v>
      </c>
      <c r="C7" s="2">
        <v>46118</v>
      </c>
      <c r="E7">
        <v>4</v>
      </c>
      <c r="F7" t="str">
        <f>TEXT(DATE(Tabelle4[[#This Row],[Jahr]],Tabelle4[[#This Row],[Index]],1),"MMM")</f>
        <v>Apr</v>
      </c>
      <c r="G7">
        <v>2026</v>
      </c>
      <c r="H7">
        <f>NETWORKDAYS.INTL(DATE(Tabelle4[[#This Row],[Jahr]],Tabelle4[[#This Row],[Index]],1),EOMONTH(DATE(Tabelle4[[#This Row],[Jahr]],Tabelle4[[#This Row],[Index]],1),0),1,Feiertage[Datum])</f>
        <v>20</v>
      </c>
      <c r="J7" s="4">
        <f>Tabelle4[[#This Row],[Arbeitstage]]*Arbeitsstunden_je_Monat_FTE[[#Headers],[100%]]*8</f>
        <v>160</v>
      </c>
      <c r="K7" s="4">
        <f>Tabelle4[[#This Row],[Arbeitstage]]*Arbeitsstunden_je_Monat_FTE[[#Headers],[90%]]*8</f>
        <v>144</v>
      </c>
      <c r="L7" s="4">
        <f>Tabelle4[[#This Row],[Arbeitstage]]*Arbeitsstunden_je_Monat_FTE[[#Headers],[80%]]*8</f>
        <v>128</v>
      </c>
      <c r="M7" s="4">
        <f>Tabelle4[[#This Row],[Arbeitstage]]*Arbeitsstunden_je_Monat_FTE[[#Headers],[70%]]*8</f>
        <v>112</v>
      </c>
      <c r="N7" s="4">
        <f>Tabelle4[[#This Row],[Arbeitstage]]*Arbeitsstunden_je_Monat_FTE[[#Headers],[60%]]*8</f>
        <v>96</v>
      </c>
      <c r="O7" s="4">
        <f>Tabelle4[[#This Row],[Arbeitstage]]*Arbeitsstunden_je_Monat_FTE[[#Headers],[50%]]*8</f>
        <v>80</v>
      </c>
      <c r="Q7" t="s">
        <v>44</v>
      </c>
      <c r="R7" s="17">
        <v>47483</v>
      </c>
      <c r="S7" s="17"/>
      <c r="T7" s="17"/>
    </row>
    <row r="8" spans="2:21" x14ac:dyDescent="0.4">
      <c r="B8" t="s">
        <v>45</v>
      </c>
      <c r="C8" s="2">
        <v>46156</v>
      </c>
      <c r="E8">
        <v>5</v>
      </c>
      <c r="F8" t="str">
        <f>TEXT(DATE(Tabelle4[[#This Row],[Jahr]],Tabelle4[[#This Row],[Index]],1),"MMM")</f>
        <v>Mai</v>
      </c>
      <c r="G8">
        <v>2026</v>
      </c>
      <c r="H8">
        <f>NETWORKDAYS.INTL(DATE(Tabelle4[[#This Row],[Jahr]],Tabelle4[[#This Row],[Index]],1),EOMONTH(DATE(Tabelle4[[#This Row],[Jahr]],Tabelle4[[#This Row],[Index]],1),0),1,Feiertage[Datum])</f>
        <v>19</v>
      </c>
      <c r="J8" s="4">
        <f>Tabelle4[[#This Row],[Arbeitstage]]*Arbeitsstunden_je_Monat_FTE[[#Headers],[100%]]*8</f>
        <v>152</v>
      </c>
      <c r="K8" s="4">
        <f>Tabelle4[[#This Row],[Arbeitstage]]*Arbeitsstunden_je_Monat_FTE[[#Headers],[90%]]*8</f>
        <v>136.80000000000001</v>
      </c>
      <c r="L8" s="4">
        <f>Tabelle4[[#This Row],[Arbeitstage]]*Arbeitsstunden_je_Monat_FTE[[#Headers],[80%]]*8</f>
        <v>121.60000000000001</v>
      </c>
      <c r="M8" s="4">
        <f>Tabelle4[[#This Row],[Arbeitstage]]*Arbeitsstunden_je_Monat_FTE[[#Headers],[70%]]*8</f>
        <v>106.39999999999999</v>
      </c>
      <c r="N8" s="4">
        <f>Tabelle4[[#This Row],[Arbeitstage]]*Arbeitsstunden_je_Monat_FTE[[#Headers],[60%]]*8</f>
        <v>91.2</v>
      </c>
      <c r="O8" s="4">
        <f>Tabelle4[[#This Row],[Arbeitstage]]*Arbeitsstunden_je_Monat_FTE[[#Headers],[50%]]*8</f>
        <v>76</v>
      </c>
      <c r="Q8" t="s">
        <v>46</v>
      </c>
      <c r="R8" s="14" t="s">
        <v>47</v>
      </c>
      <c r="S8" s="14">
        <v>133</v>
      </c>
      <c r="T8" s="14"/>
    </row>
    <row r="9" spans="2:21" x14ac:dyDescent="0.4">
      <c r="B9" t="s">
        <v>48</v>
      </c>
      <c r="C9" s="2">
        <v>46167</v>
      </c>
      <c r="E9">
        <v>6</v>
      </c>
      <c r="F9" t="str">
        <f>TEXT(DATE(Tabelle4[[#This Row],[Jahr]],Tabelle4[[#This Row],[Index]],1),"MMM")</f>
        <v>Jun</v>
      </c>
      <c r="G9">
        <v>2026</v>
      </c>
      <c r="H9">
        <f>NETWORKDAYS.INTL(DATE(Tabelle4[[#This Row],[Jahr]],Tabelle4[[#This Row],[Index]],1),EOMONTH(DATE(Tabelle4[[#This Row],[Jahr]],Tabelle4[[#This Row],[Index]],1),0),1,Feiertage[Datum])</f>
        <v>22</v>
      </c>
      <c r="J9" s="4">
        <f>Tabelle4[[#This Row],[Arbeitstage]]*Arbeitsstunden_je_Monat_FTE[[#Headers],[100%]]*8</f>
        <v>176</v>
      </c>
      <c r="K9" s="4">
        <f>Tabelle4[[#This Row],[Arbeitstage]]*Arbeitsstunden_je_Monat_FTE[[#Headers],[90%]]*8</f>
        <v>158.4</v>
      </c>
      <c r="L9" s="4">
        <f>Tabelle4[[#This Row],[Arbeitstage]]*Arbeitsstunden_je_Monat_FTE[[#Headers],[80%]]*8</f>
        <v>140.80000000000001</v>
      </c>
      <c r="M9" s="4">
        <f>Tabelle4[[#This Row],[Arbeitstage]]*Arbeitsstunden_je_Monat_FTE[[#Headers],[70%]]*8</f>
        <v>123.19999999999999</v>
      </c>
      <c r="N9" s="4">
        <f>Tabelle4[[#This Row],[Arbeitstage]]*Arbeitsstunden_je_Monat_FTE[[#Headers],[60%]]*8</f>
        <v>105.6</v>
      </c>
      <c r="O9" s="4">
        <f>Tabelle4[[#This Row],[Arbeitstage]]*Arbeitsstunden_je_Monat_FTE[[#Headers],[50%]]*8</f>
        <v>88</v>
      </c>
      <c r="Q9" t="s">
        <v>49</v>
      </c>
      <c r="R9" s="14" t="s">
        <v>50</v>
      </c>
      <c r="S9" s="14">
        <v>127</v>
      </c>
      <c r="T9" s="14"/>
    </row>
    <row r="10" spans="2:21" x14ac:dyDescent="0.4">
      <c r="B10" t="s">
        <v>51</v>
      </c>
      <c r="C10" s="2">
        <v>46235</v>
      </c>
      <c r="E10">
        <v>7</v>
      </c>
      <c r="F10" t="str">
        <f>TEXT(DATE(Tabelle4[[#This Row],[Jahr]],Tabelle4[[#This Row],[Index]],1),"MMM")</f>
        <v>Jul</v>
      </c>
      <c r="G10">
        <v>2026</v>
      </c>
      <c r="H10">
        <f>NETWORKDAYS.INTL(DATE(Tabelle4[[#This Row],[Jahr]],Tabelle4[[#This Row],[Index]],1),EOMONTH(DATE(Tabelle4[[#This Row],[Jahr]],Tabelle4[[#This Row],[Index]],1),0),1,Feiertage[Datum])</f>
        <v>23</v>
      </c>
      <c r="J10" s="4">
        <f>Tabelle4[[#This Row],[Arbeitstage]]*Arbeitsstunden_je_Monat_FTE[[#Headers],[100%]]*8</f>
        <v>184</v>
      </c>
      <c r="K10" s="4">
        <f>Tabelle4[[#This Row],[Arbeitstage]]*Arbeitsstunden_je_Monat_FTE[[#Headers],[90%]]*8</f>
        <v>165.6</v>
      </c>
      <c r="L10" s="4">
        <f>Tabelle4[[#This Row],[Arbeitstage]]*Arbeitsstunden_je_Monat_FTE[[#Headers],[80%]]*8</f>
        <v>147.20000000000002</v>
      </c>
      <c r="M10" s="4">
        <f>Tabelle4[[#This Row],[Arbeitstage]]*Arbeitsstunden_je_Monat_FTE[[#Headers],[70%]]*8</f>
        <v>128.79999999999998</v>
      </c>
      <c r="N10" s="4">
        <f>Tabelle4[[#This Row],[Arbeitstage]]*Arbeitsstunden_je_Monat_FTE[[#Headers],[60%]]*8</f>
        <v>110.39999999999999</v>
      </c>
      <c r="O10" s="4">
        <f>Tabelle4[[#This Row],[Arbeitstage]]*Arbeitsstunden_je_Monat_FTE[[#Headers],[50%]]*8</f>
        <v>92</v>
      </c>
      <c r="Q10" t="s">
        <v>52</v>
      </c>
      <c r="R10" s="14" t="s">
        <v>53</v>
      </c>
      <c r="S10" s="14">
        <v>127</v>
      </c>
      <c r="T10" s="14"/>
    </row>
    <row r="11" spans="2:21" x14ac:dyDescent="0.4">
      <c r="B11" t="s">
        <v>54</v>
      </c>
      <c r="C11" s="2">
        <v>46285</v>
      </c>
      <c r="E11">
        <v>8</v>
      </c>
      <c r="F11" t="str">
        <f>TEXT(DATE(Tabelle4[[#This Row],[Jahr]],Tabelle4[[#This Row],[Index]],1),"MMM")</f>
        <v>Aug</v>
      </c>
      <c r="G11">
        <v>2026</v>
      </c>
      <c r="H11">
        <f>NETWORKDAYS.INTL(DATE(Tabelle4[[#This Row],[Jahr]],Tabelle4[[#This Row],[Index]],1),EOMONTH(DATE(Tabelle4[[#This Row],[Jahr]],Tabelle4[[#This Row],[Index]],1),0),1,Feiertage[Datum])</f>
        <v>21</v>
      </c>
      <c r="J11" s="4">
        <f>Tabelle4[[#This Row],[Arbeitstage]]*Arbeitsstunden_je_Monat_FTE[[#Headers],[100%]]*8</f>
        <v>168</v>
      </c>
      <c r="K11" s="4">
        <f>Tabelle4[[#This Row],[Arbeitstage]]*Arbeitsstunden_je_Monat_FTE[[#Headers],[90%]]*8</f>
        <v>151.20000000000002</v>
      </c>
      <c r="L11" s="4">
        <f>Tabelle4[[#This Row],[Arbeitstage]]*Arbeitsstunden_je_Monat_FTE[[#Headers],[80%]]*8</f>
        <v>134.4</v>
      </c>
      <c r="M11" s="4">
        <f>Tabelle4[[#This Row],[Arbeitstage]]*Arbeitsstunden_je_Monat_FTE[[#Headers],[70%]]*8</f>
        <v>117.6</v>
      </c>
      <c r="N11" s="4">
        <f>Tabelle4[[#This Row],[Arbeitstage]]*Arbeitsstunden_je_Monat_FTE[[#Headers],[60%]]*8</f>
        <v>100.8</v>
      </c>
      <c r="O11" s="4">
        <f>Tabelle4[[#This Row],[Arbeitstage]]*Arbeitsstunden_je_Monat_FTE[[#Headers],[50%]]*8</f>
        <v>84</v>
      </c>
    </row>
    <row r="12" spans="2:21" x14ac:dyDescent="0.4">
      <c r="B12" t="s">
        <v>55</v>
      </c>
      <c r="C12" s="2">
        <v>46381</v>
      </c>
      <c r="E12">
        <v>9</v>
      </c>
      <c r="F12" t="str">
        <f>TEXT(DATE(Tabelle4[[#This Row],[Jahr]],Tabelle4[[#This Row],[Index]],1),"MMM")</f>
        <v>Sep</v>
      </c>
      <c r="G12">
        <v>2026</v>
      </c>
      <c r="H12">
        <f>NETWORKDAYS.INTL(DATE(Tabelle4[[#This Row],[Jahr]],Tabelle4[[#This Row],[Index]],1),EOMONTH(DATE(Tabelle4[[#This Row],[Jahr]],Tabelle4[[#This Row],[Index]],1),0),1,Feiertage[Datum])</f>
        <v>22</v>
      </c>
      <c r="J12" s="4">
        <f>Tabelle4[[#This Row],[Arbeitstage]]*Arbeitsstunden_je_Monat_FTE[[#Headers],[100%]]*8</f>
        <v>176</v>
      </c>
      <c r="K12" s="4">
        <f>Tabelle4[[#This Row],[Arbeitstage]]*Arbeitsstunden_je_Monat_FTE[[#Headers],[90%]]*8</f>
        <v>158.4</v>
      </c>
      <c r="L12" s="4">
        <f>Tabelle4[[#This Row],[Arbeitstage]]*Arbeitsstunden_je_Monat_FTE[[#Headers],[80%]]*8</f>
        <v>140.80000000000001</v>
      </c>
      <c r="M12" s="4">
        <f>Tabelle4[[#This Row],[Arbeitstage]]*Arbeitsstunden_je_Monat_FTE[[#Headers],[70%]]*8</f>
        <v>123.19999999999999</v>
      </c>
      <c r="N12" s="4">
        <f>Tabelle4[[#This Row],[Arbeitstage]]*Arbeitsstunden_je_Monat_FTE[[#Headers],[60%]]*8</f>
        <v>105.6</v>
      </c>
      <c r="O12" s="4">
        <f>Tabelle4[[#This Row],[Arbeitstage]]*Arbeitsstunden_je_Monat_FTE[[#Headers],[50%]]*8</f>
        <v>88</v>
      </c>
    </row>
    <row r="13" spans="2:21" x14ac:dyDescent="0.4">
      <c r="B13" t="s">
        <v>56</v>
      </c>
      <c r="C13" s="2">
        <v>46382</v>
      </c>
      <c r="E13">
        <v>10</v>
      </c>
      <c r="F13" t="str">
        <f>TEXT(DATE(Tabelle4[[#This Row],[Jahr]],Tabelle4[[#This Row],[Index]],1),"MMM")</f>
        <v>Okt</v>
      </c>
      <c r="G13">
        <v>2026</v>
      </c>
      <c r="H13">
        <f>NETWORKDAYS.INTL(DATE(Tabelle4[[#This Row],[Jahr]],Tabelle4[[#This Row],[Index]],1),EOMONTH(DATE(Tabelle4[[#This Row],[Jahr]],Tabelle4[[#This Row],[Index]],1),0),1,Feiertage[Datum])</f>
        <v>22</v>
      </c>
      <c r="J13" s="4">
        <f>Tabelle4[[#This Row],[Arbeitstage]]*Arbeitsstunden_je_Monat_FTE[[#Headers],[100%]]*8</f>
        <v>176</v>
      </c>
      <c r="K13" s="4">
        <f>Tabelle4[[#This Row],[Arbeitstage]]*Arbeitsstunden_je_Monat_FTE[[#Headers],[90%]]*8</f>
        <v>158.4</v>
      </c>
      <c r="L13" s="4">
        <f>Tabelle4[[#This Row],[Arbeitstage]]*Arbeitsstunden_je_Monat_FTE[[#Headers],[80%]]*8</f>
        <v>140.80000000000001</v>
      </c>
      <c r="M13" s="4">
        <f>Tabelle4[[#This Row],[Arbeitstage]]*Arbeitsstunden_je_Monat_FTE[[#Headers],[70%]]*8</f>
        <v>123.19999999999999</v>
      </c>
      <c r="N13" s="4">
        <f>Tabelle4[[#This Row],[Arbeitstage]]*Arbeitsstunden_je_Monat_FTE[[#Headers],[60%]]*8</f>
        <v>105.6</v>
      </c>
      <c r="O13" s="4">
        <f>Tabelle4[[#This Row],[Arbeitstage]]*Arbeitsstunden_je_Monat_FTE[[#Headers],[50%]]*8</f>
        <v>88</v>
      </c>
    </row>
    <row r="14" spans="2:21" x14ac:dyDescent="0.4">
      <c r="E14">
        <v>11</v>
      </c>
      <c r="F14" t="str">
        <f>TEXT(DATE(Tabelle4[[#This Row],[Jahr]],Tabelle4[[#This Row],[Index]],1),"MMM")</f>
        <v>Nov</v>
      </c>
      <c r="G14">
        <v>2026</v>
      </c>
      <c r="H14">
        <f>NETWORKDAYS.INTL(DATE(Tabelle4[[#This Row],[Jahr]],Tabelle4[[#This Row],[Index]],1),EOMONTH(DATE(Tabelle4[[#This Row],[Jahr]],Tabelle4[[#This Row],[Index]],1),0),1,Feiertage[Datum])</f>
        <v>21</v>
      </c>
      <c r="J14" s="4">
        <f>Tabelle4[[#This Row],[Arbeitstage]]*Arbeitsstunden_je_Monat_FTE[[#Headers],[100%]]*8</f>
        <v>168</v>
      </c>
      <c r="K14" s="4">
        <f>Tabelle4[[#This Row],[Arbeitstage]]*Arbeitsstunden_je_Monat_FTE[[#Headers],[90%]]*8</f>
        <v>151.20000000000002</v>
      </c>
      <c r="L14" s="4">
        <f>Tabelle4[[#This Row],[Arbeitstage]]*Arbeitsstunden_je_Monat_FTE[[#Headers],[80%]]*8</f>
        <v>134.4</v>
      </c>
      <c r="M14" s="4">
        <f>Tabelle4[[#This Row],[Arbeitstage]]*Arbeitsstunden_je_Monat_FTE[[#Headers],[70%]]*8</f>
        <v>117.6</v>
      </c>
      <c r="N14" s="4">
        <f>Tabelle4[[#This Row],[Arbeitstage]]*Arbeitsstunden_je_Monat_FTE[[#Headers],[60%]]*8</f>
        <v>100.8</v>
      </c>
      <c r="O14" s="4">
        <f>Tabelle4[[#This Row],[Arbeitstage]]*Arbeitsstunden_je_Monat_FTE[[#Headers],[50%]]*8</f>
        <v>84</v>
      </c>
    </row>
    <row r="15" spans="2:21" x14ac:dyDescent="0.4">
      <c r="E15">
        <v>12</v>
      </c>
      <c r="F15" t="str">
        <f>TEXT(DATE(Tabelle4[[#This Row],[Jahr]],Tabelle4[[#This Row],[Index]],1),"MMM")</f>
        <v>Dez</v>
      </c>
      <c r="G15">
        <v>2026</v>
      </c>
      <c r="H15">
        <f>NETWORKDAYS.INTL(DATE(Tabelle4[[#This Row],[Jahr]],Tabelle4[[#This Row],[Index]],1),EOMONTH(DATE(Tabelle4[[#This Row],[Jahr]],Tabelle4[[#This Row],[Index]],1),0),1,Feiertage[Datum])</f>
        <v>22</v>
      </c>
      <c r="J15" s="4">
        <f>Tabelle4[[#This Row],[Arbeitstage]]*Arbeitsstunden_je_Monat_FTE[[#Headers],[100%]]*8</f>
        <v>176</v>
      </c>
      <c r="K15" s="4">
        <f>Tabelle4[[#This Row],[Arbeitstage]]*Arbeitsstunden_je_Monat_FTE[[#Headers],[90%]]*8</f>
        <v>158.4</v>
      </c>
      <c r="L15" s="4">
        <f>Tabelle4[[#This Row],[Arbeitstage]]*Arbeitsstunden_je_Monat_FTE[[#Headers],[80%]]*8</f>
        <v>140.80000000000001</v>
      </c>
      <c r="M15" s="4">
        <f>Tabelle4[[#This Row],[Arbeitstage]]*Arbeitsstunden_je_Monat_FTE[[#Headers],[70%]]*8</f>
        <v>123.19999999999999</v>
      </c>
      <c r="N15" s="4">
        <f>Tabelle4[[#This Row],[Arbeitstage]]*Arbeitsstunden_je_Monat_FTE[[#Headers],[60%]]*8</f>
        <v>105.6</v>
      </c>
      <c r="O15" s="4">
        <f>Tabelle4[[#This Row],[Arbeitstage]]*Arbeitsstunden_je_Monat_FTE[[#Headers],[50%]]*8</f>
        <v>88</v>
      </c>
    </row>
    <row r="16" spans="2:21" x14ac:dyDescent="0.4">
      <c r="E16" t="s">
        <v>57</v>
      </c>
      <c r="H16">
        <f>SUBTOTAL(109,Tabelle4[Arbeitstage])</f>
        <v>254</v>
      </c>
    </row>
    <row r="17" spans="2:11" x14ac:dyDescent="0.4">
      <c r="K17" s="4"/>
    </row>
    <row r="19" spans="2:11" x14ac:dyDescent="0.4"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</row>
    <row r="20" spans="2:11" x14ac:dyDescent="0.4">
      <c r="B20" t="s">
        <v>66</v>
      </c>
      <c r="C20" t="s">
        <v>46</v>
      </c>
      <c r="D20" t="s">
        <v>47</v>
      </c>
      <c r="E20">
        <v>133</v>
      </c>
      <c r="F20">
        <v>0</v>
      </c>
      <c r="G20">
        <v>5</v>
      </c>
      <c r="H20" s="2">
        <v>46023</v>
      </c>
    </row>
    <row r="21" spans="2:11" x14ac:dyDescent="0.4">
      <c r="B21" t="s">
        <v>67</v>
      </c>
      <c r="C21" t="s">
        <v>68</v>
      </c>
      <c r="D21" t="s">
        <v>69</v>
      </c>
      <c r="E21">
        <v>127</v>
      </c>
      <c r="F21">
        <v>0</v>
      </c>
      <c r="G21" s="25">
        <v>5</v>
      </c>
      <c r="H21" s="2">
        <v>46023</v>
      </c>
      <c r="I21" t="s">
        <v>70</v>
      </c>
    </row>
    <row r="22" spans="2:11" x14ac:dyDescent="0.4">
      <c r="B22" t="s">
        <v>71</v>
      </c>
      <c r="C22" t="s">
        <v>72</v>
      </c>
      <c r="D22" t="s">
        <v>73</v>
      </c>
      <c r="E22">
        <v>127</v>
      </c>
      <c r="F22">
        <v>0</v>
      </c>
      <c r="G22">
        <v>5</v>
      </c>
      <c r="H22" s="2">
        <v>46023</v>
      </c>
      <c r="I22" t="s">
        <v>70</v>
      </c>
    </row>
    <row r="23" spans="2:11" x14ac:dyDescent="0.4">
      <c r="B23" t="s">
        <v>74</v>
      </c>
      <c r="C23" t="s">
        <v>75</v>
      </c>
      <c r="D23" t="s">
        <v>76</v>
      </c>
      <c r="E23">
        <v>133</v>
      </c>
      <c r="F23">
        <v>0</v>
      </c>
      <c r="G23">
        <v>5</v>
      </c>
      <c r="H23" s="2">
        <v>46023</v>
      </c>
      <c r="I23" t="s">
        <v>77</v>
      </c>
    </row>
    <row r="24" spans="2:11" x14ac:dyDescent="0.4">
      <c r="B24" t="s">
        <v>530</v>
      </c>
      <c r="C24" t="s">
        <v>49</v>
      </c>
      <c r="E24">
        <v>133</v>
      </c>
      <c r="F24">
        <v>0.7</v>
      </c>
      <c r="G24">
        <v>5</v>
      </c>
      <c r="H24" s="2">
        <v>46023</v>
      </c>
    </row>
  </sheetData>
  <phoneticPr fontId="4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66A5-0B99-4F3F-96ED-F5CB70F680DE}">
  <dimension ref="B4:X240"/>
  <sheetViews>
    <sheetView workbookViewId="0">
      <selection activeCell="B9" sqref="B9"/>
    </sheetView>
  </sheetViews>
  <sheetFormatPr baseColWidth="10" defaultColWidth="11.3828125" defaultRowHeight="14.6" x14ac:dyDescent="0.4"/>
  <cols>
    <col min="2" max="2" width="15.84375" bestFit="1" customWidth="1"/>
    <col min="3" max="3" width="30.84375" bestFit="1" customWidth="1"/>
    <col min="4" max="4" width="40.15234375" bestFit="1" customWidth="1"/>
    <col min="5" max="5" width="38.3828125" bestFit="1" customWidth="1"/>
    <col min="6" max="6" width="15.84375" bestFit="1" customWidth="1"/>
    <col min="7" max="7" width="9.3828125" bestFit="1" customWidth="1"/>
    <col min="8" max="8" width="13.15234375" bestFit="1" customWidth="1"/>
    <col min="9" max="9" width="14.3828125" bestFit="1" customWidth="1"/>
    <col min="10" max="10" width="15.53515625" bestFit="1" customWidth="1"/>
    <col min="11" max="12" width="35.53515625" bestFit="1" customWidth="1"/>
    <col min="13" max="16" width="36.3046875" bestFit="1" customWidth="1"/>
    <col min="17" max="17" width="7.84375" bestFit="1" customWidth="1"/>
    <col min="18" max="18" width="5.53515625" bestFit="1" customWidth="1"/>
    <col min="19" max="19" width="7.15234375" bestFit="1" customWidth="1"/>
    <col min="20" max="20" width="10.3046875" bestFit="1" customWidth="1"/>
    <col min="21" max="21" width="10.53515625" bestFit="1" customWidth="1"/>
    <col min="22" max="22" width="12.3046875" bestFit="1" customWidth="1"/>
    <col min="23" max="23" width="7.3828125" bestFit="1" customWidth="1"/>
    <col min="24" max="24" width="11.15234375" bestFit="1" customWidth="1"/>
    <col min="25" max="30" width="13.53515625" bestFit="1" customWidth="1"/>
    <col min="31" max="179" width="31.3828125" bestFit="1" customWidth="1"/>
    <col min="180" max="180" width="34.53515625" bestFit="1" customWidth="1"/>
    <col min="181" max="181" width="36.3046875" bestFit="1" customWidth="1"/>
    <col min="182" max="182" width="27.3046875" bestFit="1" customWidth="1"/>
    <col min="183" max="183" width="34.53515625" bestFit="1" customWidth="1"/>
    <col min="184" max="184" width="36.3046875" bestFit="1" customWidth="1"/>
  </cols>
  <sheetData>
    <row r="4" spans="2:24" x14ac:dyDescent="0.4"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</row>
    <row r="5" spans="2:24" x14ac:dyDescent="0.4">
      <c r="B5" s="2">
        <v>45839</v>
      </c>
      <c r="C5" s="2">
        <v>45839</v>
      </c>
      <c r="D5" t="s">
        <v>101</v>
      </c>
      <c r="E5" s="2">
        <v>45883</v>
      </c>
      <c r="F5" t="s">
        <v>102</v>
      </c>
      <c r="G5" t="s">
        <v>103</v>
      </c>
      <c r="H5" t="s">
        <v>104</v>
      </c>
      <c r="I5" t="s">
        <v>105</v>
      </c>
      <c r="J5">
        <v>3800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47</v>
      </c>
      <c r="Q5" s="4">
        <v>0.25</v>
      </c>
      <c r="R5" s="4">
        <v>2.75</v>
      </c>
      <c r="S5" s="4">
        <v>1.25</v>
      </c>
      <c r="T5">
        <v>20</v>
      </c>
      <c r="U5" s="18">
        <v>132</v>
      </c>
      <c r="V5" s="18"/>
      <c r="W5" s="4">
        <v>4.25</v>
      </c>
      <c r="X5" s="18">
        <v>561</v>
      </c>
    </row>
    <row r="6" spans="2:24" x14ac:dyDescent="0.4">
      <c r="B6" s="2">
        <v>45839</v>
      </c>
      <c r="C6" s="2">
        <v>45839</v>
      </c>
      <c r="D6" t="s">
        <v>101</v>
      </c>
      <c r="E6" s="2">
        <v>45897</v>
      </c>
      <c r="F6" t="s">
        <v>102</v>
      </c>
      <c r="G6" t="s">
        <v>103</v>
      </c>
      <c r="H6" t="s">
        <v>104</v>
      </c>
      <c r="I6" t="s">
        <v>105</v>
      </c>
      <c r="J6">
        <v>3800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47</v>
      </c>
      <c r="Q6" s="4">
        <v>0.25</v>
      </c>
      <c r="R6" s="4">
        <v>2.5</v>
      </c>
      <c r="S6" s="4">
        <v>1.25</v>
      </c>
      <c r="T6">
        <v>20</v>
      </c>
      <c r="U6" s="18">
        <v>132</v>
      </c>
      <c r="V6" s="18"/>
      <c r="W6" s="4">
        <v>4</v>
      </c>
      <c r="X6" s="18">
        <v>528</v>
      </c>
    </row>
    <row r="7" spans="2:24" x14ac:dyDescent="0.4">
      <c r="B7" s="2">
        <v>45870</v>
      </c>
      <c r="C7" s="2">
        <v>45870</v>
      </c>
      <c r="D7" t="s">
        <v>111</v>
      </c>
      <c r="E7" s="2">
        <v>45875</v>
      </c>
      <c r="F7" t="s">
        <v>112</v>
      </c>
      <c r="G7" t="s">
        <v>113</v>
      </c>
      <c r="H7" t="s">
        <v>114</v>
      </c>
      <c r="I7" t="s">
        <v>115</v>
      </c>
      <c r="J7">
        <v>3001</v>
      </c>
      <c r="K7" t="s">
        <v>116</v>
      </c>
      <c r="L7" t="s">
        <v>117</v>
      </c>
      <c r="M7" t="s">
        <v>118</v>
      </c>
      <c r="N7" t="s">
        <v>119</v>
      </c>
      <c r="O7" t="s">
        <v>120</v>
      </c>
      <c r="P7" t="s">
        <v>47</v>
      </c>
      <c r="Q7" s="4">
        <v>0.25</v>
      </c>
      <c r="R7" s="4">
        <v>4.5</v>
      </c>
      <c r="S7" s="4">
        <v>2.25</v>
      </c>
      <c r="T7">
        <v>14</v>
      </c>
      <c r="U7" s="18">
        <v>132</v>
      </c>
      <c r="V7" s="18"/>
      <c r="W7" s="4">
        <v>7</v>
      </c>
      <c r="X7" s="18">
        <v>924</v>
      </c>
    </row>
    <row r="8" spans="2:24" x14ac:dyDescent="0.4">
      <c r="B8" s="2">
        <v>45870</v>
      </c>
      <c r="C8" s="2">
        <v>45870</v>
      </c>
      <c r="D8" t="s">
        <v>111</v>
      </c>
      <c r="E8" s="2">
        <v>45890</v>
      </c>
      <c r="F8" t="s">
        <v>112</v>
      </c>
      <c r="G8" t="s">
        <v>113</v>
      </c>
      <c r="H8" t="s">
        <v>114</v>
      </c>
      <c r="I8" t="s">
        <v>115</v>
      </c>
      <c r="J8">
        <v>3001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47</v>
      </c>
      <c r="Q8" s="4">
        <v>0.5</v>
      </c>
      <c r="R8" s="4">
        <v>1.5</v>
      </c>
      <c r="S8" s="4">
        <v>0.75</v>
      </c>
      <c r="T8">
        <v>14</v>
      </c>
      <c r="U8" s="18">
        <v>132</v>
      </c>
      <c r="V8" s="18"/>
      <c r="W8" s="4">
        <v>2.75</v>
      </c>
      <c r="X8" s="18">
        <v>363</v>
      </c>
    </row>
    <row r="9" spans="2:24" x14ac:dyDescent="0.4">
      <c r="B9" s="2">
        <v>45870</v>
      </c>
      <c r="C9" s="2">
        <v>45870</v>
      </c>
      <c r="D9" t="s">
        <v>111</v>
      </c>
      <c r="E9" s="2">
        <v>45898</v>
      </c>
      <c r="F9" t="s">
        <v>112</v>
      </c>
      <c r="G9" t="s">
        <v>113</v>
      </c>
      <c r="H9" t="s">
        <v>114</v>
      </c>
      <c r="I9" t="s">
        <v>115</v>
      </c>
      <c r="J9">
        <v>3001</v>
      </c>
      <c r="K9" t="s">
        <v>116</v>
      </c>
      <c r="L9" t="s">
        <v>117</v>
      </c>
      <c r="M9" t="s">
        <v>118</v>
      </c>
      <c r="N9" t="s">
        <v>119</v>
      </c>
      <c r="O9" t="s">
        <v>120</v>
      </c>
      <c r="P9" t="s">
        <v>47</v>
      </c>
      <c r="Q9" s="4">
        <v>0.75</v>
      </c>
      <c r="R9" s="4">
        <v>2</v>
      </c>
      <c r="S9" s="4">
        <v>1</v>
      </c>
      <c r="T9">
        <v>14</v>
      </c>
      <c r="U9" s="18">
        <v>132</v>
      </c>
      <c r="V9" s="18"/>
      <c r="W9" s="4">
        <v>3.75</v>
      </c>
      <c r="X9" s="18">
        <v>495</v>
      </c>
    </row>
    <row r="10" spans="2:24" x14ac:dyDescent="0.4">
      <c r="B10" s="2">
        <v>45870</v>
      </c>
      <c r="C10" s="2">
        <v>45870</v>
      </c>
      <c r="D10" t="s">
        <v>121</v>
      </c>
      <c r="E10" s="2">
        <v>45884</v>
      </c>
      <c r="F10" t="s">
        <v>112</v>
      </c>
      <c r="G10" t="s">
        <v>113</v>
      </c>
      <c r="H10" t="s">
        <v>114</v>
      </c>
      <c r="I10" t="s">
        <v>115</v>
      </c>
      <c r="J10">
        <v>3001</v>
      </c>
      <c r="K10" t="s">
        <v>116</v>
      </c>
      <c r="L10" t="s">
        <v>122</v>
      </c>
      <c r="M10" t="s">
        <v>123</v>
      </c>
      <c r="N10" t="s">
        <v>124</v>
      </c>
      <c r="O10" t="s">
        <v>125</v>
      </c>
      <c r="P10" t="s">
        <v>47</v>
      </c>
      <c r="Q10" s="4">
        <v>0.75</v>
      </c>
      <c r="R10" s="4">
        <v>1.5</v>
      </c>
      <c r="S10" s="4">
        <v>0.75</v>
      </c>
      <c r="T10">
        <v>20</v>
      </c>
      <c r="U10" s="18">
        <v>132</v>
      </c>
      <c r="V10" s="18"/>
      <c r="W10" s="4">
        <v>3</v>
      </c>
      <c r="X10" s="18">
        <v>396</v>
      </c>
    </row>
    <row r="11" spans="2:24" x14ac:dyDescent="0.4">
      <c r="B11" s="2">
        <v>45870</v>
      </c>
      <c r="C11" s="2">
        <v>45870</v>
      </c>
      <c r="D11" t="s">
        <v>121</v>
      </c>
      <c r="E11" s="2">
        <v>45890</v>
      </c>
      <c r="F11" t="s">
        <v>112</v>
      </c>
      <c r="G11" t="s">
        <v>113</v>
      </c>
      <c r="H11" t="s">
        <v>114</v>
      </c>
      <c r="I11" t="s">
        <v>115</v>
      </c>
      <c r="J11">
        <v>3001</v>
      </c>
      <c r="K11" t="s">
        <v>116</v>
      </c>
      <c r="L11" t="s">
        <v>122</v>
      </c>
      <c r="M11" t="s">
        <v>123</v>
      </c>
      <c r="N11" t="s">
        <v>124</v>
      </c>
      <c r="O11" t="s">
        <v>125</v>
      </c>
      <c r="P11" t="s">
        <v>47</v>
      </c>
      <c r="Q11" s="4">
        <v>0.75</v>
      </c>
      <c r="R11" s="4">
        <v>1</v>
      </c>
      <c r="S11" s="4">
        <v>0.5</v>
      </c>
      <c r="T11">
        <v>20</v>
      </c>
      <c r="U11" s="18">
        <v>132</v>
      </c>
      <c r="V11" s="18"/>
      <c r="W11" s="4">
        <v>2.25</v>
      </c>
      <c r="X11" s="18">
        <v>297</v>
      </c>
    </row>
    <row r="12" spans="2:24" x14ac:dyDescent="0.4">
      <c r="B12" s="2">
        <v>45870</v>
      </c>
      <c r="C12" s="2">
        <v>45870</v>
      </c>
      <c r="D12" t="s">
        <v>121</v>
      </c>
      <c r="E12" s="2">
        <v>45894</v>
      </c>
      <c r="F12" t="s">
        <v>112</v>
      </c>
      <c r="G12" t="s">
        <v>113</v>
      </c>
      <c r="H12" t="s">
        <v>114</v>
      </c>
      <c r="I12" t="s">
        <v>115</v>
      </c>
      <c r="J12">
        <v>3001</v>
      </c>
      <c r="K12" t="s">
        <v>116</v>
      </c>
      <c r="L12" t="s">
        <v>122</v>
      </c>
      <c r="M12" t="s">
        <v>123</v>
      </c>
      <c r="N12" t="s">
        <v>124</v>
      </c>
      <c r="O12" t="s">
        <v>125</v>
      </c>
      <c r="P12" t="s">
        <v>47</v>
      </c>
      <c r="Q12" s="4">
        <v>0.75</v>
      </c>
      <c r="R12" s="4">
        <v>2.5</v>
      </c>
      <c r="S12" s="4">
        <v>1.25</v>
      </c>
      <c r="T12">
        <v>20</v>
      </c>
      <c r="U12" s="18">
        <v>132</v>
      </c>
      <c r="V12" s="18"/>
      <c r="W12" s="4">
        <v>4.5</v>
      </c>
      <c r="X12" s="18">
        <v>594</v>
      </c>
    </row>
    <row r="13" spans="2:24" x14ac:dyDescent="0.4">
      <c r="B13" s="2">
        <v>45870</v>
      </c>
      <c r="C13" s="2">
        <v>45870</v>
      </c>
      <c r="D13" t="s">
        <v>126</v>
      </c>
      <c r="E13" s="2">
        <v>45873</v>
      </c>
      <c r="F13" t="s">
        <v>127</v>
      </c>
      <c r="G13" t="s">
        <v>128</v>
      </c>
      <c r="H13" t="s">
        <v>129</v>
      </c>
      <c r="I13" t="s">
        <v>130</v>
      </c>
      <c r="J13">
        <v>3110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  <c r="P13" t="s">
        <v>47</v>
      </c>
      <c r="Q13" s="4">
        <v>1</v>
      </c>
      <c r="R13" s="4">
        <v>2</v>
      </c>
      <c r="S13" s="4">
        <v>1</v>
      </c>
      <c r="T13">
        <v>32</v>
      </c>
      <c r="U13" s="18">
        <v>132</v>
      </c>
      <c r="V13" s="18"/>
      <c r="W13" s="4">
        <v>4</v>
      </c>
      <c r="X13" s="18">
        <v>528</v>
      </c>
    </row>
    <row r="14" spans="2:24" x14ac:dyDescent="0.4">
      <c r="B14" s="2">
        <v>45870</v>
      </c>
      <c r="C14" s="2">
        <v>45870</v>
      </c>
      <c r="D14" t="s">
        <v>126</v>
      </c>
      <c r="E14" s="2">
        <v>45874</v>
      </c>
      <c r="F14" t="s">
        <v>127</v>
      </c>
      <c r="G14" t="s">
        <v>128</v>
      </c>
      <c r="H14" t="s">
        <v>129</v>
      </c>
      <c r="I14" t="s">
        <v>130</v>
      </c>
      <c r="J14">
        <v>3110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  <c r="P14" t="s">
        <v>47</v>
      </c>
      <c r="Q14" s="4">
        <v>1</v>
      </c>
      <c r="R14" s="4">
        <v>2</v>
      </c>
      <c r="S14" s="4">
        <v>1</v>
      </c>
      <c r="T14">
        <v>32</v>
      </c>
      <c r="U14" s="18">
        <v>132</v>
      </c>
      <c r="V14" s="18"/>
      <c r="W14" s="4">
        <v>4</v>
      </c>
      <c r="X14" s="18">
        <v>528</v>
      </c>
    </row>
    <row r="15" spans="2:24" x14ac:dyDescent="0.4">
      <c r="B15" s="2">
        <v>45870</v>
      </c>
      <c r="C15" s="2">
        <v>45870</v>
      </c>
      <c r="D15" t="s">
        <v>126</v>
      </c>
      <c r="E15" s="2">
        <v>45874</v>
      </c>
      <c r="F15" t="s">
        <v>127</v>
      </c>
      <c r="G15" t="s">
        <v>128</v>
      </c>
      <c r="H15" t="s">
        <v>129</v>
      </c>
      <c r="I15" t="s">
        <v>130</v>
      </c>
      <c r="J15">
        <v>3110</v>
      </c>
      <c r="K15" t="s">
        <v>131</v>
      </c>
      <c r="L15" t="s">
        <v>136</v>
      </c>
      <c r="M15" t="s">
        <v>137</v>
      </c>
      <c r="N15" t="s">
        <v>138</v>
      </c>
      <c r="O15" t="s">
        <v>139</v>
      </c>
      <c r="P15" t="s">
        <v>47</v>
      </c>
      <c r="Q15" s="4">
        <v>1</v>
      </c>
      <c r="R15" s="4">
        <v>2</v>
      </c>
      <c r="S15" s="4">
        <v>1</v>
      </c>
      <c r="T15">
        <v>19</v>
      </c>
      <c r="U15" s="18">
        <v>132</v>
      </c>
      <c r="V15" s="18"/>
      <c r="W15" s="4">
        <v>4</v>
      </c>
      <c r="X15" s="18">
        <v>528</v>
      </c>
    </row>
    <row r="16" spans="2:24" x14ac:dyDescent="0.4">
      <c r="B16" s="2">
        <v>45870</v>
      </c>
      <c r="C16" s="2">
        <v>45870</v>
      </c>
      <c r="D16" t="s">
        <v>126</v>
      </c>
      <c r="E16" s="2">
        <v>45880</v>
      </c>
      <c r="F16" t="s">
        <v>127</v>
      </c>
      <c r="G16" t="s">
        <v>128</v>
      </c>
      <c r="H16" t="s">
        <v>129</v>
      </c>
      <c r="I16" t="s">
        <v>130</v>
      </c>
      <c r="J16">
        <v>3110</v>
      </c>
      <c r="K16" t="s">
        <v>131</v>
      </c>
      <c r="L16" t="s">
        <v>136</v>
      </c>
      <c r="M16" t="s">
        <v>137</v>
      </c>
      <c r="N16" t="s">
        <v>138</v>
      </c>
      <c r="O16" t="s">
        <v>139</v>
      </c>
      <c r="P16" t="s">
        <v>47</v>
      </c>
      <c r="Q16" s="4">
        <v>1</v>
      </c>
      <c r="R16" s="4">
        <v>2.5</v>
      </c>
      <c r="S16" s="4">
        <v>1</v>
      </c>
      <c r="T16">
        <v>19</v>
      </c>
      <c r="U16" s="18">
        <v>132</v>
      </c>
      <c r="V16" s="18"/>
      <c r="W16" s="4">
        <v>4.5</v>
      </c>
      <c r="X16" s="18">
        <v>594</v>
      </c>
    </row>
    <row r="17" spans="2:24" x14ac:dyDescent="0.4">
      <c r="B17" s="2">
        <v>45870</v>
      </c>
      <c r="C17" s="2">
        <v>45870</v>
      </c>
      <c r="D17" t="s">
        <v>126</v>
      </c>
      <c r="E17" s="2">
        <v>45882</v>
      </c>
      <c r="F17" t="s">
        <v>127</v>
      </c>
      <c r="G17" t="s">
        <v>128</v>
      </c>
      <c r="H17" t="s">
        <v>129</v>
      </c>
      <c r="I17" t="s">
        <v>130</v>
      </c>
      <c r="J17">
        <v>3110</v>
      </c>
      <c r="K17" t="s">
        <v>131</v>
      </c>
      <c r="L17" t="s">
        <v>132</v>
      </c>
      <c r="M17" t="s">
        <v>133</v>
      </c>
      <c r="N17" t="s">
        <v>134</v>
      </c>
      <c r="O17" t="s">
        <v>135</v>
      </c>
      <c r="P17" t="s">
        <v>47</v>
      </c>
      <c r="Q17" s="4">
        <v>1</v>
      </c>
      <c r="R17" s="4">
        <v>2</v>
      </c>
      <c r="S17" s="4">
        <v>1</v>
      </c>
      <c r="T17">
        <v>32</v>
      </c>
      <c r="U17" s="18">
        <v>132</v>
      </c>
      <c r="V17" s="18"/>
      <c r="W17" s="4">
        <v>4</v>
      </c>
      <c r="X17" s="18">
        <v>528</v>
      </c>
    </row>
    <row r="18" spans="2:24" x14ac:dyDescent="0.4">
      <c r="B18" s="2">
        <v>45870</v>
      </c>
      <c r="C18" s="2">
        <v>45870</v>
      </c>
      <c r="D18" t="s">
        <v>126</v>
      </c>
      <c r="E18" s="2">
        <v>45884</v>
      </c>
      <c r="F18" t="s">
        <v>127</v>
      </c>
      <c r="G18" t="s">
        <v>128</v>
      </c>
      <c r="H18" t="s">
        <v>129</v>
      </c>
      <c r="I18" t="s">
        <v>130</v>
      </c>
      <c r="J18">
        <v>3110</v>
      </c>
      <c r="K18" t="s">
        <v>131</v>
      </c>
      <c r="L18" t="s">
        <v>132</v>
      </c>
      <c r="M18" t="s">
        <v>133</v>
      </c>
      <c r="N18" t="s">
        <v>134</v>
      </c>
      <c r="O18" t="s">
        <v>135</v>
      </c>
      <c r="P18" t="s">
        <v>47</v>
      </c>
      <c r="Q18" s="4">
        <v>0</v>
      </c>
      <c r="R18" s="4">
        <v>1</v>
      </c>
      <c r="S18" s="4">
        <v>0.5</v>
      </c>
      <c r="T18">
        <v>32</v>
      </c>
      <c r="U18" s="18">
        <v>132</v>
      </c>
      <c r="V18" s="18"/>
      <c r="W18" s="4">
        <v>1.5</v>
      </c>
      <c r="X18" s="18">
        <v>198</v>
      </c>
    </row>
    <row r="19" spans="2:24" x14ac:dyDescent="0.4">
      <c r="B19" s="2">
        <v>45870</v>
      </c>
      <c r="C19" s="2">
        <v>45870</v>
      </c>
      <c r="D19" t="s">
        <v>126</v>
      </c>
      <c r="E19" s="2">
        <v>45887</v>
      </c>
      <c r="F19" t="s">
        <v>127</v>
      </c>
      <c r="G19" t="s">
        <v>128</v>
      </c>
      <c r="H19" t="s">
        <v>129</v>
      </c>
      <c r="I19" t="s">
        <v>130</v>
      </c>
      <c r="J19">
        <v>3110</v>
      </c>
      <c r="K19" t="s">
        <v>131</v>
      </c>
      <c r="L19" t="s">
        <v>136</v>
      </c>
      <c r="M19" t="s">
        <v>137</v>
      </c>
      <c r="N19" t="s">
        <v>138</v>
      </c>
      <c r="O19" t="s">
        <v>139</v>
      </c>
      <c r="P19" t="s">
        <v>47</v>
      </c>
      <c r="Q19" s="4">
        <v>0.5</v>
      </c>
      <c r="R19" s="4">
        <v>1</v>
      </c>
      <c r="S19" s="4">
        <v>0.5</v>
      </c>
      <c r="T19">
        <v>19</v>
      </c>
      <c r="U19" s="18">
        <v>132</v>
      </c>
      <c r="V19" s="18"/>
      <c r="W19" s="4">
        <v>2</v>
      </c>
      <c r="X19" s="18">
        <v>264</v>
      </c>
    </row>
    <row r="20" spans="2:24" x14ac:dyDescent="0.4">
      <c r="B20" s="2">
        <v>45870</v>
      </c>
      <c r="C20" s="2">
        <v>45870</v>
      </c>
      <c r="D20" t="s">
        <v>126</v>
      </c>
      <c r="E20" s="2">
        <v>45889</v>
      </c>
      <c r="F20" t="s">
        <v>127</v>
      </c>
      <c r="G20" t="s">
        <v>128</v>
      </c>
      <c r="H20" t="s">
        <v>129</v>
      </c>
      <c r="I20" t="s">
        <v>130</v>
      </c>
      <c r="J20">
        <v>3110</v>
      </c>
      <c r="K20" t="s">
        <v>131</v>
      </c>
      <c r="L20" t="s">
        <v>132</v>
      </c>
      <c r="M20" t="s">
        <v>133</v>
      </c>
      <c r="N20" t="s">
        <v>134</v>
      </c>
      <c r="O20" t="s">
        <v>135</v>
      </c>
      <c r="P20" t="s">
        <v>47</v>
      </c>
      <c r="Q20" s="4">
        <v>1</v>
      </c>
      <c r="R20" s="4">
        <v>2</v>
      </c>
      <c r="S20" s="4">
        <v>1</v>
      </c>
      <c r="T20">
        <v>32</v>
      </c>
      <c r="U20" s="18">
        <v>132</v>
      </c>
      <c r="V20" s="18"/>
      <c r="W20" s="4">
        <v>4</v>
      </c>
      <c r="X20" s="18">
        <v>528</v>
      </c>
    </row>
    <row r="21" spans="2:24" x14ac:dyDescent="0.4">
      <c r="B21" s="2">
        <v>45870</v>
      </c>
      <c r="C21" s="2">
        <v>45870</v>
      </c>
      <c r="D21" t="s">
        <v>126</v>
      </c>
      <c r="E21" s="2">
        <v>45889</v>
      </c>
      <c r="F21" t="s">
        <v>127</v>
      </c>
      <c r="G21" t="s">
        <v>128</v>
      </c>
      <c r="H21" t="s">
        <v>129</v>
      </c>
      <c r="I21" t="s">
        <v>130</v>
      </c>
      <c r="J21">
        <v>3110</v>
      </c>
      <c r="K21" t="s">
        <v>131</v>
      </c>
      <c r="L21" t="s">
        <v>140</v>
      </c>
      <c r="M21" t="s">
        <v>141</v>
      </c>
      <c r="N21" t="s">
        <v>142</v>
      </c>
      <c r="O21" t="s">
        <v>143</v>
      </c>
      <c r="P21" t="s">
        <v>47</v>
      </c>
      <c r="Q21" s="4">
        <v>3</v>
      </c>
      <c r="R21" s="4">
        <v>3</v>
      </c>
      <c r="S21" s="4">
        <v>1</v>
      </c>
      <c r="T21">
        <v>32</v>
      </c>
      <c r="U21" s="18">
        <v>132</v>
      </c>
      <c r="V21" s="18"/>
      <c r="W21" s="4">
        <v>7</v>
      </c>
      <c r="X21" s="18">
        <v>924</v>
      </c>
    </row>
    <row r="22" spans="2:24" x14ac:dyDescent="0.4">
      <c r="B22" s="2">
        <v>45870</v>
      </c>
      <c r="C22" s="2">
        <v>45870</v>
      </c>
      <c r="D22" t="s">
        <v>126</v>
      </c>
      <c r="E22" s="2">
        <v>45890</v>
      </c>
      <c r="F22" t="s">
        <v>127</v>
      </c>
      <c r="G22" t="s">
        <v>128</v>
      </c>
      <c r="H22" t="s">
        <v>129</v>
      </c>
      <c r="I22" t="s">
        <v>130</v>
      </c>
      <c r="J22">
        <v>3110</v>
      </c>
      <c r="K22" t="s">
        <v>131</v>
      </c>
      <c r="L22" t="s">
        <v>136</v>
      </c>
      <c r="M22" t="s">
        <v>137</v>
      </c>
      <c r="N22" t="s">
        <v>138</v>
      </c>
      <c r="O22" t="s">
        <v>139</v>
      </c>
      <c r="P22" t="s">
        <v>47</v>
      </c>
      <c r="Q22" s="4">
        <v>0.5</v>
      </c>
      <c r="R22" s="4">
        <v>1.5</v>
      </c>
      <c r="S22" s="4">
        <v>0</v>
      </c>
      <c r="T22">
        <v>19</v>
      </c>
      <c r="U22" s="18">
        <v>132</v>
      </c>
      <c r="V22" s="18"/>
      <c r="W22" s="4">
        <v>2</v>
      </c>
      <c r="X22" s="18">
        <v>264</v>
      </c>
    </row>
    <row r="23" spans="2:24" x14ac:dyDescent="0.4">
      <c r="B23" s="2">
        <v>45870</v>
      </c>
      <c r="C23" s="2">
        <v>45870</v>
      </c>
      <c r="D23" t="s">
        <v>126</v>
      </c>
      <c r="E23" s="2">
        <v>45891</v>
      </c>
      <c r="F23" t="s">
        <v>127</v>
      </c>
      <c r="G23" t="s">
        <v>128</v>
      </c>
      <c r="H23" t="s">
        <v>129</v>
      </c>
      <c r="I23" t="s">
        <v>130</v>
      </c>
      <c r="J23">
        <v>3110</v>
      </c>
      <c r="K23" t="s">
        <v>131</v>
      </c>
      <c r="L23" t="s">
        <v>140</v>
      </c>
      <c r="M23" t="s">
        <v>141</v>
      </c>
      <c r="N23" t="s">
        <v>142</v>
      </c>
      <c r="O23" t="s">
        <v>143</v>
      </c>
      <c r="P23" t="s">
        <v>47</v>
      </c>
      <c r="Q23" s="4">
        <v>0</v>
      </c>
      <c r="R23" s="4">
        <v>2</v>
      </c>
      <c r="S23" s="4">
        <v>0</v>
      </c>
      <c r="T23">
        <v>32</v>
      </c>
      <c r="U23" s="18">
        <v>132</v>
      </c>
      <c r="V23" s="18"/>
      <c r="W23" s="4">
        <v>2</v>
      </c>
      <c r="X23" s="18">
        <v>264</v>
      </c>
    </row>
    <row r="24" spans="2:24" x14ac:dyDescent="0.4">
      <c r="B24" s="2">
        <v>45870</v>
      </c>
      <c r="C24" s="2">
        <v>45870</v>
      </c>
      <c r="D24" t="s">
        <v>126</v>
      </c>
      <c r="E24" s="2">
        <v>45895</v>
      </c>
      <c r="F24" t="s">
        <v>127</v>
      </c>
      <c r="G24" t="s">
        <v>128</v>
      </c>
      <c r="H24" t="s">
        <v>129</v>
      </c>
      <c r="I24" t="s">
        <v>130</v>
      </c>
      <c r="J24">
        <v>3110</v>
      </c>
      <c r="K24" t="s">
        <v>131</v>
      </c>
      <c r="L24" t="s">
        <v>136</v>
      </c>
      <c r="M24" t="s">
        <v>137</v>
      </c>
      <c r="N24" t="s">
        <v>138</v>
      </c>
      <c r="O24" t="s">
        <v>139</v>
      </c>
      <c r="P24" t="s">
        <v>47</v>
      </c>
      <c r="Q24" s="4">
        <v>0.5</v>
      </c>
      <c r="R24" s="4">
        <v>2</v>
      </c>
      <c r="S24" s="4">
        <v>1</v>
      </c>
      <c r="T24">
        <v>19</v>
      </c>
      <c r="U24" s="18">
        <v>132</v>
      </c>
      <c r="V24" s="18"/>
      <c r="W24" s="4">
        <v>3.5</v>
      </c>
      <c r="X24" s="18">
        <v>462</v>
      </c>
    </row>
    <row r="25" spans="2:24" x14ac:dyDescent="0.4">
      <c r="B25" s="2">
        <v>45870</v>
      </c>
      <c r="C25" s="2">
        <v>45870</v>
      </c>
      <c r="D25" t="s">
        <v>126</v>
      </c>
      <c r="E25" s="2">
        <v>45896</v>
      </c>
      <c r="F25" t="s">
        <v>127</v>
      </c>
      <c r="G25" t="s">
        <v>128</v>
      </c>
      <c r="H25" t="s">
        <v>129</v>
      </c>
      <c r="I25" t="s">
        <v>130</v>
      </c>
      <c r="J25">
        <v>3110</v>
      </c>
      <c r="K25" t="s">
        <v>131</v>
      </c>
      <c r="L25" t="s">
        <v>136</v>
      </c>
      <c r="M25" t="s">
        <v>137</v>
      </c>
      <c r="N25" t="s">
        <v>138</v>
      </c>
      <c r="O25" t="s">
        <v>139</v>
      </c>
      <c r="P25" t="s">
        <v>47</v>
      </c>
      <c r="Q25" s="4">
        <v>0.5</v>
      </c>
      <c r="R25" s="4">
        <v>1</v>
      </c>
      <c r="S25" s="4">
        <v>0.5</v>
      </c>
      <c r="T25">
        <v>19</v>
      </c>
      <c r="U25" s="18">
        <v>132</v>
      </c>
      <c r="V25" s="18"/>
      <c r="W25" s="4">
        <v>2</v>
      </c>
      <c r="X25" s="18">
        <v>264</v>
      </c>
    </row>
    <row r="26" spans="2:24" x14ac:dyDescent="0.4">
      <c r="B26" s="2">
        <v>45870</v>
      </c>
      <c r="C26" s="2">
        <v>45870</v>
      </c>
      <c r="D26" t="s">
        <v>101</v>
      </c>
      <c r="E26" s="2">
        <v>45873</v>
      </c>
      <c r="F26" t="s">
        <v>102</v>
      </c>
      <c r="G26" t="s">
        <v>103</v>
      </c>
      <c r="H26" t="s">
        <v>104</v>
      </c>
      <c r="I26" t="s">
        <v>105</v>
      </c>
      <c r="J26">
        <v>3800</v>
      </c>
      <c r="K26" t="s">
        <v>106</v>
      </c>
      <c r="L26" t="s">
        <v>144</v>
      </c>
      <c r="M26" t="s">
        <v>145</v>
      </c>
      <c r="N26" t="s">
        <v>146</v>
      </c>
      <c r="O26" t="s">
        <v>147</v>
      </c>
      <c r="P26" t="s">
        <v>47</v>
      </c>
      <c r="Q26" s="4">
        <v>0</v>
      </c>
      <c r="R26" s="4">
        <v>1</v>
      </c>
      <c r="S26" s="4">
        <v>0</v>
      </c>
      <c r="T26">
        <v>16</v>
      </c>
      <c r="U26" s="18">
        <v>132</v>
      </c>
      <c r="V26" s="18"/>
      <c r="W26" s="4">
        <v>1</v>
      </c>
      <c r="X26" s="18">
        <v>132</v>
      </c>
    </row>
    <row r="27" spans="2:24" x14ac:dyDescent="0.4">
      <c r="B27" s="2">
        <v>45870</v>
      </c>
      <c r="C27" s="2">
        <v>45870</v>
      </c>
      <c r="D27" t="s">
        <v>101</v>
      </c>
      <c r="E27" s="2">
        <v>45877</v>
      </c>
      <c r="F27" t="s">
        <v>102</v>
      </c>
      <c r="G27" t="s">
        <v>103</v>
      </c>
      <c r="H27" t="s">
        <v>104</v>
      </c>
      <c r="I27" t="s">
        <v>105</v>
      </c>
      <c r="J27">
        <v>3800</v>
      </c>
      <c r="K27" t="s">
        <v>106</v>
      </c>
      <c r="L27" t="s">
        <v>107</v>
      </c>
      <c r="M27" t="s">
        <v>108</v>
      </c>
      <c r="N27" t="s">
        <v>109</v>
      </c>
      <c r="O27" t="s">
        <v>110</v>
      </c>
      <c r="P27" t="s">
        <v>47</v>
      </c>
      <c r="Q27" s="4">
        <v>0</v>
      </c>
      <c r="R27" s="4">
        <v>0.25</v>
      </c>
      <c r="S27" s="4">
        <v>0</v>
      </c>
      <c r="T27">
        <v>20</v>
      </c>
      <c r="U27" s="18">
        <v>132</v>
      </c>
      <c r="V27" s="18"/>
      <c r="W27" s="4">
        <v>0.25</v>
      </c>
      <c r="X27" s="18">
        <v>33</v>
      </c>
    </row>
    <row r="28" spans="2:24" x14ac:dyDescent="0.4">
      <c r="B28" s="2">
        <v>45870</v>
      </c>
      <c r="C28" s="2">
        <v>45870</v>
      </c>
      <c r="D28" t="s">
        <v>101</v>
      </c>
      <c r="E28" s="2">
        <v>45880</v>
      </c>
      <c r="F28" t="s">
        <v>102</v>
      </c>
      <c r="G28" t="s">
        <v>103</v>
      </c>
      <c r="H28" t="s">
        <v>104</v>
      </c>
      <c r="I28" t="s">
        <v>105</v>
      </c>
      <c r="J28">
        <v>3800</v>
      </c>
      <c r="K28" t="s">
        <v>106</v>
      </c>
      <c r="L28" t="s">
        <v>148</v>
      </c>
      <c r="M28" t="s">
        <v>149</v>
      </c>
      <c r="N28" t="s">
        <v>150</v>
      </c>
      <c r="O28" t="s">
        <v>151</v>
      </c>
      <c r="P28" t="s">
        <v>47</v>
      </c>
      <c r="Q28" s="4">
        <v>1</v>
      </c>
      <c r="R28" s="4">
        <v>4.25</v>
      </c>
      <c r="S28" s="4">
        <v>1</v>
      </c>
      <c r="T28">
        <v>20</v>
      </c>
      <c r="U28" s="18">
        <v>132</v>
      </c>
      <c r="V28" s="18"/>
      <c r="W28" s="4">
        <v>6.25</v>
      </c>
      <c r="X28" s="18">
        <v>825</v>
      </c>
    </row>
    <row r="29" spans="2:24" x14ac:dyDescent="0.4">
      <c r="B29" s="2">
        <v>45870</v>
      </c>
      <c r="C29" s="2">
        <v>45870</v>
      </c>
      <c r="D29" t="s">
        <v>101</v>
      </c>
      <c r="E29" s="2">
        <v>45882</v>
      </c>
      <c r="F29" t="s">
        <v>102</v>
      </c>
      <c r="G29" t="s">
        <v>103</v>
      </c>
      <c r="H29" t="s">
        <v>104</v>
      </c>
      <c r="I29" t="s">
        <v>105</v>
      </c>
      <c r="J29">
        <v>3800</v>
      </c>
      <c r="K29" t="s">
        <v>106</v>
      </c>
      <c r="L29" t="s">
        <v>144</v>
      </c>
      <c r="M29" t="s">
        <v>145</v>
      </c>
      <c r="N29" t="s">
        <v>146</v>
      </c>
      <c r="O29" t="s">
        <v>147</v>
      </c>
      <c r="P29" t="s">
        <v>47</v>
      </c>
      <c r="Q29" s="4">
        <v>0.5</v>
      </c>
      <c r="R29" s="4">
        <v>2</v>
      </c>
      <c r="S29" s="4">
        <v>1</v>
      </c>
      <c r="T29">
        <v>16</v>
      </c>
      <c r="U29" s="18">
        <v>132</v>
      </c>
      <c r="V29" s="18"/>
      <c r="W29" s="4">
        <v>3.5</v>
      </c>
      <c r="X29" s="18">
        <v>462</v>
      </c>
    </row>
    <row r="30" spans="2:24" x14ac:dyDescent="0.4">
      <c r="B30" s="2">
        <v>45870</v>
      </c>
      <c r="C30" s="2">
        <v>45870</v>
      </c>
      <c r="D30" t="s">
        <v>101</v>
      </c>
      <c r="E30" s="2">
        <v>45884</v>
      </c>
      <c r="F30" t="s">
        <v>102</v>
      </c>
      <c r="G30" t="s">
        <v>103</v>
      </c>
      <c r="H30" t="s">
        <v>104</v>
      </c>
      <c r="I30" t="s">
        <v>105</v>
      </c>
      <c r="J30">
        <v>3800</v>
      </c>
      <c r="K30" t="s">
        <v>106</v>
      </c>
      <c r="L30" t="s">
        <v>144</v>
      </c>
      <c r="M30" t="s">
        <v>145</v>
      </c>
      <c r="N30" t="s">
        <v>146</v>
      </c>
      <c r="O30" t="s">
        <v>147</v>
      </c>
      <c r="P30" t="s">
        <v>47</v>
      </c>
      <c r="Q30" s="4">
        <v>1.5</v>
      </c>
      <c r="R30" s="4">
        <v>1</v>
      </c>
      <c r="S30" s="4">
        <v>0.5</v>
      </c>
      <c r="T30">
        <v>16</v>
      </c>
      <c r="U30" s="18">
        <v>132</v>
      </c>
      <c r="V30" s="18"/>
      <c r="W30" s="4">
        <v>3</v>
      </c>
      <c r="X30" s="18">
        <v>396</v>
      </c>
    </row>
    <row r="31" spans="2:24" x14ac:dyDescent="0.4">
      <c r="B31" s="2">
        <v>45870</v>
      </c>
      <c r="C31" s="2">
        <v>45870</v>
      </c>
      <c r="D31" t="s">
        <v>101</v>
      </c>
      <c r="E31" s="2">
        <v>45888</v>
      </c>
      <c r="F31" t="s">
        <v>102</v>
      </c>
      <c r="G31" t="s">
        <v>103</v>
      </c>
      <c r="H31" t="s">
        <v>104</v>
      </c>
      <c r="I31" t="s">
        <v>105</v>
      </c>
      <c r="J31">
        <v>3800</v>
      </c>
      <c r="K31" t="s">
        <v>106</v>
      </c>
      <c r="L31" t="s">
        <v>144</v>
      </c>
      <c r="M31" t="s">
        <v>145</v>
      </c>
      <c r="N31" t="s">
        <v>146</v>
      </c>
      <c r="O31" t="s">
        <v>147</v>
      </c>
      <c r="P31" t="s">
        <v>47</v>
      </c>
      <c r="Q31" s="4">
        <v>0</v>
      </c>
      <c r="R31" s="4">
        <v>0.5</v>
      </c>
      <c r="S31" s="4">
        <v>0</v>
      </c>
      <c r="T31">
        <v>16</v>
      </c>
      <c r="U31" s="18">
        <v>132</v>
      </c>
      <c r="V31" s="18"/>
      <c r="W31" s="4">
        <v>0.5</v>
      </c>
      <c r="X31" s="18">
        <v>66</v>
      </c>
    </row>
    <row r="32" spans="2:24" x14ac:dyDescent="0.4">
      <c r="B32" s="2">
        <v>45870</v>
      </c>
      <c r="C32" s="2">
        <v>45870</v>
      </c>
      <c r="D32" t="s">
        <v>101</v>
      </c>
      <c r="E32" s="2">
        <v>45889</v>
      </c>
      <c r="F32" t="s">
        <v>102</v>
      </c>
      <c r="G32" t="s">
        <v>103</v>
      </c>
      <c r="H32" t="s">
        <v>104</v>
      </c>
      <c r="I32" t="s">
        <v>105</v>
      </c>
      <c r="J32">
        <v>3800</v>
      </c>
      <c r="K32" t="s">
        <v>106</v>
      </c>
      <c r="L32" t="s">
        <v>107</v>
      </c>
      <c r="M32" t="s">
        <v>108</v>
      </c>
      <c r="N32" t="s">
        <v>109</v>
      </c>
      <c r="O32" t="s">
        <v>110</v>
      </c>
      <c r="P32" t="s">
        <v>47</v>
      </c>
      <c r="Q32" s="4">
        <v>0.25</v>
      </c>
      <c r="R32" s="4">
        <v>1</v>
      </c>
      <c r="S32" s="4">
        <v>0.5</v>
      </c>
      <c r="T32">
        <v>20</v>
      </c>
      <c r="U32" s="18">
        <v>132</v>
      </c>
      <c r="V32" s="18"/>
      <c r="W32" s="4">
        <v>1.75</v>
      </c>
      <c r="X32" s="18">
        <v>231</v>
      </c>
    </row>
    <row r="33" spans="2:24" x14ac:dyDescent="0.4">
      <c r="B33" s="2">
        <v>45870</v>
      </c>
      <c r="C33" s="2">
        <v>45870</v>
      </c>
      <c r="D33" t="s">
        <v>101</v>
      </c>
      <c r="E33" s="2">
        <v>45890</v>
      </c>
      <c r="F33" t="s">
        <v>102</v>
      </c>
      <c r="G33" t="s">
        <v>103</v>
      </c>
      <c r="H33" t="s">
        <v>104</v>
      </c>
      <c r="I33" t="s">
        <v>105</v>
      </c>
      <c r="J33">
        <v>3800</v>
      </c>
      <c r="K33" t="s">
        <v>106</v>
      </c>
      <c r="L33" t="s">
        <v>148</v>
      </c>
      <c r="M33" t="s">
        <v>149</v>
      </c>
      <c r="N33" t="s">
        <v>150</v>
      </c>
      <c r="O33" t="s">
        <v>151</v>
      </c>
      <c r="P33" t="s">
        <v>47</v>
      </c>
      <c r="Q33" s="4">
        <v>0</v>
      </c>
      <c r="R33" s="4">
        <v>0.75</v>
      </c>
      <c r="S33" s="4">
        <v>0.25</v>
      </c>
      <c r="T33">
        <v>20</v>
      </c>
      <c r="U33" s="18">
        <v>132</v>
      </c>
      <c r="V33" s="18"/>
      <c r="W33" s="4">
        <v>1</v>
      </c>
      <c r="X33" s="18">
        <v>132</v>
      </c>
    </row>
    <row r="34" spans="2:24" x14ac:dyDescent="0.4">
      <c r="B34" s="2">
        <v>45870</v>
      </c>
      <c r="C34" s="2">
        <v>45870</v>
      </c>
      <c r="D34" t="s">
        <v>101</v>
      </c>
      <c r="E34" s="2">
        <v>45890</v>
      </c>
      <c r="F34" t="s">
        <v>102</v>
      </c>
      <c r="G34" t="s">
        <v>103</v>
      </c>
      <c r="H34" t="s">
        <v>104</v>
      </c>
      <c r="I34" t="s">
        <v>105</v>
      </c>
      <c r="J34">
        <v>3800</v>
      </c>
      <c r="K34" t="s">
        <v>106</v>
      </c>
      <c r="L34" t="s">
        <v>107</v>
      </c>
      <c r="M34" t="s">
        <v>108</v>
      </c>
      <c r="N34" t="s">
        <v>109</v>
      </c>
      <c r="O34" t="s">
        <v>110</v>
      </c>
      <c r="P34" t="s">
        <v>47</v>
      </c>
      <c r="Q34" s="4">
        <v>0.25</v>
      </c>
      <c r="R34" s="4">
        <v>2.5</v>
      </c>
      <c r="S34" s="4">
        <v>1.25</v>
      </c>
      <c r="T34">
        <v>20</v>
      </c>
      <c r="U34" s="18">
        <v>132</v>
      </c>
      <c r="V34" s="18"/>
      <c r="W34" s="4">
        <v>4</v>
      </c>
      <c r="X34" s="18">
        <v>528</v>
      </c>
    </row>
    <row r="35" spans="2:24" x14ac:dyDescent="0.4">
      <c r="B35" s="2">
        <v>45870</v>
      </c>
      <c r="C35" s="2">
        <v>45870</v>
      </c>
      <c r="D35" t="s">
        <v>101</v>
      </c>
      <c r="E35" s="2">
        <v>45891</v>
      </c>
      <c r="F35" t="s">
        <v>102</v>
      </c>
      <c r="G35" t="s">
        <v>103</v>
      </c>
      <c r="H35" t="s">
        <v>104</v>
      </c>
      <c r="I35" t="s">
        <v>105</v>
      </c>
      <c r="J35">
        <v>3800</v>
      </c>
      <c r="K35" t="s">
        <v>106</v>
      </c>
      <c r="L35" t="s">
        <v>148</v>
      </c>
      <c r="M35" t="s">
        <v>149</v>
      </c>
      <c r="N35" t="s">
        <v>150</v>
      </c>
      <c r="O35" t="s">
        <v>151</v>
      </c>
      <c r="P35" t="s">
        <v>47</v>
      </c>
      <c r="Q35" s="4">
        <v>0</v>
      </c>
      <c r="R35" s="4">
        <v>0.75</v>
      </c>
      <c r="S35" s="4">
        <v>0.25</v>
      </c>
      <c r="T35">
        <v>20</v>
      </c>
      <c r="U35" s="18">
        <v>132</v>
      </c>
      <c r="V35" s="18"/>
      <c r="W35" s="4">
        <v>1</v>
      </c>
      <c r="X35" s="18">
        <v>132</v>
      </c>
    </row>
    <row r="36" spans="2:24" x14ac:dyDescent="0.4">
      <c r="B36" s="2">
        <v>45870</v>
      </c>
      <c r="C36" s="2">
        <v>45870</v>
      </c>
      <c r="D36" t="s">
        <v>101</v>
      </c>
      <c r="E36" s="2">
        <v>45894</v>
      </c>
      <c r="F36" t="s">
        <v>102</v>
      </c>
      <c r="G36" t="s">
        <v>103</v>
      </c>
      <c r="H36" t="s">
        <v>104</v>
      </c>
      <c r="I36" t="s">
        <v>105</v>
      </c>
      <c r="J36">
        <v>3800</v>
      </c>
      <c r="K36" t="s">
        <v>106</v>
      </c>
      <c r="L36" t="s">
        <v>148</v>
      </c>
      <c r="M36" t="s">
        <v>149</v>
      </c>
      <c r="N36" t="s">
        <v>150</v>
      </c>
      <c r="O36" t="s">
        <v>151</v>
      </c>
      <c r="P36" t="s">
        <v>47</v>
      </c>
      <c r="Q36" s="4">
        <v>0.5</v>
      </c>
      <c r="R36" s="4">
        <v>4</v>
      </c>
      <c r="S36" s="4">
        <v>2</v>
      </c>
      <c r="T36">
        <v>20</v>
      </c>
      <c r="U36" s="18">
        <v>132</v>
      </c>
      <c r="V36" s="18"/>
      <c r="W36" s="4">
        <v>6.5</v>
      </c>
      <c r="X36" s="18">
        <v>858</v>
      </c>
    </row>
    <row r="37" spans="2:24" x14ac:dyDescent="0.4">
      <c r="B37" s="2">
        <v>45870</v>
      </c>
      <c r="C37" s="2">
        <v>45870</v>
      </c>
      <c r="D37" t="s">
        <v>101</v>
      </c>
      <c r="E37" s="2">
        <v>45896</v>
      </c>
      <c r="F37" t="s">
        <v>102</v>
      </c>
      <c r="G37" t="s">
        <v>103</v>
      </c>
      <c r="H37" t="s">
        <v>104</v>
      </c>
      <c r="I37" t="s">
        <v>105</v>
      </c>
      <c r="J37">
        <v>3800</v>
      </c>
      <c r="K37" t="s">
        <v>106</v>
      </c>
      <c r="L37" t="s">
        <v>144</v>
      </c>
      <c r="M37" t="s">
        <v>145</v>
      </c>
      <c r="N37" t="s">
        <v>146</v>
      </c>
      <c r="O37" t="s">
        <v>147</v>
      </c>
      <c r="P37" t="s">
        <v>47</v>
      </c>
      <c r="Q37" s="4">
        <v>0</v>
      </c>
      <c r="R37" s="4">
        <v>1</v>
      </c>
      <c r="S37" s="4">
        <v>0.5</v>
      </c>
      <c r="T37">
        <v>16</v>
      </c>
      <c r="U37" s="18">
        <v>132</v>
      </c>
      <c r="V37" s="18"/>
      <c r="W37" s="4">
        <v>1.5</v>
      </c>
      <c r="X37" s="18">
        <v>198</v>
      </c>
    </row>
    <row r="38" spans="2:24" x14ac:dyDescent="0.4">
      <c r="B38" s="2">
        <v>45870</v>
      </c>
      <c r="C38" s="2">
        <v>45870</v>
      </c>
      <c r="D38" t="s">
        <v>101</v>
      </c>
      <c r="E38" s="2">
        <v>45897</v>
      </c>
      <c r="F38" t="s">
        <v>102</v>
      </c>
      <c r="G38" t="s">
        <v>103</v>
      </c>
      <c r="H38" t="s">
        <v>104</v>
      </c>
      <c r="I38" t="s">
        <v>105</v>
      </c>
      <c r="J38">
        <v>3800</v>
      </c>
      <c r="K38" t="s">
        <v>106</v>
      </c>
      <c r="L38" t="s">
        <v>107</v>
      </c>
      <c r="M38" t="s">
        <v>108</v>
      </c>
      <c r="N38" t="s">
        <v>109</v>
      </c>
      <c r="O38" t="s">
        <v>110</v>
      </c>
      <c r="P38" t="s">
        <v>47</v>
      </c>
      <c r="Q38" s="4">
        <v>0</v>
      </c>
      <c r="R38" s="4">
        <v>0.75</v>
      </c>
      <c r="S38" s="4">
        <v>0.25</v>
      </c>
      <c r="T38">
        <v>20</v>
      </c>
      <c r="U38" s="18">
        <v>132</v>
      </c>
      <c r="V38" s="18"/>
      <c r="W38" s="4">
        <v>1</v>
      </c>
      <c r="X38" s="18">
        <v>132</v>
      </c>
    </row>
    <row r="39" spans="2:24" x14ac:dyDescent="0.4">
      <c r="B39" s="2">
        <v>45870</v>
      </c>
      <c r="C39" s="2">
        <v>45870</v>
      </c>
      <c r="D39" t="s">
        <v>152</v>
      </c>
      <c r="E39" s="2">
        <v>45883</v>
      </c>
      <c r="F39" t="s">
        <v>153</v>
      </c>
      <c r="G39" t="s">
        <v>154</v>
      </c>
      <c r="H39" t="s">
        <v>155</v>
      </c>
      <c r="I39" t="s">
        <v>156</v>
      </c>
      <c r="J39">
        <v>3098</v>
      </c>
      <c r="K39" t="s">
        <v>157</v>
      </c>
      <c r="L39" t="s">
        <v>158</v>
      </c>
      <c r="M39" t="s">
        <v>159</v>
      </c>
      <c r="N39" t="s">
        <v>160</v>
      </c>
      <c r="O39" t="s">
        <v>152</v>
      </c>
      <c r="P39" t="s">
        <v>47</v>
      </c>
      <c r="Q39" s="4">
        <v>0</v>
      </c>
      <c r="R39" s="4">
        <v>1</v>
      </c>
      <c r="S39" s="4">
        <v>0</v>
      </c>
      <c r="T39">
        <v>4</v>
      </c>
      <c r="U39" s="18">
        <v>132</v>
      </c>
      <c r="V39" s="18"/>
      <c r="W39" s="4">
        <v>1</v>
      </c>
      <c r="X39" s="18">
        <v>132</v>
      </c>
    </row>
    <row r="40" spans="2:24" x14ac:dyDescent="0.4">
      <c r="B40" s="2">
        <v>45870</v>
      </c>
      <c r="C40" s="2">
        <v>45870</v>
      </c>
      <c r="D40" t="s">
        <v>152</v>
      </c>
      <c r="E40" s="2">
        <v>45896</v>
      </c>
      <c r="F40" t="s">
        <v>153</v>
      </c>
      <c r="G40" t="s">
        <v>154</v>
      </c>
      <c r="H40" t="s">
        <v>155</v>
      </c>
      <c r="I40" t="s">
        <v>156</v>
      </c>
      <c r="J40">
        <v>3098</v>
      </c>
      <c r="K40" t="s">
        <v>157</v>
      </c>
      <c r="L40" t="s">
        <v>158</v>
      </c>
      <c r="M40" t="s">
        <v>159</v>
      </c>
      <c r="N40" t="s">
        <v>160</v>
      </c>
      <c r="O40" t="s">
        <v>152</v>
      </c>
      <c r="P40" t="s">
        <v>47</v>
      </c>
      <c r="Q40" s="4">
        <v>1</v>
      </c>
      <c r="R40" s="4">
        <v>2</v>
      </c>
      <c r="S40" s="4">
        <v>1</v>
      </c>
      <c r="T40">
        <v>8</v>
      </c>
      <c r="U40" s="18">
        <v>132</v>
      </c>
      <c r="V40" s="18"/>
      <c r="W40" s="4">
        <v>4</v>
      </c>
      <c r="X40" s="18">
        <v>528</v>
      </c>
    </row>
    <row r="41" spans="2:24" x14ac:dyDescent="0.4">
      <c r="B41" s="2">
        <v>45870</v>
      </c>
      <c r="C41" s="2">
        <v>45870</v>
      </c>
      <c r="D41" t="s">
        <v>161</v>
      </c>
      <c r="E41" s="2">
        <v>45873</v>
      </c>
      <c r="F41" t="s">
        <v>112</v>
      </c>
      <c r="G41" t="s">
        <v>113</v>
      </c>
      <c r="H41" t="s">
        <v>114</v>
      </c>
      <c r="I41" t="s">
        <v>115</v>
      </c>
      <c r="J41">
        <v>3001</v>
      </c>
      <c r="K41" t="s">
        <v>116</v>
      </c>
      <c r="L41" t="s">
        <v>162</v>
      </c>
      <c r="M41" t="s">
        <v>163</v>
      </c>
      <c r="N41" t="s">
        <v>164</v>
      </c>
      <c r="O41" t="s">
        <v>165</v>
      </c>
      <c r="P41" t="s">
        <v>47</v>
      </c>
      <c r="Q41" s="4">
        <v>1</v>
      </c>
      <c r="R41" s="4">
        <v>2</v>
      </c>
      <c r="S41" s="4">
        <v>0.5</v>
      </c>
      <c r="T41">
        <v>32</v>
      </c>
      <c r="U41" s="18">
        <v>132</v>
      </c>
      <c r="V41" s="18"/>
      <c r="W41" s="4">
        <v>3.5</v>
      </c>
      <c r="X41" s="18">
        <v>462</v>
      </c>
    </row>
    <row r="42" spans="2:24" x14ac:dyDescent="0.4">
      <c r="B42" s="2">
        <v>45870</v>
      </c>
      <c r="C42" s="2">
        <v>45870</v>
      </c>
      <c r="D42" t="s">
        <v>161</v>
      </c>
      <c r="E42" s="2">
        <v>45873</v>
      </c>
      <c r="F42" t="s">
        <v>112</v>
      </c>
      <c r="G42" t="s">
        <v>113</v>
      </c>
      <c r="H42" t="s">
        <v>114</v>
      </c>
      <c r="I42" t="s">
        <v>115</v>
      </c>
      <c r="J42">
        <v>3001</v>
      </c>
      <c r="K42" t="s">
        <v>116</v>
      </c>
      <c r="L42" t="s">
        <v>166</v>
      </c>
      <c r="M42" t="s">
        <v>167</v>
      </c>
      <c r="N42" t="s">
        <v>168</v>
      </c>
      <c r="O42" t="s">
        <v>169</v>
      </c>
      <c r="P42" t="s">
        <v>47</v>
      </c>
      <c r="Q42" s="4">
        <v>0</v>
      </c>
      <c r="R42" s="4">
        <v>0.5</v>
      </c>
      <c r="S42" s="4">
        <v>0.25</v>
      </c>
      <c r="T42">
        <v>32</v>
      </c>
      <c r="U42" s="18">
        <v>132</v>
      </c>
      <c r="V42" s="18"/>
      <c r="W42" s="4">
        <v>0.75</v>
      </c>
      <c r="X42" s="18">
        <v>99</v>
      </c>
    </row>
    <row r="43" spans="2:24" x14ac:dyDescent="0.4">
      <c r="B43" s="2">
        <v>45870</v>
      </c>
      <c r="C43" s="2">
        <v>45870</v>
      </c>
      <c r="D43" t="s">
        <v>161</v>
      </c>
      <c r="E43" s="2">
        <v>45873</v>
      </c>
      <c r="F43" t="s">
        <v>112</v>
      </c>
      <c r="G43" t="s">
        <v>113</v>
      </c>
      <c r="H43" t="s">
        <v>114</v>
      </c>
      <c r="I43" t="s">
        <v>115</v>
      </c>
      <c r="J43">
        <v>3001</v>
      </c>
      <c r="K43" t="s">
        <v>116</v>
      </c>
      <c r="L43" t="s">
        <v>170</v>
      </c>
      <c r="M43" t="s">
        <v>171</v>
      </c>
      <c r="N43" t="s">
        <v>172</v>
      </c>
      <c r="O43" t="s">
        <v>173</v>
      </c>
      <c r="P43" t="s">
        <v>47</v>
      </c>
      <c r="Q43" s="4">
        <v>0</v>
      </c>
      <c r="R43" s="4">
        <v>0.75</v>
      </c>
      <c r="S43" s="4">
        <v>0</v>
      </c>
      <c r="T43">
        <v>32</v>
      </c>
      <c r="U43" s="18">
        <v>132</v>
      </c>
      <c r="V43" s="18"/>
      <c r="W43" s="4">
        <v>0.75</v>
      </c>
      <c r="X43" s="18">
        <v>99</v>
      </c>
    </row>
    <row r="44" spans="2:24" x14ac:dyDescent="0.4">
      <c r="B44" s="2">
        <v>45870</v>
      </c>
      <c r="C44" s="2">
        <v>45870</v>
      </c>
      <c r="D44" t="s">
        <v>161</v>
      </c>
      <c r="E44" s="2">
        <v>45874</v>
      </c>
      <c r="F44" t="s">
        <v>112</v>
      </c>
      <c r="G44" t="s">
        <v>113</v>
      </c>
      <c r="H44" t="s">
        <v>114</v>
      </c>
      <c r="I44" t="s">
        <v>115</v>
      </c>
      <c r="J44">
        <v>3001</v>
      </c>
      <c r="K44" t="s">
        <v>116</v>
      </c>
      <c r="L44" t="s">
        <v>166</v>
      </c>
      <c r="M44" t="s">
        <v>167</v>
      </c>
      <c r="N44" t="s">
        <v>168</v>
      </c>
      <c r="O44" t="s">
        <v>169</v>
      </c>
      <c r="P44" t="s">
        <v>47</v>
      </c>
      <c r="Q44" s="4">
        <v>0.5</v>
      </c>
      <c r="R44" s="4">
        <v>2.5</v>
      </c>
      <c r="S44" s="4">
        <v>1.25</v>
      </c>
      <c r="T44">
        <v>32</v>
      </c>
      <c r="U44" s="18">
        <v>132</v>
      </c>
      <c r="V44" s="18"/>
      <c r="W44" s="4">
        <v>4.25</v>
      </c>
      <c r="X44" s="18">
        <v>561</v>
      </c>
    </row>
    <row r="45" spans="2:24" x14ac:dyDescent="0.4">
      <c r="B45" s="2">
        <v>45870</v>
      </c>
      <c r="C45" s="2">
        <v>45870</v>
      </c>
      <c r="D45" t="s">
        <v>161</v>
      </c>
      <c r="E45" s="2">
        <v>45875</v>
      </c>
      <c r="F45" t="s">
        <v>112</v>
      </c>
      <c r="G45" t="s">
        <v>113</v>
      </c>
      <c r="H45" t="s">
        <v>114</v>
      </c>
      <c r="I45" t="s">
        <v>115</v>
      </c>
      <c r="J45">
        <v>3001</v>
      </c>
      <c r="K45" t="s">
        <v>116</v>
      </c>
      <c r="L45" t="s">
        <v>174</v>
      </c>
      <c r="M45" t="s">
        <v>175</v>
      </c>
      <c r="N45" t="s">
        <v>176</v>
      </c>
      <c r="O45" t="s">
        <v>177</v>
      </c>
      <c r="P45" t="s">
        <v>47</v>
      </c>
      <c r="Q45" s="4">
        <v>0.5</v>
      </c>
      <c r="R45" s="4">
        <v>2</v>
      </c>
      <c r="S45" s="4">
        <v>1</v>
      </c>
      <c r="T45">
        <v>16</v>
      </c>
      <c r="U45" s="18">
        <v>132</v>
      </c>
      <c r="V45" s="18"/>
      <c r="W45" s="4">
        <v>3.5</v>
      </c>
      <c r="X45" s="18">
        <v>462</v>
      </c>
    </row>
    <row r="46" spans="2:24" x14ac:dyDescent="0.4">
      <c r="B46" s="2">
        <v>45870</v>
      </c>
      <c r="C46" s="2">
        <v>45870</v>
      </c>
      <c r="D46" t="s">
        <v>161</v>
      </c>
      <c r="E46" s="2">
        <v>45877</v>
      </c>
      <c r="F46" t="s">
        <v>112</v>
      </c>
      <c r="G46" t="s">
        <v>113</v>
      </c>
      <c r="H46" t="s">
        <v>114</v>
      </c>
      <c r="I46" t="s">
        <v>115</v>
      </c>
      <c r="J46">
        <v>3001</v>
      </c>
      <c r="K46" t="s">
        <v>116</v>
      </c>
      <c r="L46" t="s">
        <v>166</v>
      </c>
      <c r="M46" t="s">
        <v>167</v>
      </c>
      <c r="N46" t="s">
        <v>168</v>
      </c>
      <c r="O46" t="s">
        <v>169</v>
      </c>
      <c r="P46" t="s">
        <v>47</v>
      </c>
      <c r="Q46" s="4">
        <v>0</v>
      </c>
      <c r="R46" s="4">
        <v>0.5</v>
      </c>
      <c r="S46" s="4">
        <v>0.25</v>
      </c>
      <c r="T46">
        <v>32</v>
      </c>
      <c r="U46" s="18">
        <v>132</v>
      </c>
      <c r="V46" s="18"/>
      <c r="W46" s="4">
        <v>0.75</v>
      </c>
      <c r="X46" s="18">
        <v>99</v>
      </c>
    </row>
    <row r="47" spans="2:24" x14ac:dyDescent="0.4">
      <c r="B47" s="2">
        <v>45870</v>
      </c>
      <c r="C47" s="2">
        <v>45870</v>
      </c>
      <c r="D47" t="s">
        <v>161</v>
      </c>
      <c r="E47" s="2">
        <v>45881</v>
      </c>
      <c r="F47" t="s">
        <v>112</v>
      </c>
      <c r="G47" t="s">
        <v>113</v>
      </c>
      <c r="H47" t="s">
        <v>114</v>
      </c>
      <c r="I47" t="s">
        <v>115</v>
      </c>
      <c r="J47">
        <v>3001</v>
      </c>
      <c r="K47" t="s">
        <v>116</v>
      </c>
      <c r="L47" t="s">
        <v>166</v>
      </c>
      <c r="M47" t="s">
        <v>167</v>
      </c>
      <c r="N47" t="s">
        <v>168</v>
      </c>
      <c r="O47" t="s">
        <v>169</v>
      </c>
      <c r="P47" t="s">
        <v>47</v>
      </c>
      <c r="Q47" s="4">
        <v>0.25</v>
      </c>
      <c r="R47" s="4">
        <v>1.5</v>
      </c>
      <c r="S47" s="4">
        <v>0.75</v>
      </c>
      <c r="T47">
        <v>32</v>
      </c>
      <c r="U47" s="18">
        <v>132</v>
      </c>
      <c r="V47" s="18"/>
      <c r="W47" s="4">
        <v>2.5</v>
      </c>
      <c r="X47" s="18">
        <v>330</v>
      </c>
    </row>
    <row r="48" spans="2:24" x14ac:dyDescent="0.4">
      <c r="B48" s="2">
        <v>45870</v>
      </c>
      <c r="C48" s="2">
        <v>45870</v>
      </c>
      <c r="D48" t="s">
        <v>161</v>
      </c>
      <c r="E48" s="2">
        <v>45882</v>
      </c>
      <c r="F48" t="s">
        <v>112</v>
      </c>
      <c r="G48" t="s">
        <v>113</v>
      </c>
      <c r="H48" t="s">
        <v>114</v>
      </c>
      <c r="I48" t="s">
        <v>115</v>
      </c>
      <c r="J48">
        <v>3001</v>
      </c>
      <c r="K48" t="s">
        <v>116</v>
      </c>
      <c r="L48" t="s">
        <v>162</v>
      </c>
      <c r="M48" t="s">
        <v>163</v>
      </c>
      <c r="N48" t="s">
        <v>164</v>
      </c>
      <c r="O48" t="s">
        <v>165</v>
      </c>
      <c r="P48" t="s">
        <v>47</v>
      </c>
      <c r="Q48" s="4">
        <v>1</v>
      </c>
      <c r="R48" s="4">
        <v>2</v>
      </c>
      <c r="S48" s="4">
        <v>1</v>
      </c>
      <c r="T48">
        <v>32</v>
      </c>
      <c r="U48" s="18">
        <v>132</v>
      </c>
      <c r="V48" s="18"/>
      <c r="W48" s="4">
        <v>4</v>
      </c>
      <c r="X48" s="18">
        <v>528</v>
      </c>
    </row>
    <row r="49" spans="2:24" x14ac:dyDescent="0.4">
      <c r="B49" s="2">
        <v>45870</v>
      </c>
      <c r="C49" s="2">
        <v>45870</v>
      </c>
      <c r="D49" t="s">
        <v>161</v>
      </c>
      <c r="E49" s="2">
        <v>45882</v>
      </c>
      <c r="F49" t="s">
        <v>112</v>
      </c>
      <c r="G49" t="s">
        <v>113</v>
      </c>
      <c r="H49" t="s">
        <v>114</v>
      </c>
      <c r="I49" t="s">
        <v>115</v>
      </c>
      <c r="J49">
        <v>3001</v>
      </c>
      <c r="K49" t="s">
        <v>116</v>
      </c>
      <c r="L49" t="s">
        <v>170</v>
      </c>
      <c r="M49" t="s">
        <v>171</v>
      </c>
      <c r="N49" t="s">
        <v>172</v>
      </c>
      <c r="O49" t="s">
        <v>173</v>
      </c>
      <c r="P49" t="s">
        <v>47</v>
      </c>
      <c r="Q49" s="4">
        <v>0.5</v>
      </c>
      <c r="R49" s="4">
        <v>4</v>
      </c>
      <c r="S49" s="4">
        <v>2</v>
      </c>
      <c r="T49">
        <v>32</v>
      </c>
      <c r="U49" s="18">
        <v>132</v>
      </c>
      <c r="V49" s="18"/>
      <c r="W49" s="4">
        <v>6.5</v>
      </c>
      <c r="X49" s="18">
        <v>858</v>
      </c>
    </row>
    <row r="50" spans="2:24" x14ac:dyDescent="0.4">
      <c r="B50" s="2">
        <v>45870</v>
      </c>
      <c r="C50" s="2">
        <v>45870</v>
      </c>
      <c r="D50" t="s">
        <v>161</v>
      </c>
      <c r="E50" s="2">
        <v>45887</v>
      </c>
      <c r="F50" t="s">
        <v>112</v>
      </c>
      <c r="G50" t="s">
        <v>113</v>
      </c>
      <c r="H50" t="s">
        <v>114</v>
      </c>
      <c r="I50" t="s">
        <v>115</v>
      </c>
      <c r="J50">
        <v>3001</v>
      </c>
      <c r="K50" t="s">
        <v>116</v>
      </c>
      <c r="L50" t="s">
        <v>166</v>
      </c>
      <c r="M50" t="s">
        <v>167</v>
      </c>
      <c r="N50" t="s">
        <v>168</v>
      </c>
      <c r="O50" t="s">
        <v>169</v>
      </c>
      <c r="P50" t="s">
        <v>47</v>
      </c>
      <c r="Q50" s="4">
        <v>0</v>
      </c>
      <c r="R50" s="4">
        <v>0.5</v>
      </c>
      <c r="S50" s="4">
        <v>0.25</v>
      </c>
      <c r="T50">
        <v>32</v>
      </c>
      <c r="U50" s="18">
        <v>132</v>
      </c>
      <c r="V50" s="18"/>
      <c r="W50" s="4">
        <v>0.75</v>
      </c>
      <c r="X50" s="18">
        <v>99</v>
      </c>
    </row>
    <row r="51" spans="2:24" x14ac:dyDescent="0.4">
      <c r="B51" s="2">
        <v>45870</v>
      </c>
      <c r="C51" s="2">
        <v>45870</v>
      </c>
      <c r="D51" t="s">
        <v>161</v>
      </c>
      <c r="E51" s="2">
        <v>45888</v>
      </c>
      <c r="F51" t="s">
        <v>112</v>
      </c>
      <c r="G51" t="s">
        <v>113</v>
      </c>
      <c r="H51" t="s">
        <v>114</v>
      </c>
      <c r="I51" t="s">
        <v>115</v>
      </c>
      <c r="J51">
        <v>3001</v>
      </c>
      <c r="K51" t="s">
        <v>116</v>
      </c>
      <c r="L51" t="s">
        <v>166</v>
      </c>
      <c r="M51" t="s">
        <v>167</v>
      </c>
      <c r="N51" t="s">
        <v>168</v>
      </c>
      <c r="O51" t="s">
        <v>169</v>
      </c>
      <c r="P51" t="s">
        <v>47</v>
      </c>
      <c r="Q51" s="4">
        <v>0.5</v>
      </c>
      <c r="R51" s="4">
        <v>2.5</v>
      </c>
      <c r="S51" s="4">
        <v>1.25</v>
      </c>
      <c r="T51">
        <v>32</v>
      </c>
      <c r="U51" s="18">
        <v>132</v>
      </c>
      <c r="V51" s="18"/>
      <c r="W51" s="4">
        <v>4.25</v>
      </c>
      <c r="X51" s="18">
        <v>561</v>
      </c>
    </row>
    <row r="52" spans="2:24" x14ac:dyDescent="0.4">
      <c r="B52" s="2">
        <v>45870</v>
      </c>
      <c r="C52" s="2">
        <v>45870</v>
      </c>
      <c r="D52" t="s">
        <v>161</v>
      </c>
      <c r="E52" s="2">
        <v>45888</v>
      </c>
      <c r="F52" t="s">
        <v>112</v>
      </c>
      <c r="G52" t="s">
        <v>113</v>
      </c>
      <c r="H52" t="s">
        <v>114</v>
      </c>
      <c r="I52" t="s">
        <v>115</v>
      </c>
      <c r="J52">
        <v>3001</v>
      </c>
      <c r="K52" t="s">
        <v>116</v>
      </c>
      <c r="L52" t="s">
        <v>170</v>
      </c>
      <c r="M52" t="s">
        <v>171</v>
      </c>
      <c r="N52" t="s">
        <v>172</v>
      </c>
      <c r="O52" t="s">
        <v>173</v>
      </c>
      <c r="P52" t="s">
        <v>47</v>
      </c>
      <c r="Q52" s="4">
        <v>0</v>
      </c>
      <c r="R52" s="4">
        <v>3.5</v>
      </c>
      <c r="S52" s="4">
        <v>0</v>
      </c>
      <c r="T52">
        <v>32</v>
      </c>
      <c r="U52" s="18">
        <v>132</v>
      </c>
      <c r="V52" s="18"/>
      <c r="W52" s="4">
        <v>3.5</v>
      </c>
      <c r="X52" s="18">
        <v>462</v>
      </c>
    </row>
    <row r="53" spans="2:24" x14ac:dyDescent="0.4">
      <c r="B53" s="2">
        <v>45870</v>
      </c>
      <c r="C53" s="2">
        <v>45870</v>
      </c>
      <c r="D53" t="s">
        <v>161</v>
      </c>
      <c r="E53" s="2">
        <v>45889</v>
      </c>
      <c r="F53" t="s">
        <v>112</v>
      </c>
      <c r="G53" t="s">
        <v>113</v>
      </c>
      <c r="H53" t="s">
        <v>114</v>
      </c>
      <c r="I53" t="s">
        <v>115</v>
      </c>
      <c r="J53">
        <v>3001</v>
      </c>
      <c r="K53" t="s">
        <v>116</v>
      </c>
      <c r="L53" t="s">
        <v>174</v>
      </c>
      <c r="M53" t="s">
        <v>175</v>
      </c>
      <c r="N53" t="s">
        <v>176</v>
      </c>
      <c r="O53" t="s">
        <v>177</v>
      </c>
      <c r="P53" t="s">
        <v>47</v>
      </c>
      <c r="Q53" s="4">
        <v>1</v>
      </c>
      <c r="R53" s="4">
        <v>2</v>
      </c>
      <c r="S53" s="4">
        <v>1</v>
      </c>
      <c r="T53">
        <v>16</v>
      </c>
      <c r="U53" s="18">
        <v>132</v>
      </c>
      <c r="V53" s="18"/>
      <c r="W53" s="4">
        <v>4</v>
      </c>
      <c r="X53" s="18">
        <v>528</v>
      </c>
    </row>
    <row r="54" spans="2:24" x14ac:dyDescent="0.4">
      <c r="B54" s="2">
        <v>45870</v>
      </c>
      <c r="C54" s="2">
        <v>45870</v>
      </c>
      <c r="D54" t="s">
        <v>161</v>
      </c>
      <c r="E54" s="2">
        <v>45890</v>
      </c>
      <c r="F54" t="s">
        <v>112</v>
      </c>
      <c r="G54" t="s">
        <v>113</v>
      </c>
      <c r="H54" t="s">
        <v>114</v>
      </c>
      <c r="I54" t="s">
        <v>115</v>
      </c>
      <c r="J54">
        <v>3001</v>
      </c>
      <c r="K54" t="s">
        <v>116</v>
      </c>
      <c r="L54" t="s">
        <v>166</v>
      </c>
      <c r="M54" t="s">
        <v>167</v>
      </c>
      <c r="N54" t="s">
        <v>168</v>
      </c>
      <c r="O54" t="s">
        <v>169</v>
      </c>
      <c r="P54" t="s">
        <v>47</v>
      </c>
      <c r="Q54" s="4">
        <v>0.5</v>
      </c>
      <c r="R54" s="4">
        <v>1</v>
      </c>
      <c r="S54" s="4">
        <v>0.5</v>
      </c>
      <c r="T54">
        <v>32</v>
      </c>
      <c r="U54" s="18">
        <v>132</v>
      </c>
      <c r="V54" s="18"/>
      <c r="W54" s="4">
        <v>2</v>
      </c>
      <c r="X54" s="18">
        <v>264</v>
      </c>
    </row>
    <row r="55" spans="2:24" x14ac:dyDescent="0.4">
      <c r="B55" s="2">
        <v>45870</v>
      </c>
      <c r="C55" s="2">
        <v>45870</v>
      </c>
      <c r="D55" t="s">
        <v>161</v>
      </c>
      <c r="E55" s="2">
        <v>45891</v>
      </c>
      <c r="F55" t="s">
        <v>112</v>
      </c>
      <c r="G55" t="s">
        <v>113</v>
      </c>
      <c r="H55" t="s">
        <v>114</v>
      </c>
      <c r="I55" t="s">
        <v>115</v>
      </c>
      <c r="J55">
        <v>3001</v>
      </c>
      <c r="K55" t="s">
        <v>116</v>
      </c>
      <c r="L55" t="s">
        <v>166</v>
      </c>
      <c r="M55" t="s">
        <v>167</v>
      </c>
      <c r="N55" t="s">
        <v>168</v>
      </c>
      <c r="O55" t="s">
        <v>169</v>
      </c>
      <c r="P55" t="s">
        <v>47</v>
      </c>
      <c r="Q55" s="4">
        <v>0</v>
      </c>
      <c r="R55" s="4">
        <v>3</v>
      </c>
      <c r="S55" s="4">
        <v>1.5</v>
      </c>
      <c r="T55">
        <v>32</v>
      </c>
      <c r="U55" s="18">
        <v>132</v>
      </c>
      <c r="V55" s="18"/>
      <c r="W55" s="4">
        <v>4.5</v>
      </c>
      <c r="X55" s="18">
        <v>594</v>
      </c>
    </row>
    <row r="56" spans="2:24" x14ac:dyDescent="0.4">
      <c r="B56" s="2">
        <v>45870</v>
      </c>
      <c r="C56" s="2">
        <v>45870</v>
      </c>
      <c r="D56" t="s">
        <v>161</v>
      </c>
      <c r="E56" s="2">
        <v>45891</v>
      </c>
      <c r="F56" t="s">
        <v>112</v>
      </c>
      <c r="G56" t="s">
        <v>113</v>
      </c>
      <c r="H56" t="s">
        <v>114</v>
      </c>
      <c r="I56" t="s">
        <v>115</v>
      </c>
      <c r="J56">
        <v>3001</v>
      </c>
      <c r="K56" t="s">
        <v>116</v>
      </c>
      <c r="L56" t="s">
        <v>170</v>
      </c>
      <c r="M56" t="s">
        <v>171</v>
      </c>
      <c r="N56" t="s">
        <v>172</v>
      </c>
      <c r="O56" t="s">
        <v>173</v>
      </c>
      <c r="P56" t="s">
        <v>47</v>
      </c>
      <c r="Q56" s="4">
        <v>0</v>
      </c>
      <c r="R56" s="4">
        <v>0.25</v>
      </c>
      <c r="S56" s="4">
        <v>0</v>
      </c>
      <c r="T56">
        <v>32</v>
      </c>
      <c r="U56" s="18">
        <v>132</v>
      </c>
      <c r="V56" s="18"/>
      <c r="W56" s="4">
        <v>0.25</v>
      </c>
      <c r="X56" s="18">
        <v>33</v>
      </c>
    </row>
    <row r="57" spans="2:24" x14ac:dyDescent="0.4">
      <c r="B57" s="2">
        <v>45870</v>
      </c>
      <c r="C57" s="2">
        <v>45870</v>
      </c>
      <c r="D57" t="s">
        <v>161</v>
      </c>
      <c r="E57" s="2">
        <v>45895</v>
      </c>
      <c r="F57" t="s">
        <v>112</v>
      </c>
      <c r="G57" t="s">
        <v>113</v>
      </c>
      <c r="H57" t="s">
        <v>114</v>
      </c>
      <c r="I57" t="s">
        <v>115</v>
      </c>
      <c r="J57">
        <v>3001</v>
      </c>
      <c r="K57" t="s">
        <v>116</v>
      </c>
      <c r="L57" t="s">
        <v>166</v>
      </c>
      <c r="M57" t="s">
        <v>167</v>
      </c>
      <c r="N57" t="s">
        <v>168</v>
      </c>
      <c r="O57" t="s">
        <v>169</v>
      </c>
      <c r="P57" t="s">
        <v>47</v>
      </c>
      <c r="Q57" s="4">
        <v>0.5</v>
      </c>
      <c r="R57" s="4">
        <v>3</v>
      </c>
      <c r="S57" s="4">
        <v>1.5</v>
      </c>
      <c r="T57">
        <v>32</v>
      </c>
      <c r="U57" s="18">
        <v>132</v>
      </c>
      <c r="V57" s="18"/>
      <c r="W57" s="4">
        <v>5</v>
      </c>
      <c r="X57" s="18">
        <v>660</v>
      </c>
    </row>
    <row r="58" spans="2:24" x14ac:dyDescent="0.4">
      <c r="B58" s="2">
        <v>45870</v>
      </c>
      <c r="C58" s="2">
        <v>45870</v>
      </c>
      <c r="D58" t="s">
        <v>161</v>
      </c>
      <c r="E58" s="2">
        <v>45896</v>
      </c>
      <c r="F58" t="s">
        <v>112</v>
      </c>
      <c r="G58" t="s">
        <v>113</v>
      </c>
      <c r="H58" t="s">
        <v>114</v>
      </c>
      <c r="I58" t="s">
        <v>115</v>
      </c>
      <c r="J58">
        <v>3001</v>
      </c>
      <c r="K58" t="s">
        <v>116</v>
      </c>
      <c r="L58" t="s">
        <v>162</v>
      </c>
      <c r="M58" t="s">
        <v>163</v>
      </c>
      <c r="N58" t="s">
        <v>164</v>
      </c>
      <c r="O58" t="s">
        <v>165</v>
      </c>
      <c r="P58" t="s">
        <v>47</v>
      </c>
      <c r="Q58" s="4">
        <v>0</v>
      </c>
      <c r="R58" s="4">
        <v>2</v>
      </c>
      <c r="S58" s="4">
        <v>1</v>
      </c>
      <c r="T58">
        <v>32</v>
      </c>
      <c r="U58" s="18">
        <v>132</v>
      </c>
      <c r="V58" s="18"/>
      <c r="W58" s="4">
        <v>3</v>
      </c>
      <c r="X58" s="18">
        <v>396</v>
      </c>
    </row>
    <row r="59" spans="2:24" x14ac:dyDescent="0.4">
      <c r="B59" s="2">
        <v>45870</v>
      </c>
      <c r="C59" s="2">
        <v>45870</v>
      </c>
      <c r="D59" t="s">
        <v>161</v>
      </c>
      <c r="E59" s="2">
        <v>45897</v>
      </c>
      <c r="F59" t="s">
        <v>112</v>
      </c>
      <c r="G59" t="s">
        <v>113</v>
      </c>
      <c r="H59" t="s">
        <v>114</v>
      </c>
      <c r="I59" t="s">
        <v>115</v>
      </c>
      <c r="J59">
        <v>3001</v>
      </c>
      <c r="K59" t="s">
        <v>116</v>
      </c>
      <c r="L59" t="s">
        <v>174</v>
      </c>
      <c r="M59" t="s">
        <v>175</v>
      </c>
      <c r="N59" t="s">
        <v>176</v>
      </c>
      <c r="O59" t="s">
        <v>177</v>
      </c>
      <c r="P59" t="s">
        <v>47</v>
      </c>
      <c r="Q59" s="4">
        <v>1</v>
      </c>
      <c r="R59" s="4">
        <v>2</v>
      </c>
      <c r="S59" s="4">
        <v>1</v>
      </c>
      <c r="T59">
        <v>16</v>
      </c>
      <c r="U59" s="18">
        <v>132</v>
      </c>
      <c r="V59" s="18"/>
      <c r="W59" s="4">
        <v>4</v>
      </c>
      <c r="X59" s="18">
        <v>528</v>
      </c>
    </row>
    <row r="60" spans="2:24" x14ac:dyDescent="0.4">
      <c r="B60" s="2">
        <v>45870</v>
      </c>
      <c r="C60" s="2">
        <v>45870</v>
      </c>
      <c r="D60" t="s">
        <v>161</v>
      </c>
      <c r="E60" s="2">
        <v>45897</v>
      </c>
      <c r="F60" t="s">
        <v>112</v>
      </c>
      <c r="G60" t="s">
        <v>113</v>
      </c>
      <c r="H60" t="s">
        <v>114</v>
      </c>
      <c r="I60" t="s">
        <v>115</v>
      </c>
      <c r="J60">
        <v>3001</v>
      </c>
      <c r="K60" t="s">
        <v>116</v>
      </c>
      <c r="L60" t="s">
        <v>166</v>
      </c>
      <c r="M60" t="s">
        <v>167</v>
      </c>
      <c r="N60" t="s">
        <v>168</v>
      </c>
      <c r="O60" t="s">
        <v>169</v>
      </c>
      <c r="P60" t="s">
        <v>47</v>
      </c>
      <c r="Q60" s="4">
        <v>0</v>
      </c>
      <c r="R60" s="4">
        <v>0.5</v>
      </c>
      <c r="S60" s="4">
        <v>0.25</v>
      </c>
      <c r="T60">
        <v>32</v>
      </c>
      <c r="U60" s="18">
        <v>132</v>
      </c>
      <c r="V60" s="18"/>
      <c r="W60" s="4">
        <v>0.75</v>
      </c>
      <c r="X60" s="18">
        <v>99</v>
      </c>
    </row>
    <row r="61" spans="2:24" x14ac:dyDescent="0.4">
      <c r="B61" s="2">
        <v>45870</v>
      </c>
      <c r="C61" s="2">
        <v>45870</v>
      </c>
      <c r="D61" t="s">
        <v>161</v>
      </c>
      <c r="E61" s="2">
        <v>45898</v>
      </c>
      <c r="F61" t="s">
        <v>112</v>
      </c>
      <c r="G61" t="s">
        <v>113</v>
      </c>
      <c r="H61" t="s">
        <v>114</v>
      </c>
      <c r="I61" t="s">
        <v>115</v>
      </c>
      <c r="J61">
        <v>3001</v>
      </c>
      <c r="K61" t="s">
        <v>116</v>
      </c>
      <c r="L61" t="s">
        <v>170</v>
      </c>
      <c r="M61" t="s">
        <v>171</v>
      </c>
      <c r="N61" t="s">
        <v>172</v>
      </c>
      <c r="O61" t="s">
        <v>173</v>
      </c>
      <c r="P61" t="s">
        <v>47</v>
      </c>
      <c r="Q61" s="4">
        <v>0.75</v>
      </c>
      <c r="R61" s="4">
        <v>4</v>
      </c>
      <c r="S61" s="4">
        <v>2</v>
      </c>
      <c r="T61">
        <v>32</v>
      </c>
      <c r="U61" s="18">
        <v>132</v>
      </c>
      <c r="V61" s="18"/>
      <c r="W61" s="4">
        <v>6.75</v>
      </c>
      <c r="X61" s="18">
        <v>891</v>
      </c>
    </row>
    <row r="62" spans="2:24" x14ac:dyDescent="0.4">
      <c r="B62" s="2">
        <v>45870</v>
      </c>
      <c r="C62" s="2">
        <v>45870</v>
      </c>
      <c r="D62" t="s">
        <v>178</v>
      </c>
      <c r="E62" s="2">
        <v>45873</v>
      </c>
      <c r="F62" t="s">
        <v>112</v>
      </c>
      <c r="G62" t="s">
        <v>113</v>
      </c>
      <c r="H62" t="s">
        <v>114</v>
      </c>
      <c r="I62" t="s">
        <v>115</v>
      </c>
      <c r="J62">
        <v>3001</v>
      </c>
      <c r="K62" t="s">
        <v>116</v>
      </c>
      <c r="L62" t="s">
        <v>179</v>
      </c>
      <c r="M62" t="s">
        <v>180</v>
      </c>
      <c r="N62" t="s">
        <v>181</v>
      </c>
      <c r="O62" t="s">
        <v>182</v>
      </c>
      <c r="P62" t="s">
        <v>47</v>
      </c>
      <c r="Q62" s="4">
        <v>0</v>
      </c>
      <c r="R62" s="4">
        <v>0.5</v>
      </c>
      <c r="S62" s="4">
        <v>0</v>
      </c>
      <c r="T62">
        <v>20</v>
      </c>
      <c r="U62" s="18">
        <v>132</v>
      </c>
      <c r="V62" s="18"/>
      <c r="W62" s="4">
        <v>0.5</v>
      </c>
      <c r="X62" s="18">
        <v>66</v>
      </c>
    </row>
    <row r="63" spans="2:24" x14ac:dyDescent="0.4">
      <c r="B63" s="2">
        <v>45870</v>
      </c>
      <c r="C63" s="2">
        <v>45870</v>
      </c>
      <c r="D63" t="s">
        <v>178</v>
      </c>
      <c r="E63" s="2">
        <v>45874</v>
      </c>
      <c r="F63" t="s">
        <v>112</v>
      </c>
      <c r="G63" t="s">
        <v>113</v>
      </c>
      <c r="H63" t="s">
        <v>114</v>
      </c>
      <c r="I63" t="s">
        <v>115</v>
      </c>
      <c r="J63">
        <v>3001</v>
      </c>
      <c r="K63" t="s">
        <v>116</v>
      </c>
      <c r="L63" t="s">
        <v>179</v>
      </c>
      <c r="M63" t="s">
        <v>180</v>
      </c>
      <c r="N63" t="s">
        <v>181</v>
      </c>
      <c r="O63" t="s">
        <v>182</v>
      </c>
      <c r="P63" t="s">
        <v>47</v>
      </c>
      <c r="Q63" s="4">
        <v>0</v>
      </c>
      <c r="R63" s="4">
        <v>1</v>
      </c>
      <c r="S63" s="4">
        <v>0</v>
      </c>
      <c r="T63">
        <v>20</v>
      </c>
      <c r="U63" s="18">
        <v>132</v>
      </c>
      <c r="V63" s="18"/>
      <c r="W63" s="4">
        <v>1</v>
      </c>
      <c r="X63" s="18">
        <v>132</v>
      </c>
    </row>
    <row r="64" spans="2:24" x14ac:dyDescent="0.4">
      <c r="B64" s="2">
        <v>45870</v>
      </c>
      <c r="C64" s="2">
        <v>45870</v>
      </c>
      <c r="D64" t="s">
        <v>178</v>
      </c>
      <c r="E64" s="2">
        <v>45875</v>
      </c>
      <c r="F64" t="s">
        <v>112</v>
      </c>
      <c r="G64" t="s">
        <v>113</v>
      </c>
      <c r="H64" t="s">
        <v>114</v>
      </c>
      <c r="I64" t="s">
        <v>115</v>
      </c>
      <c r="J64">
        <v>3001</v>
      </c>
      <c r="K64" t="s">
        <v>116</v>
      </c>
      <c r="L64" t="s">
        <v>179</v>
      </c>
      <c r="M64" t="s">
        <v>180</v>
      </c>
      <c r="N64" t="s">
        <v>181</v>
      </c>
      <c r="O64" t="s">
        <v>182</v>
      </c>
      <c r="P64" t="s">
        <v>47</v>
      </c>
      <c r="Q64" s="4">
        <v>0</v>
      </c>
      <c r="R64" s="4">
        <v>0.25</v>
      </c>
      <c r="S64" s="4">
        <v>0</v>
      </c>
      <c r="T64">
        <v>20</v>
      </c>
      <c r="U64" s="18">
        <v>132</v>
      </c>
      <c r="V64" s="18"/>
      <c r="W64" s="4">
        <v>0.25</v>
      </c>
      <c r="X64" s="18">
        <v>33</v>
      </c>
    </row>
    <row r="65" spans="2:24" x14ac:dyDescent="0.4">
      <c r="B65" s="2">
        <v>45870</v>
      </c>
      <c r="C65" s="2">
        <v>45870</v>
      </c>
      <c r="D65" t="s">
        <v>178</v>
      </c>
      <c r="E65" s="2">
        <v>45881</v>
      </c>
      <c r="F65" t="s">
        <v>112</v>
      </c>
      <c r="G65" t="s">
        <v>113</v>
      </c>
      <c r="H65" t="s">
        <v>114</v>
      </c>
      <c r="I65" t="s">
        <v>115</v>
      </c>
      <c r="J65">
        <v>3001</v>
      </c>
      <c r="K65" t="s">
        <v>116</v>
      </c>
      <c r="L65" t="s">
        <v>179</v>
      </c>
      <c r="M65" t="s">
        <v>180</v>
      </c>
      <c r="N65" t="s">
        <v>181</v>
      </c>
      <c r="O65" t="s">
        <v>182</v>
      </c>
      <c r="P65" t="s">
        <v>47</v>
      </c>
      <c r="Q65" s="4">
        <v>0</v>
      </c>
      <c r="R65" s="4">
        <v>0.25</v>
      </c>
      <c r="S65" s="4">
        <v>0</v>
      </c>
      <c r="T65">
        <v>20</v>
      </c>
      <c r="U65" s="18">
        <v>132</v>
      </c>
      <c r="V65" s="18"/>
      <c r="W65" s="4">
        <v>0.25</v>
      </c>
      <c r="X65" s="18">
        <v>33</v>
      </c>
    </row>
    <row r="66" spans="2:24" x14ac:dyDescent="0.4">
      <c r="B66" s="2">
        <v>45870</v>
      </c>
      <c r="C66" s="2">
        <v>45870</v>
      </c>
      <c r="D66" t="s">
        <v>178</v>
      </c>
      <c r="E66" s="2">
        <v>45883</v>
      </c>
      <c r="F66" t="s">
        <v>112</v>
      </c>
      <c r="G66" t="s">
        <v>113</v>
      </c>
      <c r="H66" t="s">
        <v>114</v>
      </c>
      <c r="I66" t="s">
        <v>115</v>
      </c>
      <c r="J66">
        <v>3001</v>
      </c>
      <c r="K66" t="s">
        <v>116</v>
      </c>
      <c r="L66" t="s">
        <v>179</v>
      </c>
      <c r="M66" t="s">
        <v>180</v>
      </c>
      <c r="N66" t="s">
        <v>181</v>
      </c>
      <c r="O66" t="s">
        <v>182</v>
      </c>
      <c r="P66" t="s">
        <v>47</v>
      </c>
      <c r="Q66" s="4">
        <v>0</v>
      </c>
      <c r="R66" s="4">
        <v>0.75</v>
      </c>
      <c r="S66" s="4">
        <v>0</v>
      </c>
      <c r="T66">
        <v>20</v>
      </c>
      <c r="U66" s="18">
        <v>132</v>
      </c>
      <c r="V66" s="18"/>
      <c r="W66" s="4">
        <v>0.75</v>
      </c>
      <c r="X66" s="18">
        <v>99</v>
      </c>
    </row>
    <row r="67" spans="2:24" x14ac:dyDescent="0.4">
      <c r="B67" s="2">
        <v>45870</v>
      </c>
      <c r="C67" s="2">
        <v>45870</v>
      </c>
      <c r="D67" t="s">
        <v>178</v>
      </c>
      <c r="E67" s="2">
        <v>45887</v>
      </c>
      <c r="F67" t="s">
        <v>112</v>
      </c>
      <c r="G67" t="s">
        <v>113</v>
      </c>
      <c r="H67" t="s">
        <v>114</v>
      </c>
      <c r="I67" t="s">
        <v>115</v>
      </c>
      <c r="J67">
        <v>3001</v>
      </c>
      <c r="K67" t="s">
        <v>116</v>
      </c>
      <c r="L67" t="s">
        <v>179</v>
      </c>
      <c r="M67" t="s">
        <v>180</v>
      </c>
      <c r="N67" t="s">
        <v>181</v>
      </c>
      <c r="O67" t="s">
        <v>182</v>
      </c>
      <c r="P67" t="s">
        <v>47</v>
      </c>
      <c r="Q67" s="4">
        <v>0</v>
      </c>
      <c r="R67" s="4">
        <v>0.5</v>
      </c>
      <c r="S67" s="4">
        <v>0</v>
      </c>
      <c r="T67">
        <v>20</v>
      </c>
      <c r="U67" s="18">
        <v>132</v>
      </c>
      <c r="V67" s="18"/>
      <c r="W67" s="4">
        <v>0.5</v>
      </c>
      <c r="X67" s="18">
        <v>66</v>
      </c>
    </row>
    <row r="68" spans="2:24" x14ac:dyDescent="0.4">
      <c r="B68" s="2">
        <v>45870</v>
      </c>
      <c r="C68" s="2">
        <v>45870</v>
      </c>
      <c r="D68" t="s">
        <v>178</v>
      </c>
      <c r="E68" s="2">
        <v>45889</v>
      </c>
      <c r="F68" t="s">
        <v>112</v>
      </c>
      <c r="G68" t="s">
        <v>113</v>
      </c>
      <c r="H68" t="s">
        <v>114</v>
      </c>
      <c r="I68" t="s">
        <v>115</v>
      </c>
      <c r="J68">
        <v>3001</v>
      </c>
      <c r="K68" t="s">
        <v>116</v>
      </c>
      <c r="L68" t="s">
        <v>179</v>
      </c>
      <c r="M68" t="s">
        <v>180</v>
      </c>
      <c r="N68" t="s">
        <v>181</v>
      </c>
      <c r="O68" t="s">
        <v>182</v>
      </c>
      <c r="P68" t="s">
        <v>47</v>
      </c>
      <c r="Q68" s="4">
        <v>0</v>
      </c>
      <c r="R68" s="4">
        <v>4</v>
      </c>
      <c r="S68" s="4">
        <v>0</v>
      </c>
      <c r="T68">
        <v>40</v>
      </c>
      <c r="U68" s="18">
        <v>264</v>
      </c>
      <c r="V68" s="18"/>
      <c r="W68" s="4">
        <v>4</v>
      </c>
      <c r="X68" s="18">
        <v>528</v>
      </c>
    </row>
    <row r="69" spans="2:24" x14ac:dyDescent="0.4">
      <c r="B69" s="2">
        <v>45870</v>
      </c>
      <c r="C69" s="2">
        <v>45870</v>
      </c>
      <c r="D69" t="s">
        <v>178</v>
      </c>
      <c r="E69" s="2">
        <v>45890</v>
      </c>
      <c r="F69" t="s">
        <v>112</v>
      </c>
      <c r="G69" t="s">
        <v>113</v>
      </c>
      <c r="H69" t="s">
        <v>114</v>
      </c>
      <c r="I69" t="s">
        <v>115</v>
      </c>
      <c r="J69">
        <v>3001</v>
      </c>
      <c r="K69" t="s">
        <v>116</v>
      </c>
      <c r="L69" t="s">
        <v>179</v>
      </c>
      <c r="M69" t="s">
        <v>180</v>
      </c>
      <c r="N69" t="s">
        <v>181</v>
      </c>
      <c r="O69" t="s">
        <v>182</v>
      </c>
      <c r="P69" t="s">
        <v>47</v>
      </c>
      <c r="Q69" s="4">
        <v>0</v>
      </c>
      <c r="R69" s="4">
        <v>1</v>
      </c>
      <c r="S69" s="4">
        <v>0</v>
      </c>
      <c r="T69">
        <v>20</v>
      </c>
      <c r="U69" s="18">
        <v>132</v>
      </c>
      <c r="V69" s="18"/>
      <c r="W69" s="4">
        <v>1</v>
      </c>
      <c r="X69" s="18">
        <v>132</v>
      </c>
    </row>
    <row r="70" spans="2:24" x14ac:dyDescent="0.4">
      <c r="B70" s="2">
        <v>45870</v>
      </c>
      <c r="C70" s="2">
        <v>45870</v>
      </c>
      <c r="D70" t="s">
        <v>178</v>
      </c>
      <c r="E70" s="2">
        <v>45894</v>
      </c>
      <c r="F70" t="s">
        <v>112</v>
      </c>
      <c r="G70" t="s">
        <v>113</v>
      </c>
      <c r="H70" t="s">
        <v>114</v>
      </c>
      <c r="I70" t="s">
        <v>115</v>
      </c>
      <c r="J70">
        <v>3001</v>
      </c>
      <c r="K70" t="s">
        <v>116</v>
      </c>
      <c r="L70" t="s">
        <v>179</v>
      </c>
      <c r="M70" t="s">
        <v>180</v>
      </c>
      <c r="N70" t="s">
        <v>181</v>
      </c>
      <c r="O70" t="s">
        <v>182</v>
      </c>
      <c r="P70" t="s">
        <v>47</v>
      </c>
      <c r="Q70" s="4">
        <v>0</v>
      </c>
      <c r="R70" s="4">
        <v>0.25</v>
      </c>
      <c r="S70" s="4">
        <v>0</v>
      </c>
      <c r="T70">
        <v>20</v>
      </c>
      <c r="U70" s="18">
        <v>132</v>
      </c>
      <c r="V70" s="18"/>
      <c r="W70" s="4">
        <v>0.25</v>
      </c>
      <c r="X70" s="18">
        <v>33</v>
      </c>
    </row>
    <row r="71" spans="2:24" x14ac:dyDescent="0.4">
      <c r="B71" s="2">
        <v>45870</v>
      </c>
      <c r="C71" s="2">
        <v>45870</v>
      </c>
      <c r="D71" t="s">
        <v>183</v>
      </c>
      <c r="E71" s="2">
        <v>45873</v>
      </c>
      <c r="F71" t="s">
        <v>112</v>
      </c>
      <c r="G71" t="s">
        <v>113</v>
      </c>
      <c r="H71" t="s">
        <v>114</v>
      </c>
      <c r="I71" t="s">
        <v>115</v>
      </c>
      <c r="J71">
        <v>3001</v>
      </c>
      <c r="K71" t="s">
        <v>116</v>
      </c>
      <c r="L71" t="s">
        <v>184</v>
      </c>
      <c r="M71" t="s">
        <v>185</v>
      </c>
      <c r="N71" t="s">
        <v>186</v>
      </c>
      <c r="O71" t="s">
        <v>187</v>
      </c>
      <c r="P71" t="s">
        <v>47</v>
      </c>
      <c r="Q71" s="4">
        <v>0</v>
      </c>
      <c r="R71" s="4">
        <v>0.25</v>
      </c>
      <c r="S71" s="4">
        <v>0</v>
      </c>
      <c r="T71">
        <v>20</v>
      </c>
      <c r="U71" s="18">
        <v>132</v>
      </c>
      <c r="V71" s="18"/>
      <c r="W71" s="4">
        <v>0.25</v>
      </c>
      <c r="X71" s="18">
        <v>33</v>
      </c>
    </row>
    <row r="72" spans="2:24" x14ac:dyDescent="0.4">
      <c r="B72" s="2">
        <v>45870</v>
      </c>
      <c r="C72" s="2">
        <v>45870</v>
      </c>
      <c r="D72" t="s">
        <v>183</v>
      </c>
      <c r="E72" s="2">
        <v>45873</v>
      </c>
      <c r="F72" t="s">
        <v>112</v>
      </c>
      <c r="G72" t="s">
        <v>113</v>
      </c>
      <c r="H72" t="s">
        <v>114</v>
      </c>
      <c r="I72" t="s">
        <v>115</v>
      </c>
      <c r="J72">
        <v>3001</v>
      </c>
      <c r="K72" t="s">
        <v>116</v>
      </c>
      <c r="L72" t="s">
        <v>188</v>
      </c>
      <c r="M72" t="s">
        <v>189</v>
      </c>
      <c r="N72" t="s">
        <v>190</v>
      </c>
      <c r="O72" t="s">
        <v>191</v>
      </c>
      <c r="P72" t="s">
        <v>47</v>
      </c>
      <c r="Q72" s="4">
        <v>0</v>
      </c>
      <c r="R72" s="4">
        <v>1</v>
      </c>
      <c r="S72" s="4">
        <v>0</v>
      </c>
      <c r="T72">
        <v>14</v>
      </c>
      <c r="U72" s="18">
        <v>132</v>
      </c>
      <c r="V72" s="18"/>
      <c r="W72" s="4">
        <v>1</v>
      </c>
      <c r="X72" s="18">
        <v>132</v>
      </c>
    </row>
    <row r="73" spans="2:24" x14ac:dyDescent="0.4">
      <c r="B73" s="2">
        <v>45870</v>
      </c>
      <c r="C73" s="2">
        <v>45870</v>
      </c>
      <c r="D73" t="s">
        <v>183</v>
      </c>
      <c r="E73" s="2">
        <v>45873</v>
      </c>
      <c r="F73" t="s">
        <v>112</v>
      </c>
      <c r="G73" t="s">
        <v>113</v>
      </c>
      <c r="H73" t="s">
        <v>114</v>
      </c>
      <c r="I73" t="s">
        <v>115</v>
      </c>
      <c r="J73">
        <v>3001</v>
      </c>
      <c r="K73" t="s">
        <v>116</v>
      </c>
      <c r="L73" t="s">
        <v>192</v>
      </c>
      <c r="M73" t="s">
        <v>193</v>
      </c>
      <c r="N73" t="s">
        <v>194</v>
      </c>
      <c r="O73" t="s">
        <v>195</v>
      </c>
      <c r="P73" t="s">
        <v>47</v>
      </c>
      <c r="Q73" s="4">
        <v>0</v>
      </c>
      <c r="R73" s="4">
        <v>0.75</v>
      </c>
      <c r="S73" s="4">
        <v>0.25</v>
      </c>
      <c r="T73">
        <v>34</v>
      </c>
      <c r="U73" s="18">
        <v>132</v>
      </c>
      <c r="V73" s="18"/>
      <c r="W73" s="4">
        <v>1</v>
      </c>
      <c r="X73" s="18">
        <v>132</v>
      </c>
    </row>
    <row r="74" spans="2:24" x14ac:dyDescent="0.4">
      <c r="B74" s="2">
        <v>45870</v>
      </c>
      <c r="C74" s="2">
        <v>45870</v>
      </c>
      <c r="D74" t="s">
        <v>183</v>
      </c>
      <c r="E74" s="2">
        <v>45873</v>
      </c>
      <c r="F74" t="s">
        <v>112</v>
      </c>
      <c r="G74" t="s">
        <v>113</v>
      </c>
      <c r="H74" t="s">
        <v>114</v>
      </c>
      <c r="I74" t="s">
        <v>115</v>
      </c>
      <c r="J74">
        <v>3001</v>
      </c>
      <c r="K74" t="s">
        <v>116</v>
      </c>
      <c r="L74" t="s">
        <v>196</v>
      </c>
      <c r="M74" t="s">
        <v>197</v>
      </c>
      <c r="N74" t="s">
        <v>198</v>
      </c>
      <c r="O74" t="s">
        <v>199</v>
      </c>
      <c r="P74" t="s">
        <v>47</v>
      </c>
      <c r="Q74" s="4">
        <v>0</v>
      </c>
      <c r="R74" s="4">
        <v>0.5</v>
      </c>
      <c r="S74" s="4">
        <v>0</v>
      </c>
      <c r="T74">
        <v>34</v>
      </c>
      <c r="U74" s="18">
        <v>132</v>
      </c>
      <c r="V74" s="18"/>
      <c r="W74" s="4">
        <v>0.5</v>
      </c>
      <c r="X74" s="18">
        <v>66</v>
      </c>
    </row>
    <row r="75" spans="2:24" x14ac:dyDescent="0.4">
      <c r="B75" s="2">
        <v>45870</v>
      </c>
      <c r="C75" s="2">
        <v>45870</v>
      </c>
      <c r="D75" t="s">
        <v>183</v>
      </c>
      <c r="E75" s="2">
        <v>45873</v>
      </c>
      <c r="F75" t="s">
        <v>112</v>
      </c>
      <c r="G75" t="s">
        <v>113</v>
      </c>
      <c r="H75" t="s">
        <v>114</v>
      </c>
      <c r="I75" t="s">
        <v>115</v>
      </c>
      <c r="J75">
        <v>3001</v>
      </c>
      <c r="K75" t="s">
        <v>116</v>
      </c>
      <c r="L75" t="s">
        <v>200</v>
      </c>
      <c r="M75" t="s">
        <v>201</v>
      </c>
      <c r="N75" t="s">
        <v>202</v>
      </c>
      <c r="O75" t="s">
        <v>203</v>
      </c>
      <c r="P75" t="s">
        <v>47</v>
      </c>
      <c r="Q75" s="4">
        <v>0</v>
      </c>
      <c r="R75" s="4">
        <v>0.25</v>
      </c>
      <c r="S75" s="4">
        <v>0</v>
      </c>
      <c r="T75">
        <v>11</v>
      </c>
      <c r="U75" s="18">
        <v>132</v>
      </c>
      <c r="V75" s="18"/>
      <c r="W75" s="4">
        <v>0.25</v>
      </c>
      <c r="X75" s="18">
        <v>33</v>
      </c>
    </row>
    <row r="76" spans="2:24" x14ac:dyDescent="0.4">
      <c r="B76" s="2">
        <v>45870</v>
      </c>
      <c r="C76" s="2">
        <v>45870</v>
      </c>
      <c r="D76" t="s">
        <v>183</v>
      </c>
      <c r="E76" s="2">
        <v>45873</v>
      </c>
      <c r="F76" t="s">
        <v>112</v>
      </c>
      <c r="G76" t="s">
        <v>113</v>
      </c>
      <c r="H76" t="s">
        <v>114</v>
      </c>
      <c r="I76" t="s">
        <v>115</v>
      </c>
      <c r="J76">
        <v>3001</v>
      </c>
      <c r="K76" t="s">
        <v>116</v>
      </c>
      <c r="L76" t="s">
        <v>204</v>
      </c>
      <c r="M76" t="s">
        <v>205</v>
      </c>
      <c r="N76" t="s">
        <v>206</v>
      </c>
      <c r="O76" t="s">
        <v>207</v>
      </c>
      <c r="P76" t="s">
        <v>47</v>
      </c>
      <c r="Q76" s="4">
        <v>0</v>
      </c>
      <c r="R76" s="4">
        <v>0.25</v>
      </c>
      <c r="S76" s="4">
        <v>0</v>
      </c>
      <c r="T76">
        <v>28</v>
      </c>
      <c r="U76" s="18">
        <v>132</v>
      </c>
      <c r="V76" s="18"/>
      <c r="W76" s="4">
        <v>0.25</v>
      </c>
      <c r="X76" s="18">
        <v>33</v>
      </c>
    </row>
    <row r="77" spans="2:24" x14ac:dyDescent="0.4">
      <c r="B77" s="2">
        <v>45870</v>
      </c>
      <c r="C77" s="2">
        <v>45870</v>
      </c>
      <c r="D77" t="s">
        <v>183</v>
      </c>
      <c r="E77" s="2">
        <v>45874</v>
      </c>
      <c r="F77" t="s">
        <v>112</v>
      </c>
      <c r="G77" t="s">
        <v>113</v>
      </c>
      <c r="H77" t="s">
        <v>114</v>
      </c>
      <c r="I77" t="s">
        <v>115</v>
      </c>
      <c r="J77">
        <v>3001</v>
      </c>
      <c r="K77" t="s">
        <v>116</v>
      </c>
      <c r="L77" t="s">
        <v>208</v>
      </c>
      <c r="M77" t="s">
        <v>209</v>
      </c>
      <c r="N77" t="s">
        <v>210</v>
      </c>
      <c r="O77" t="s">
        <v>211</v>
      </c>
      <c r="P77" t="s">
        <v>47</v>
      </c>
      <c r="Q77" s="4">
        <v>0.25</v>
      </c>
      <c r="R77" s="4">
        <v>2.25</v>
      </c>
      <c r="S77" s="4">
        <v>0.5</v>
      </c>
      <c r="T77">
        <v>20</v>
      </c>
      <c r="U77" s="18">
        <v>132</v>
      </c>
      <c r="V77" s="18"/>
      <c r="W77" s="4">
        <v>3</v>
      </c>
      <c r="X77" s="18">
        <v>396</v>
      </c>
    </row>
    <row r="78" spans="2:24" x14ac:dyDescent="0.4">
      <c r="B78" s="2">
        <v>45870</v>
      </c>
      <c r="C78" s="2">
        <v>45870</v>
      </c>
      <c r="D78" t="s">
        <v>183</v>
      </c>
      <c r="E78" s="2">
        <v>45874</v>
      </c>
      <c r="F78" t="s">
        <v>112</v>
      </c>
      <c r="G78" t="s">
        <v>113</v>
      </c>
      <c r="H78" t="s">
        <v>114</v>
      </c>
      <c r="I78" t="s">
        <v>115</v>
      </c>
      <c r="J78">
        <v>3001</v>
      </c>
      <c r="K78" t="s">
        <v>116</v>
      </c>
      <c r="L78" t="s">
        <v>212</v>
      </c>
      <c r="M78" t="s">
        <v>213</v>
      </c>
      <c r="N78" t="s">
        <v>214</v>
      </c>
      <c r="O78" t="s">
        <v>215</v>
      </c>
      <c r="P78" t="s">
        <v>47</v>
      </c>
      <c r="Q78" s="4">
        <v>0.25</v>
      </c>
      <c r="R78" s="4">
        <v>2.25</v>
      </c>
      <c r="S78" s="4">
        <v>0.5</v>
      </c>
      <c r="T78">
        <v>20</v>
      </c>
      <c r="U78" s="18">
        <v>132</v>
      </c>
      <c r="V78" s="18"/>
      <c r="W78" s="4">
        <v>3</v>
      </c>
      <c r="X78" s="18">
        <v>396</v>
      </c>
    </row>
    <row r="79" spans="2:24" x14ac:dyDescent="0.4">
      <c r="B79" s="2">
        <v>45870</v>
      </c>
      <c r="C79" s="2">
        <v>45870</v>
      </c>
      <c r="D79" t="s">
        <v>183</v>
      </c>
      <c r="E79" s="2">
        <v>45874</v>
      </c>
      <c r="F79" t="s">
        <v>112</v>
      </c>
      <c r="G79" t="s">
        <v>113</v>
      </c>
      <c r="H79" t="s">
        <v>114</v>
      </c>
      <c r="I79" t="s">
        <v>115</v>
      </c>
      <c r="J79">
        <v>3001</v>
      </c>
      <c r="K79" t="s">
        <v>116</v>
      </c>
      <c r="L79" t="s">
        <v>188</v>
      </c>
      <c r="M79" t="s">
        <v>189</v>
      </c>
      <c r="N79" t="s">
        <v>190</v>
      </c>
      <c r="O79" t="s">
        <v>191</v>
      </c>
      <c r="P79" t="s">
        <v>47</v>
      </c>
      <c r="Q79" s="4">
        <v>0</v>
      </c>
      <c r="R79" s="4">
        <v>2</v>
      </c>
      <c r="S79" s="4">
        <v>0.5</v>
      </c>
      <c r="T79">
        <v>14</v>
      </c>
      <c r="U79" s="18">
        <v>132</v>
      </c>
      <c r="V79" s="18"/>
      <c r="W79" s="4">
        <v>2.5</v>
      </c>
      <c r="X79" s="18">
        <v>330</v>
      </c>
    </row>
    <row r="80" spans="2:24" x14ac:dyDescent="0.4">
      <c r="B80" s="2">
        <v>45870</v>
      </c>
      <c r="C80" s="2">
        <v>45870</v>
      </c>
      <c r="D80" t="s">
        <v>183</v>
      </c>
      <c r="E80" s="2">
        <v>45874</v>
      </c>
      <c r="F80" t="s">
        <v>112</v>
      </c>
      <c r="G80" t="s">
        <v>113</v>
      </c>
      <c r="H80" t="s">
        <v>114</v>
      </c>
      <c r="I80" t="s">
        <v>115</v>
      </c>
      <c r="J80">
        <v>3001</v>
      </c>
      <c r="K80" t="s">
        <v>116</v>
      </c>
      <c r="L80" t="s">
        <v>216</v>
      </c>
      <c r="M80" t="s">
        <v>217</v>
      </c>
      <c r="N80" t="s">
        <v>218</v>
      </c>
      <c r="O80" t="s">
        <v>219</v>
      </c>
      <c r="P80" t="s">
        <v>47</v>
      </c>
      <c r="Q80" s="4">
        <v>0.25</v>
      </c>
      <c r="R80" s="4">
        <v>2</v>
      </c>
      <c r="S80" s="4">
        <v>1</v>
      </c>
      <c r="T80">
        <v>15</v>
      </c>
      <c r="U80" s="18">
        <v>132</v>
      </c>
      <c r="V80" s="18"/>
      <c r="W80" s="4">
        <v>3.25</v>
      </c>
      <c r="X80" s="18">
        <v>429</v>
      </c>
    </row>
    <row r="81" spans="2:24" x14ac:dyDescent="0.4">
      <c r="B81" s="2">
        <v>45870</v>
      </c>
      <c r="C81" s="2">
        <v>45870</v>
      </c>
      <c r="D81" t="s">
        <v>183</v>
      </c>
      <c r="E81" s="2">
        <v>45874</v>
      </c>
      <c r="F81" t="s">
        <v>112</v>
      </c>
      <c r="G81" t="s">
        <v>113</v>
      </c>
      <c r="H81" t="s">
        <v>114</v>
      </c>
      <c r="I81" t="s">
        <v>115</v>
      </c>
      <c r="J81">
        <v>3001</v>
      </c>
      <c r="K81" t="s">
        <v>116</v>
      </c>
      <c r="L81" t="s">
        <v>192</v>
      </c>
      <c r="M81" t="s">
        <v>193</v>
      </c>
      <c r="N81" t="s">
        <v>194</v>
      </c>
      <c r="O81" t="s">
        <v>195</v>
      </c>
      <c r="P81" t="s">
        <v>47</v>
      </c>
      <c r="Q81" s="4">
        <v>0.25</v>
      </c>
      <c r="R81" s="4">
        <v>2.5</v>
      </c>
      <c r="S81" s="4">
        <v>1</v>
      </c>
      <c r="T81">
        <v>34</v>
      </c>
      <c r="U81" s="18">
        <v>132</v>
      </c>
      <c r="V81" s="18"/>
      <c r="W81" s="4">
        <v>3.75</v>
      </c>
      <c r="X81" s="18">
        <v>495</v>
      </c>
    </row>
    <row r="82" spans="2:24" x14ac:dyDescent="0.4">
      <c r="B82" s="2">
        <v>45870</v>
      </c>
      <c r="C82" s="2">
        <v>45870</v>
      </c>
      <c r="D82" t="s">
        <v>183</v>
      </c>
      <c r="E82" s="2">
        <v>45874</v>
      </c>
      <c r="F82" t="s">
        <v>112</v>
      </c>
      <c r="G82" t="s">
        <v>113</v>
      </c>
      <c r="H82" t="s">
        <v>114</v>
      </c>
      <c r="I82" t="s">
        <v>115</v>
      </c>
      <c r="J82">
        <v>3001</v>
      </c>
      <c r="K82" t="s">
        <v>116</v>
      </c>
      <c r="L82" t="s">
        <v>220</v>
      </c>
      <c r="M82" t="s">
        <v>221</v>
      </c>
      <c r="N82" t="s">
        <v>222</v>
      </c>
      <c r="O82" t="s">
        <v>223</v>
      </c>
      <c r="P82" t="s">
        <v>47</v>
      </c>
      <c r="Q82" s="4">
        <v>0.5</v>
      </c>
      <c r="R82" s="4">
        <v>1</v>
      </c>
      <c r="S82" s="4">
        <v>0.5</v>
      </c>
      <c r="T82">
        <v>10</v>
      </c>
      <c r="U82" s="18">
        <v>132</v>
      </c>
      <c r="V82" s="18"/>
      <c r="W82" s="4">
        <v>2</v>
      </c>
      <c r="X82" s="18">
        <v>264</v>
      </c>
    </row>
    <row r="83" spans="2:24" x14ac:dyDescent="0.4">
      <c r="B83" s="2">
        <v>45870</v>
      </c>
      <c r="C83" s="2">
        <v>45870</v>
      </c>
      <c r="D83" t="s">
        <v>183</v>
      </c>
      <c r="E83" s="2">
        <v>45874</v>
      </c>
      <c r="F83" t="s">
        <v>112</v>
      </c>
      <c r="G83" t="s">
        <v>113</v>
      </c>
      <c r="H83" t="s">
        <v>114</v>
      </c>
      <c r="I83" t="s">
        <v>115</v>
      </c>
      <c r="J83">
        <v>3001</v>
      </c>
      <c r="K83" t="s">
        <v>116</v>
      </c>
      <c r="L83" t="s">
        <v>200</v>
      </c>
      <c r="M83" t="s">
        <v>201</v>
      </c>
      <c r="N83" t="s">
        <v>202</v>
      </c>
      <c r="O83" t="s">
        <v>203</v>
      </c>
      <c r="P83" t="s">
        <v>47</v>
      </c>
      <c r="Q83" s="4">
        <v>0.5</v>
      </c>
      <c r="R83" s="4">
        <v>1.5</v>
      </c>
      <c r="S83" s="4">
        <v>0.25</v>
      </c>
      <c r="T83">
        <v>11</v>
      </c>
      <c r="U83" s="18">
        <v>132</v>
      </c>
      <c r="V83" s="18"/>
      <c r="W83" s="4">
        <v>2.25</v>
      </c>
      <c r="X83" s="18">
        <v>297</v>
      </c>
    </row>
    <row r="84" spans="2:24" x14ac:dyDescent="0.4">
      <c r="B84" s="2">
        <v>45870</v>
      </c>
      <c r="C84" s="2">
        <v>45870</v>
      </c>
      <c r="D84" t="s">
        <v>183</v>
      </c>
      <c r="E84" s="2">
        <v>45874</v>
      </c>
      <c r="F84" t="s">
        <v>112</v>
      </c>
      <c r="G84" t="s">
        <v>113</v>
      </c>
      <c r="H84" t="s">
        <v>114</v>
      </c>
      <c r="I84" t="s">
        <v>115</v>
      </c>
      <c r="J84">
        <v>3001</v>
      </c>
      <c r="K84" t="s">
        <v>116</v>
      </c>
      <c r="L84" t="s">
        <v>204</v>
      </c>
      <c r="M84" t="s">
        <v>205</v>
      </c>
      <c r="N84" t="s">
        <v>206</v>
      </c>
      <c r="O84" t="s">
        <v>207</v>
      </c>
      <c r="P84" t="s">
        <v>47</v>
      </c>
      <c r="Q84" s="4">
        <v>0</v>
      </c>
      <c r="R84" s="4">
        <v>3</v>
      </c>
      <c r="S84" s="4">
        <v>0</v>
      </c>
      <c r="T84">
        <v>28</v>
      </c>
      <c r="U84" s="18">
        <v>132</v>
      </c>
      <c r="V84" s="18"/>
      <c r="W84" s="4">
        <v>3</v>
      </c>
      <c r="X84" s="18">
        <v>396</v>
      </c>
    </row>
    <row r="85" spans="2:24" x14ac:dyDescent="0.4">
      <c r="B85" s="2">
        <v>45870</v>
      </c>
      <c r="C85" s="2">
        <v>45870</v>
      </c>
      <c r="D85" t="s">
        <v>183</v>
      </c>
      <c r="E85" s="2">
        <v>45874</v>
      </c>
      <c r="F85" t="s">
        <v>112</v>
      </c>
      <c r="G85" t="s">
        <v>113</v>
      </c>
      <c r="H85" t="s">
        <v>114</v>
      </c>
      <c r="I85" t="s">
        <v>115</v>
      </c>
      <c r="J85">
        <v>3001</v>
      </c>
      <c r="K85" t="s">
        <v>116</v>
      </c>
      <c r="L85" t="s">
        <v>224</v>
      </c>
      <c r="M85" t="s">
        <v>225</v>
      </c>
      <c r="N85" t="s">
        <v>226</v>
      </c>
      <c r="O85" t="s">
        <v>227</v>
      </c>
      <c r="P85" t="s">
        <v>47</v>
      </c>
      <c r="Q85" s="4">
        <v>0.5</v>
      </c>
      <c r="R85" s="4">
        <v>4</v>
      </c>
      <c r="S85" s="4">
        <v>2</v>
      </c>
      <c r="T85">
        <v>35</v>
      </c>
      <c r="U85" s="18">
        <v>132</v>
      </c>
      <c r="V85" s="18"/>
      <c r="W85" s="4">
        <v>6.5</v>
      </c>
      <c r="X85" s="18">
        <v>858</v>
      </c>
    </row>
    <row r="86" spans="2:24" x14ac:dyDescent="0.4">
      <c r="B86" s="2">
        <v>45870</v>
      </c>
      <c r="C86" s="2">
        <v>45870</v>
      </c>
      <c r="D86" t="s">
        <v>183</v>
      </c>
      <c r="E86" s="2">
        <v>45875</v>
      </c>
      <c r="F86" t="s">
        <v>112</v>
      </c>
      <c r="G86" t="s">
        <v>113</v>
      </c>
      <c r="H86" t="s">
        <v>114</v>
      </c>
      <c r="I86" t="s">
        <v>115</v>
      </c>
      <c r="J86">
        <v>3001</v>
      </c>
      <c r="K86" t="s">
        <v>116</v>
      </c>
      <c r="L86" t="s">
        <v>208</v>
      </c>
      <c r="M86" t="s">
        <v>209</v>
      </c>
      <c r="N86" t="s">
        <v>210</v>
      </c>
      <c r="O86" t="s">
        <v>211</v>
      </c>
      <c r="P86" t="s">
        <v>47</v>
      </c>
      <c r="Q86" s="4">
        <v>0</v>
      </c>
      <c r="R86" s="4">
        <v>1.5</v>
      </c>
      <c r="S86" s="4">
        <v>0.5</v>
      </c>
      <c r="T86">
        <v>20</v>
      </c>
      <c r="U86" s="18">
        <v>132</v>
      </c>
      <c r="V86" s="18"/>
      <c r="W86" s="4">
        <v>2</v>
      </c>
      <c r="X86" s="18">
        <v>264</v>
      </c>
    </row>
    <row r="87" spans="2:24" x14ac:dyDescent="0.4">
      <c r="B87" s="2">
        <v>45870</v>
      </c>
      <c r="C87" s="2">
        <v>45870</v>
      </c>
      <c r="D87" t="s">
        <v>183</v>
      </c>
      <c r="E87" s="2">
        <v>45875</v>
      </c>
      <c r="F87" t="s">
        <v>112</v>
      </c>
      <c r="G87" t="s">
        <v>113</v>
      </c>
      <c r="H87" t="s">
        <v>114</v>
      </c>
      <c r="I87" t="s">
        <v>115</v>
      </c>
      <c r="J87">
        <v>3001</v>
      </c>
      <c r="K87" t="s">
        <v>116</v>
      </c>
      <c r="L87" t="s">
        <v>192</v>
      </c>
      <c r="M87" t="s">
        <v>193</v>
      </c>
      <c r="N87" t="s">
        <v>194</v>
      </c>
      <c r="O87" t="s">
        <v>195</v>
      </c>
      <c r="P87" t="s">
        <v>47</v>
      </c>
      <c r="Q87" s="4">
        <v>0.5</v>
      </c>
      <c r="R87" s="4">
        <v>4</v>
      </c>
      <c r="S87" s="4">
        <v>1</v>
      </c>
      <c r="T87">
        <v>34</v>
      </c>
      <c r="U87" s="18">
        <v>132</v>
      </c>
      <c r="V87" s="18"/>
      <c r="W87" s="4">
        <v>5.5</v>
      </c>
      <c r="X87" s="18">
        <v>726</v>
      </c>
    </row>
    <row r="88" spans="2:24" x14ac:dyDescent="0.4">
      <c r="B88" s="2">
        <v>45870</v>
      </c>
      <c r="C88" s="2">
        <v>45870</v>
      </c>
      <c r="D88" t="s">
        <v>183</v>
      </c>
      <c r="E88" s="2">
        <v>45875</v>
      </c>
      <c r="F88" t="s">
        <v>112</v>
      </c>
      <c r="G88" t="s">
        <v>113</v>
      </c>
      <c r="H88" t="s">
        <v>114</v>
      </c>
      <c r="I88" t="s">
        <v>115</v>
      </c>
      <c r="J88">
        <v>3001</v>
      </c>
      <c r="K88" t="s">
        <v>116</v>
      </c>
      <c r="L88" t="s">
        <v>228</v>
      </c>
      <c r="M88" t="s">
        <v>229</v>
      </c>
      <c r="N88" t="s">
        <v>230</v>
      </c>
      <c r="O88" t="s">
        <v>231</v>
      </c>
      <c r="P88" t="s">
        <v>47</v>
      </c>
      <c r="Q88" s="4">
        <v>0.25</v>
      </c>
      <c r="R88" s="4">
        <v>0.5</v>
      </c>
      <c r="S88" s="4">
        <v>0.25</v>
      </c>
      <c r="T88">
        <v>14</v>
      </c>
      <c r="U88" s="18">
        <v>132</v>
      </c>
      <c r="V88" s="18"/>
      <c r="W88" s="4">
        <v>1</v>
      </c>
      <c r="X88" s="18">
        <v>132</v>
      </c>
    </row>
    <row r="89" spans="2:24" x14ac:dyDescent="0.4">
      <c r="B89" s="2">
        <v>45870</v>
      </c>
      <c r="C89" s="2">
        <v>45870</v>
      </c>
      <c r="D89" t="s">
        <v>183</v>
      </c>
      <c r="E89" s="2">
        <v>45875</v>
      </c>
      <c r="F89" t="s">
        <v>112</v>
      </c>
      <c r="G89" t="s">
        <v>113</v>
      </c>
      <c r="H89" t="s">
        <v>114</v>
      </c>
      <c r="I89" t="s">
        <v>115</v>
      </c>
      <c r="J89">
        <v>3001</v>
      </c>
      <c r="K89" t="s">
        <v>116</v>
      </c>
      <c r="L89" t="s">
        <v>232</v>
      </c>
      <c r="M89" t="s">
        <v>233</v>
      </c>
      <c r="N89" t="s">
        <v>234</v>
      </c>
      <c r="O89" t="s">
        <v>235</v>
      </c>
      <c r="P89" t="s">
        <v>47</v>
      </c>
      <c r="Q89" s="4">
        <v>0</v>
      </c>
      <c r="R89" s="4">
        <v>2</v>
      </c>
      <c r="S89" s="4">
        <v>0.5</v>
      </c>
      <c r="T89">
        <v>14</v>
      </c>
      <c r="U89" s="18">
        <v>132</v>
      </c>
      <c r="V89" s="18"/>
      <c r="W89" s="4">
        <v>2.5</v>
      </c>
      <c r="X89" s="18">
        <v>330</v>
      </c>
    </row>
    <row r="90" spans="2:24" x14ac:dyDescent="0.4">
      <c r="B90" s="2">
        <v>45870</v>
      </c>
      <c r="C90" s="2">
        <v>45870</v>
      </c>
      <c r="D90" t="s">
        <v>183</v>
      </c>
      <c r="E90" s="2">
        <v>45875</v>
      </c>
      <c r="F90" t="s">
        <v>112</v>
      </c>
      <c r="G90" t="s">
        <v>113</v>
      </c>
      <c r="H90" t="s">
        <v>114</v>
      </c>
      <c r="I90" t="s">
        <v>115</v>
      </c>
      <c r="J90">
        <v>3001</v>
      </c>
      <c r="K90" t="s">
        <v>116</v>
      </c>
      <c r="L90" t="s">
        <v>236</v>
      </c>
      <c r="M90" t="s">
        <v>237</v>
      </c>
      <c r="N90" t="s">
        <v>238</v>
      </c>
      <c r="O90" t="s">
        <v>239</v>
      </c>
      <c r="P90" t="s">
        <v>47</v>
      </c>
      <c r="Q90" s="4">
        <v>0.5</v>
      </c>
      <c r="R90" s="4">
        <v>2</v>
      </c>
      <c r="S90" s="4">
        <v>1</v>
      </c>
      <c r="T90">
        <v>14</v>
      </c>
      <c r="U90" s="18">
        <v>132</v>
      </c>
      <c r="V90" s="18"/>
      <c r="W90" s="4">
        <v>3.5</v>
      </c>
      <c r="X90" s="18">
        <v>462</v>
      </c>
    </row>
    <row r="91" spans="2:24" x14ac:dyDescent="0.4">
      <c r="B91" s="2">
        <v>45870</v>
      </c>
      <c r="C91" s="2">
        <v>45870</v>
      </c>
      <c r="D91" t="s">
        <v>183</v>
      </c>
      <c r="E91" s="2">
        <v>45875</v>
      </c>
      <c r="F91" t="s">
        <v>240</v>
      </c>
      <c r="G91" t="s">
        <v>241</v>
      </c>
      <c r="H91" t="s">
        <v>114</v>
      </c>
      <c r="I91" t="s">
        <v>242</v>
      </c>
      <c r="J91">
        <v>3600</v>
      </c>
      <c r="K91" t="s">
        <v>243</v>
      </c>
      <c r="L91" t="s">
        <v>244</v>
      </c>
      <c r="M91" t="s">
        <v>245</v>
      </c>
      <c r="N91" t="s">
        <v>246</v>
      </c>
      <c r="O91" t="s">
        <v>247</v>
      </c>
      <c r="P91" t="s">
        <v>47</v>
      </c>
      <c r="Q91" s="4">
        <v>0</v>
      </c>
      <c r="R91" s="4">
        <v>1.5</v>
      </c>
      <c r="S91" s="4">
        <v>0</v>
      </c>
      <c r="T91">
        <v>15</v>
      </c>
      <c r="U91" s="18">
        <v>132</v>
      </c>
      <c r="V91" s="18"/>
      <c r="W91" s="4">
        <v>1.5</v>
      </c>
      <c r="X91" s="18">
        <v>198</v>
      </c>
    </row>
    <row r="92" spans="2:24" x14ac:dyDescent="0.4">
      <c r="B92" s="2">
        <v>45870</v>
      </c>
      <c r="C92" s="2">
        <v>45870</v>
      </c>
      <c r="D92" t="s">
        <v>183</v>
      </c>
      <c r="E92" s="2">
        <v>45876</v>
      </c>
      <c r="F92" t="s">
        <v>112</v>
      </c>
      <c r="G92" t="s">
        <v>113</v>
      </c>
      <c r="H92" t="s">
        <v>114</v>
      </c>
      <c r="I92" t="s">
        <v>115</v>
      </c>
      <c r="J92">
        <v>3001</v>
      </c>
      <c r="K92" t="s">
        <v>116</v>
      </c>
      <c r="L92" t="s">
        <v>184</v>
      </c>
      <c r="M92" t="s">
        <v>185</v>
      </c>
      <c r="N92" t="s">
        <v>186</v>
      </c>
      <c r="O92" t="s">
        <v>187</v>
      </c>
      <c r="P92" t="s">
        <v>47</v>
      </c>
      <c r="Q92" s="4">
        <v>0.5</v>
      </c>
      <c r="R92" s="4">
        <v>2</v>
      </c>
      <c r="S92" s="4">
        <v>0.5</v>
      </c>
      <c r="T92">
        <v>20</v>
      </c>
      <c r="U92" s="18">
        <v>132</v>
      </c>
      <c r="V92" s="18"/>
      <c r="W92" s="4">
        <v>3</v>
      </c>
      <c r="X92" s="18">
        <v>396</v>
      </c>
    </row>
    <row r="93" spans="2:24" x14ac:dyDescent="0.4">
      <c r="B93" s="2">
        <v>45870</v>
      </c>
      <c r="C93" s="2">
        <v>45870</v>
      </c>
      <c r="D93" t="s">
        <v>183</v>
      </c>
      <c r="E93" s="2">
        <v>45876</v>
      </c>
      <c r="F93" t="s">
        <v>112</v>
      </c>
      <c r="G93" t="s">
        <v>113</v>
      </c>
      <c r="H93" t="s">
        <v>114</v>
      </c>
      <c r="I93" t="s">
        <v>115</v>
      </c>
      <c r="J93">
        <v>3001</v>
      </c>
      <c r="K93" t="s">
        <v>116</v>
      </c>
      <c r="L93" t="s">
        <v>248</v>
      </c>
      <c r="M93" t="s">
        <v>249</v>
      </c>
      <c r="N93" t="s">
        <v>250</v>
      </c>
      <c r="O93" t="s">
        <v>251</v>
      </c>
      <c r="P93" t="s">
        <v>47</v>
      </c>
      <c r="Q93" s="4">
        <v>0.25</v>
      </c>
      <c r="R93" s="4">
        <v>4</v>
      </c>
      <c r="S93" s="4">
        <v>2</v>
      </c>
      <c r="T93">
        <v>35</v>
      </c>
      <c r="U93" s="18">
        <v>132</v>
      </c>
      <c r="V93" s="18"/>
      <c r="W93" s="4">
        <v>6.25</v>
      </c>
      <c r="X93" s="18">
        <v>825</v>
      </c>
    </row>
    <row r="94" spans="2:24" x14ac:dyDescent="0.4">
      <c r="B94" s="2">
        <v>45870</v>
      </c>
      <c r="C94" s="2">
        <v>45870</v>
      </c>
      <c r="D94" t="s">
        <v>183</v>
      </c>
      <c r="E94" s="2">
        <v>45876</v>
      </c>
      <c r="F94" t="s">
        <v>112</v>
      </c>
      <c r="G94" t="s">
        <v>113</v>
      </c>
      <c r="H94" t="s">
        <v>114</v>
      </c>
      <c r="I94" t="s">
        <v>115</v>
      </c>
      <c r="J94">
        <v>3001</v>
      </c>
      <c r="K94" t="s">
        <v>116</v>
      </c>
      <c r="L94" t="s">
        <v>252</v>
      </c>
      <c r="M94" t="s">
        <v>253</v>
      </c>
      <c r="N94" t="s">
        <v>254</v>
      </c>
      <c r="O94" t="s">
        <v>255</v>
      </c>
      <c r="P94" t="s">
        <v>47</v>
      </c>
      <c r="Q94" s="4">
        <v>0.75</v>
      </c>
      <c r="R94" s="4">
        <v>2.25</v>
      </c>
      <c r="S94" s="4">
        <v>0.5</v>
      </c>
      <c r="T94">
        <v>22</v>
      </c>
      <c r="U94" s="18">
        <v>132</v>
      </c>
      <c r="V94" s="18"/>
      <c r="W94" s="4">
        <v>3.5</v>
      </c>
      <c r="X94" s="18">
        <v>462</v>
      </c>
    </row>
    <row r="95" spans="2:24" x14ac:dyDescent="0.4">
      <c r="B95" s="2">
        <v>45870</v>
      </c>
      <c r="C95" s="2">
        <v>45870</v>
      </c>
      <c r="D95" t="s">
        <v>183</v>
      </c>
      <c r="E95" s="2">
        <v>45876</v>
      </c>
      <c r="F95" t="s">
        <v>112</v>
      </c>
      <c r="G95" t="s">
        <v>113</v>
      </c>
      <c r="H95" t="s">
        <v>114</v>
      </c>
      <c r="I95" t="s">
        <v>115</v>
      </c>
      <c r="J95">
        <v>3001</v>
      </c>
      <c r="K95" t="s">
        <v>116</v>
      </c>
      <c r="L95" t="s">
        <v>256</v>
      </c>
      <c r="M95" t="s">
        <v>225</v>
      </c>
      <c r="N95" t="s">
        <v>257</v>
      </c>
      <c r="O95" t="s">
        <v>258</v>
      </c>
      <c r="P95" t="s">
        <v>47</v>
      </c>
      <c r="Q95" s="4">
        <v>2.5</v>
      </c>
      <c r="R95" s="4">
        <v>4.75</v>
      </c>
      <c r="S95" s="4">
        <v>1</v>
      </c>
      <c r="T95">
        <v>23</v>
      </c>
      <c r="U95" s="18">
        <v>132</v>
      </c>
      <c r="V95" s="18"/>
      <c r="W95" s="4">
        <v>8.25</v>
      </c>
      <c r="X95" s="18">
        <v>1089</v>
      </c>
    </row>
    <row r="96" spans="2:24" x14ac:dyDescent="0.4">
      <c r="B96" s="2">
        <v>45870</v>
      </c>
      <c r="C96" s="2">
        <v>45870</v>
      </c>
      <c r="D96" t="s">
        <v>183</v>
      </c>
      <c r="E96" s="2">
        <v>45876</v>
      </c>
      <c r="F96" t="s">
        <v>112</v>
      </c>
      <c r="G96" t="s">
        <v>113</v>
      </c>
      <c r="H96" t="s">
        <v>114</v>
      </c>
      <c r="I96" t="s">
        <v>115</v>
      </c>
      <c r="J96">
        <v>3001</v>
      </c>
      <c r="K96" t="s">
        <v>116</v>
      </c>
      <c r="L96" t="s">
        <v>200</v>
      </c>
      <c r="M96" t="s">
        <v>201</v>
      </c>
      <c r="N96" t="s">
        <v>202</v>
      </c>
      <c r="O96" t="s">
        <v>203</v>
      </c>
      <c r="P96" t="s">
        <v>47</v>
      </c>
      <c r="Q96" s="4">
        <v>0</v>
      </c>
      <c r="R96" s="4">
        <v>1</v>
      </c>
      <c r="S96" s="4">
        <v>0.5</v>
      </c>
      <c r="T96">
        <v>11</v>
      </c>
      <c r="U96" s="18">
        <v>132</v>
      </c>
      <c r="V96" s="18"/>
      <c r="W96" s="4">
        <v>1.5</v>
      </c>
      <c r="X96" s="18">
        <v>198</v>
      </c>
    </row>
    <row r="97" spans="2:24" x14ac:dyDescent="0.4">
      <c r="B97" s="2">
        <v>45870</v>
      </c>
      <c r="C97" s="2">
        <v>45870</v>
      </c>
      <c r="D97" t="s">
        <v>183</v>
      </c>
      <c r="E97" s="2">
        <v>45877</v>
      </c>
      <c r="F97" t="s">
        <v>112</v>
      </c>
      <c r="G97" t="s">
        <v>113</v>
      </c>
      <c r="H97" t="s">
        <v>114</v>
      </c>
      <c r="I97" t="s">
        <v>115</v>
      </c>
      <c r="J97">
        <v>3001</v>
      </c>
      <c r="K97" t="s">
        <v>116</v>
      </c>
      <c r="L97" t="s">
        <v>208</v>
      </c>
      <c r="M97" t="s">
        <v>209</v>
      </c>
      <c r="N97" t="s">
        <v>210</v>
      </c>
      <c r="O97" t="s">
        <v>211</v>
      </c>
      <c r="P97" t="s">
        <v>47</v>
      </c>
      <c r="Q97" s="4">
        <v>0</v>
      </c>
      <c r="R97" s="4">
        <v>0.5</v>
      </c>
      <c r="S97" s="4">
        <v>0.25</v>
      </c>
      <c r="T97">
        <v>20</v>
      </c>
      <c r="U97" s="18">
        <v>132</v>
      </c>
      <c r="V97" s="18"/>
      <c r="W97" s="4">
        <v>0.75</v>
      </c>
      <c r="X97" s="18">
        <v>99</v>
      </c>
    </row>
    <row r="98" spans="2:24" x14ac:dyDescent="0.4">
      <c r="B98" s="2">
        <v>45870</v>
      </c>
      <c r="C98" s="2">
        <v>45870</v>
      </c>
      <c r="D98" t="s">
        <v>183</v>
      </c>
      <c r="E98" s="2">
        <v>45877</v>
      </c>
      <c r="F98" t="s">
        <v>112</v>
      </c>
      <c r="G98" t="s">
        <v>113</v>
      </c>
      <c r="H98" t="s">
        <v>114</v>
      </c>
      <c r="I98" t="s">
        <v>115</v>
      </c>
      <c r="J98">
        <v>3001</v>
      </c>
      <c r="K98" t="s">
        <v>116</v>
      </c>
      <c r="L98" t="s">
        <v>259</v>
      </c>
      <c r="M98" t="s">
        <v>260</v>
      </c>
      <c r="N98" t="s">
        <v>261</v>
      </c>
      <c r="O98" t="s">
        <v>262</v>
      </c>
      <c r="P98" t="s">
        <v>47</v>
      </c>
      <c r="Q98" s="4">
        <v>0.25</v>
      </c>
      <c r="R98" s="4">
        <v>4.75</v>
      </c>
      <c r="S98" s="4">
        <v>0.5</v>
      </c>
      <c r="T98">
        <v>20</v>
      </c>
      <c r="U98" s="18">
        <v>132</v>
      </c>
      <c r="V98" s="18"/>
      <c r="W98" s="4">
        <v>5.5</v>
      </c>
      <c r="X98" s="18">
        <v>726</v>
      </c>
    </row>
    <row r="99" spans="2:24" x14ac:dyDescent="0.4">
      <c r="B99" s="2">
        <v>45870</v>
      </c>
      <c r="C99" s="2">
        <v>45870</v>
      </c>
      <c r="D99" t="s">
        <v>183</v>
      </c>
      <c r="E99" s="2">
        <v>45877</v>
      </c>
      <c r="F99" t="s">
        <v>112</v>
      </c>
      <c r="G99" t="s">
        <v>113</v>
      </c>
      <c r="H99" t="s">
        <v>114</v>
      </c>
      <c r="I99" t="s">
        <v>115</v>
      </c>
      <c r="J99">
        <v>3001</v>
      </c>
      <c r="K99" t="s">
        <v>116</v>
      </c>
      <c r="L99" t="s">
        <v>192</v>
      </c>
      <c r="M99" t="s">
        <v>193</v>
      </c>
      <c r="N99" t="s">
        <v>194</v>
      </c>
      <c r="O99" t="s">
        <v>195</v>
      </c>
      <c r="P99" t="s">
        <v>47</v>
      </c>
      <c r="Q99" s="4">
        <v>0</v>
      </c>
      <c r="R99" s="4">
        <v>0.25</v>
      </c>
      <c r="S99" s="4">
        <v>0</v>
      </c>
      <c r="T99">
        <v>34</v>
      </c>
      <c r="U99" s="18">
        <v>132</v>
      </c>
      <c r="V99" s="18"/>
      <c r="W99" s="4">
        <v>0.25</v>
      </c>
      <c r="X99" s="18">
        <v>33</v>
      </c>
    </row>
    <row r="100" spans="2:24" x14ac:dyDescent="0.4">
      <c r="B100" s="2">
        <v>45870</v>
      </c>
      <c r="C100" s="2">
        <v>45870</v>
      </c>
      <c r="D100" t="s">
        <v>183</v>
      </c>
      <c r="E100" s="2">
        <v>45877</v>
      </c>
      <c r="F100" t="s">
        <v>112</v>
      </c>
      <c r="G100" t="s">
        <v>113</v>
      </c>
      <c r="H100" t="s">
        <v>114</v>
      </c>
      <c r="I100" t="s">
        <v>115</v>
      </c>
      <c r="J100">
        <v>3001</v>
      </c>
      <c r="K100" t="s">
        <v>116</v>
      </c>
      <c r="L100" t="s">
        <v>263</v>
      </c>
      <c r="M100" t="s">
        <v>264</v>
      </c>
      <c r="N100" t="s">
        <v>265</v>
      </c>
      <c r="O100" t="s">
        <v>266</v>
      </c>
      <c r="P100" t="s">
        <v>47</v>
      </c>
      <c r="Q100" s="4">
        <v>0</v>
      </c>
      <c r="R100" s="4">
        <v>0.25</v>
      </c>
      <c r="S100" s="4">
        <v>0</v>
      </c>
      <c r="T100">
        <v>14</v>
      </c>
      <c r="U100" s="18">
        <v>132</v>
      </c>
      <c r="V100" s="18"/>
      <c r="W100" s="4">
        <v>0.25</v>
      </c>
      <c r="X100" s="18">
        <v>33</v>
      </c>
    </row>
    <row r="101" spans="2:24" x14ac:dyDescent="0.4">
      <c r="B101" s="2">
        <v>45870</v>
      </c>
      <c r="C101" s="2">
        <v>45870</v>
      </c>
      <c r="D101" t="s">
        <v>183</v>
      </c>
      <c r="E101" s="2">
        <v>45877</v>
      </c>
      <c r="F101" t="s">
        <v>112</v>
      </c>
      <c r="G101" t="s">
        <v>113</v>
      </c>
      <c r="H101" t="s">
        <v>114</v>
      </c>
      <c r="I101" t="s">
        <v>115</v>
      </c>
      <c r="J101">
        <v>3001</v>
      </c>
      <c r="K101" t="s">
        <v>116</v>
      </c>
      <c r="L101" t="s">
        <v>267</v>
      </c>
      <c r="M101" t="s">
        <v>268</v>
      </c>
      <c r="N101" t="s">
        <v>269</v>
      </c>
      <c r="O101" t="s">
        <v>270</v>
      </c>
      <c r="P101" t="s">
        <v>47</v>
      </c>
      <c r="Q101" s="4">
        <v>0.5</v>
      </c>
      <c r="R101" s="4">
        <v>8</v>
      </c>
      <c r="S101" s="4">
        <v>0.5</v>
      </c>
      <c r="T101">
        <v>29</v>
      </c>
      <c r="U101" s="18">
        <v>132</v>
      </c>
      <c r="V101" s="18"/>
      <c r="W101" s="4">
        <v>9</v>
      </c>
      <c r="X101" s="18">
        <v>1188</v>
      </c>
    </row>
    <row r="102" spans="2:24" x14ac:dyDescent="0.4">
      <c r="B102" s="2">
        <v>45870</v>
      </c>
      <c r="C102" s="2">
        <v>45870</v>
      </c>
      <c r="D102" t="s">
        <v>183</v>
      </c>
      <c r="E102" s="2">
        <v>45878</v>
      </c>
      <c r="F102" t="s">
        <v>112</v>
      </c>
      <c r="G102" t="s">
        <v>113</v>
      </c>
      <c r="H102" t="s">
        <v>114</v>
      </c>
      <c r="I102" t="s">
        <v>115</v>
      </c>
      <c r="J102">
        <v>3001</v>
      </c>
      <c r="K102" t="s">
        <v>116</v>
      </c>
      <c r="L102" t="s">
        <v>271</v>
      </c>
      <c r="M102" t="s">
        <v>272</v>
      </c>
      <c r="N102" t="s">
        <v>273</v>
      </c>
      <c r="O102" t="s">
        <v>274</v>
      </c>
      <c r="P102" t="s">
        <v>47</v>
      </c>
      <c r="Q102" s="4">
        <v>0</v>
      </c>
      <c r="R102" s="4">
        <v>0.25</v>
      </c>
      <c r="S102" s="4">
        <v>0</v>
      </c>
      <c r="T102">
        <v>20</v>
      </c>
      <c r="U102" s="18">
        <v>132</v>
      </c>
      <c r="V102" s="18"/>
      <c r="W102" s="4">
        <v>0.25</v>
      </c>
      <c r="X102" s="18">
        <v>33</v>
      </c>
    </row>
    <row r="103" spans="2:24" x14ac:dyDescent="0.4">
      <c r="B103" s="2">
        <v>45870</v>
      </c>
      <c r="C103" s="2">
        <v>45870</v>
      </c>
      <c r="D103" t="s">
        <v>183</v>
      </c>
      <c r="E103" s="2">
        <v>45878</v>
      </c>
      <c r="F103" t="s">
        <v>112</v>
      </c>
      <c r="G103" t="s">
        <v>113</v>
      </c>
      <c r="H103" t="s">
        <v>114</v>
      </c>
      <c r="I103" t="s">
        <v>115</v>
      </c>
      <c r="J103">
        <v>3001</v>
      </c>
      <c r="K103" t="s">
        <v>116</v>
      </c>
      <c r="L103" t="s">
        <v>228</v>
      </c>
      <c r="M103" t="s">
        <v>229</v>
      </c>
      <c r="N103" t="s">
        <v>230</v>
      </c>
      <c r="O103" t="s">
        <v>231</v>
      </c>
      <c r="P103" t="s">
        <v>47</v>
      </c>
      <c r="Q103" s="4">
        <v>0</v>
      </c>
      <c r="R103" s="4">
        <v>3.5</v>
      </c>
      <c r="S103" s="4">
        <v>1</v>
      </c>
      <c r="T103">
        <v>14</v>
      </c>
      <c r="U103" s="18">
        <v>132</v>
      </c>
      <c r="V103" s="18"/>
      <c r="W103" s="4">
        <v>4.5</v>
      </c>
      <c r="X103" s="18">
        <v>594</v>
      </c>
    </row>
    <row r="104" spans="2:24" x14ac:dyDescent="0.4">
      <c r="B104" s="2">
        <v>45870</v>
      </c>
      <c r="C104" s="2">
        <v>45870</v>
      </c>
      <c r="D104" t="s">
        <v>183</v>
      </c>
      <c r="E104" s="2">
        <v>45879</v>
      </c>
      <c r="F104" t="s">
        <v>112</v>
      </c>
      <c r="G104" t="s">
        <v>113</v>
      </c>
      <c r="H104" t="s">
        <v>114</v>
      </c>
      <c r="I104" t="s">
        <v>115</v>
      </c>
      <c r="J104">
        <v>3001</v>
      </c>
      <c r="K104" t="s">
        <v>116</v>
      </c>
      <c r="L104" t="s">
        <v>275</v>
      </c>
      <c r="M104" t="s">
        <v>276</v>
      </c>
      <c r="N104" t="s">
        <v>277</v>
      </c>
      <c r="O104" t="s">
        <v>278</v>
      </c>
      <c r="P104" t="s">
        <v>47</v>
      </c>
      <c r="Q104" s="4">
        <v>0.25</v>
      </c>
      <c r="R104" s="4">
        <v>4</v>
      </c>
      <c r="S104" s="4">
        <v>1.5</v>
      </c>
      <c r="T104">
        <v>10</v>
      </c>
      <c r="U104" s="18">
        <v>132</v>
      </c>
      <c r="V104" s="18"/>
      <c r="W104" s="4">
        <v>5.75</v>
      </c>
      <c r="X104" s="18">
        <v>759</v>
      </c>
    </row>
    <row r="105" spans="2:24" x14ac:dyDescent="0.4">
      <c r="B105" s="2">
        <v>45870</v>
      </c>
      <c r="C105" s="2">
        <v>45870</v>
      </c>
      <c r="D105" t="s">
        <v>183</v>
      </c>
      <c r="E105" s="2">
        <v>45880</v>
      </c>
      <c r="F105" t="s">
        <v>112</v>
      </c>
      <c r="G105" t="s">
        <v>113</v>
      </c>
      <c r="H105" t="s">
        <v>114</v>
      </c>
      <c r="I105" t="s">
        <v>115</v>
      </c>
      <c r="J105">
        <v>3001</v>
      </c>
      <c r="K105" t="s">
        <v>116</v>
      </c>
      <c r="L105" t="s">
        <v>208</v>
      </c>
      <c r="M105" t="s">
        <v>209</v>
      </c>
      <c r="N105" t="s">
        <v>210</v>
      </c>
      <c r="O105" t="s">
        <v>211</v>
      </c>
      <c r="P105" t="s">
        <v>47</v>
      </c>
      <c r="Q105" s="4">
        <v>0.25</v>
      </c>
      <c r="R105" s="4">
        <v>3.5</v>
      </c>
      <c r="S105" s="4">
        <v>1</v>
      </c>
      <c r="T105">
        <v>20</v>
      </c>
      <c r="U105" s="18">
        <v>132</v>
      </c>
      <c r="V105" s="18"/>
      <c r="W105" s="4">
        <v>4.75</v>
      </c>
      <c r="X105" s="18">
        <v>627</v>
      </c>
    </row>
    <row r="106" spans="2:24" x14ac:dyDescent="0.4">
      <c r="B106" s="2">
        <v>45870</v>
      </c>
      <c r="C106" s="2">
        <v>45870</v>
      </c>
      <c r="D106" t="s">
        <v>183</v>
      </c>
      <c r="E106" s="2">
        <v>45880</v>
      </c>
      <c r="F106" t="s">
        <v>112</v>
      </c>
      <c r="G106" t="s">
        <v>113</v>
      </c>
      <c r="H106" t="s">
        <v>114</v>
      </c>
      <c r="I106" t="s">
        <v>115</v>
      </c>
      <c r="J106">
        <v>3001</v>
      </c>
      <c r="K106" t="s">
        <v>116</v>
      </c>
      <c r="L106" t="s">
        <v>279</v>
      </c>
      <c r="M106" t="s">
        <v>280</v>
      </c>
      <c r="N106" t="s">
        <v>281</v>
      </c>
      <c r="O106" t="s">
        <v>282</v>
      </c>
      <c r="P106" t="s">
        <v>47</v>
      </c>
      <c r="Q106" s="4">
        <v>0</v>
      </c>
      <c r="R106" s="4">
        <v>0.25</v>
      </c>
      <c r="S106" s="4">
        <v>0</v>
      </c>
      <c r="T106">
        <v>16</v>
      </c>
      <c r="U106" s="18">
        <v>132</v>
      </c>
      <c r="V106" s="18"/>
      <c r="W106" s="4">
        <v>0.25</v>
      </c>
      <c r="X106" s="18">
        <v>33</v>
      </c>
    </row>
    <row r="107" spans="2:24" x14ac:dyDescent="0.4">
      <c r="B107" s="2">
        <v>45870</v>
      </c>
      <c r="C107" s="2">
        <v>45870</v>
      </c>
      <c r="D107" t="s">
        <v>183</v>
      </c>
      <c r="E107" s="2">
        <v>45880</v>
      </c>
      <c r="F107" t="s">
        <v>112</v>
      </c>
      <c r="G107" t="s">
        <v>113</v>
      </c>
      <c r="H107" t="s">
        <v>114</v>
      </c>
      <c r="I107" t="s">
        <v>115</v>
      </c>
      <c r="J107">
        <v>3001</v>
      </c>
      <c r="K107" t="s">
        <v>116</v>
      </c>
      <c r="L107" t="s">
        <v>236</v>
      </c>
      <c r="M107" t="s">
        <v>237</v>
      </c>
      <c r="N107" t="s">
        <v>238</v>
      </c>
      <c r="O107" t="s">
        <v>239</v>
      </c>
      <c r="P107" t="s">
        <v>47</v>
      </c>
      <c r="Q107" s="4">
        <v>0.5</v>
      </c>
      <c r="R107" s="4">
        <v>2</v>
      </c>
      <c r="S107" s="4">
        <v>1</v>
      </c>
      <c r="T107">
        <v>14</v>
      </c>
      <c r="U107" s="18">
        <v>132</v>
      </c>
      <c r="V107" s="18"/>
      <c r="W107" s="4">
        <v>3.5</v>
      </c>
      <c r="X107" s="18">
        <v>462</v>
      </c>
    </row>
    <row r="108" spans="2:24" x14ac:dyDescent="0.4">
      <c r="B108" s="2">
        <v>45870</v>
      </c>
      <c r="C108" s="2">
        <v>45870</v>
      </c>
      <c r="D108" t="s">
        <v>183</v>
      </c>
      <c r="E108" s="2">
        <v>45880</v>
      </c>
      <c r="F108" t="s">
        <v>112</v>
      </c>
      <c r="G108" t="s">
        <v>113</v>
      </c>
      <c r="H108" t="s">
        <v>114</v>
      </c>
      <c r="I108" t="s">
        <v>115</v>
      </c>
      <c r="J108">
        <v>3001</v>
      </c>
      <c r="K108" t="s">
        <v>116</v>
      </c>
      <c r="L108" t="s">
        <v>256</v>
      </c>
      <c r="M108" t="s">
        <v>225</v>
      </c>
      <c r="N108" t="s">
        <v>257</v>
      </c>
      <c r="O108" t="s">
        <v>258</v>
      </c>
      <c r="P108" t="s">
        <v>47</v>
      </c>
      <c r="Q108" s="4">
        <v>0</v>
      </c>
      <c r="R108" s="4">
        <v>0.25</v>
      </c>
      <c r="S108" s="4">
        <v>0</v>
      </c>
      <c r="T108">
        <v>23</v>
      </c>
      <c r="U108" s="18">
        <v>132</v>
      </c>
      <c r="V108" s="18"/>
      <c r="W108" s="4">
        <v>0.25</v>
      </c>
      <c r="X108" s="18">
        <v>33</v>
      </c>
    </row>
    <row r="109" spans="2:24" x14ac:dyDescent="0.4">
      <c r="B109" s="2">
        <v>45870</v>
      </c>
      <c r="C109" s="2">
        <v>45870</v>
      </c>
      <c r="D109" t="s">
        <v>183</v>
      </c>
      <c r="E109" s="2">
        <v>45880</v>
      </c>
      <c r="F109" t="s">
        <v>112</v>
      </c>
      <c r="G109" t="s">
        <v>113</v>
      </c>
      <c r="H109" t="s">
        <v>114</v>
      </c>
      <c r="I109" t="s">
        <v>115</v>
      </c>
      <c r="J109">
        <v>3001</v>
      </c>
      <c r="K109" t="s">
        <v>116</v>
      </c>
      <c r="L109" t="s">
        <v>196</v>
      </c>
      <c r="M109" t="s">
        <v>197</v>
      </c>
      <c r="N109" t="s">
        <v>198</v>
      </c>
      <c r="O109" t="s">
        <v>199</v>
      </c>
      <c r="P109" t="s">
        <v>47</v>
      </c>
      <c r="Q109" s="4">
        <v>0</v>
      </c>
      <c r="R109" s="4">
        <v>0.5</v>
      </c>
      <c r="S109" s="4">
        <v>0</v>
      </c>
      <c r="T109">
        <v>34</v>
      </c>
      <c r="U109" s="18">
        <v>132</v>
      </c>
      <c r="V109" s="18"/>
      <c r="W109" s="4">
        <v>0.5</v>
      </c>
      <c r="X109" s="18">
        <v>66</v>
      </c>
    </row>
    <row r="110" spans="2:24" x14ac:dyDescent="0.4">
      <c r="B110" s="2">
        <v>45870</v>
      </c>
      <c r="C110" s="2">
        <v>45870</v>
      </c>
      <c r="D110" t="s">
        <v>183</v>
      </c>
      <c r="E110" s="2">
        <v>45881</v>
      </c>
      <c r="F110" t="s">
        <v>112</v>
      </c>
      <c r="G110" t="s">
        <v>113</v>
      </c>
      <c r="H110" t="s">
        <v>114</v>
      </c>
      <c r="I110" t="s">
        <v>115</v>
      </c>
      <c r="J110">
        <v>3001</v>
      </c>
      <c r="K110" t="s">
        <v>116</v>
      </c>
      <c r="L110" t="s">
        <v>283</v>
      </c>
      <c r="M110" t="s">
        <v>284</v>
      </c>
      <c r="N110" t="s">
        <v>285</v>
      </c>
      <c r="O110" t="s">
        <v>286</v>
      </c>
      <c r="P110" t="s">
        <v>47</v>
      </c>
      <c r="Q110" s="4">
        <v>0.5</v>
      </c>
      <c r="R110" s="4">
        <v>3.5</v>
      </c>
      <c r="S110" s="4">
        <v>1.75</v>
      </c>
      <c r="T110">
        <v>20</v>
      </c>
      <c r="U110" s="18">
        <v>132</v>
      </c>
      <c r="V110" s="18"/>
      <c r="W110" s="4">
        <v>5.75</v>
      </c>
      <c r="X110" s="18">
        <v>759</v>
      </c>
    </row>
    <row r="111" spans="2:24" x14ac:dyDescent="0.4">
      <c r="B111" s="2">
        <v>45870</v>
      </c>
      <c r="C111" s="2">
        <v>45870</v>
      </c>
      <c r="D111" t="s">
        <v>183</v>
      </c>
      <c r="E111" s="2">
        <v>45881</v>
      </c>
      <c r="F111" t="s">
        <v>112</v>
      </c>
      <c r="G111" t="s">
        <v>113</v>
      </c>
      <c r="H111" t="s">
        <v>114</v>
      </c>
      <c r="I111" t="s">
        <v>115</v>
      </c>
      <c r="J111">
        <v>3001</v>
      </c>
      <c r="K111" t="s">
        <v>116</v>
      </c>
      <c r="L111" t="s">
        <v>192</v>
      </c>
      <c r="M111" t="s">
        <v>193</v>
      </c>
      <c r="N111" t="s">
        <v>194</v>
      </c>
      <c r="O111" t="s">
        <v>195</v>
      </c>
      <c r="P111" t="s">
        <v>47</v>
      </c>
      <c r="Q111" s="4">
        <v>0</v>
      </c>
      <c r="R111" s="4">
        <v>1</v>
      </c>
      <c r="S111" s="4">
        <v>0</v>
      </c>
      <c r="T111">
        <v>34</v>
      </c>
      <c r="U111" s="18">
        <v>132</v>
      </c>
      <c r="V111" s="18"/>
      <c r="W111" s="4">
        <v>1</v>
      </c>
      <c r="X111" s="18">
        <v>132</v>
      </c>
    </row>
    <row r="112" spans="2:24" x14ac:dyDescent="0.4">
      <c r="B112" s="2">
        <v>45870</v>
      </c>
      <c r="C112" s="2">
        <v>45870</v>
      </c>
      <c r="D112" t="s">
        <v>183</v>
      </c>
      <c r="E112" s="2">
        <v>45881</v>
      </c>
      <c r="F112" t="s">
        <v>112</v>
      </c>
      <c r="G112" t="s">
        <v>113</v>
      </c>
      <c r="H112" t="s">
        <v>114</v>
      </c>
      <c r="I112" t="s">
        <v>115</v>
      </c>
      <c r="J112">
        <v>3001</v>
      </c>
      <c r="K112" t="s">
        <v>116</v>
      </c>
      <c r="L112" t="s">
        <v>287</v>
      </c>
      <c r="M112" t="s">
        <v>288</v>
      </c>
      <c r="N112" t="s">
        <v>109</v>
      </c>
      <c r="O112" t="s">
        <v>289</v>
      </c>
      <c r="P112" t="s">
        <v>47</v>
      </c>
      <c r="Q112" s="4">
        <v>0</v>
      </c>
      <c r="R112" s="4">
        <v>0.5</v>
      </c>
      <c r="S112" s="4">
        <v>0.25</v>
      </c>
      <c r="T112">
        <v>20</v>
      </c>
      <c r="U112" s="18">
        <v>132</v>
      </c>
      <c r="V112" s="18"/>
      <c r="W112" s="4">
        <v>0.75</v>
      </c>
      <c r="X112" s="18">
        <v>99</v>
      </c>
    </row>
    <row r="113" spans="2:24" x14ac:dyDescent="0.4">
      <c r="B113" s="2">
        <v>45870</v>
      </c>
      <c r="C113" s="2">
        <v>45870</v>
      </c>
      <c r="D113" t="s">
        <v>183</v>
      </c>
      <c r="E113" s="2">
        <v>45881</v>
      </c>
      <c r="F113" t="s">
        <v>112</v>
      </c>
      <c r="G113" t="s">
        <v>113</v>
      </c>
      <c r="H113" t="s">
        <v>114</v>
      </c>
      <c r="I113" t="s">
        <v>115</v>
      </c>
      <c r="J113">
        <v>3001</v>
      </c>
      <c r="K113" t="s">
        <v>116</v>
      </c>
      <c r="L113" t="s">
        <v>256</v>
      </c>
      <c r="M113" t="s">
        <v>225</v>
      </c>
      <c r="N113" t="s">
        <v>257</v>
      </c>
      <c r="O113" t="s">
        <v>258</v>
      </c>
      <c r="P113" t="s">
        <v>47</v>
      </c>
      <c r="Q113" s="4">
        <v>0</v>
      </c>
      <c r="R113" s="4">
        <v>2.5</v>
      </c>
      <c r="S113" s="4">
        <v>0.5</v>
      </c>
      <c r="T113">
        <v>23</v>
      </c>
      <c r="U113" s="18">
        <v>132</v>
      </c>
      <c r="V113" s="18"/>
      <c r="W113" s="4">
        <v>3</v>
      </c>
      <c r="X113" s="18">
        <v>396</v>
      </c>
    </row>
    <row r="114" spans="2:24" x14ac:dyDescent="0.4">
      <c r="B114" s="2">
        <v>45870</v>
      </c>
      <c r="C114" s="2">
        <v>45870</v>
      </c>
      <c r="D114" t="s">
        <v>183</v>
      </c>
      <c r="E114" s="2">
        <v>45881</v>
      </c>
      <c r="F114" t="s">
        <v>112</v>
      </c>
      <c r="G114" t="s">
        <v>113</v>
      </c>
      <c r="H114" t="s">
        <v>114</v>
      </c>
      <c r="I114" t="s">
        <v>115</v>
      </c>
      <c r="J114">
        <v>3001</v>
      </c>
      <c r="K114" t="s">
        <v>116</v>
      </c>
      <c r="L114" t="s">
        <v>204</v>
      </c>
      <c r="M114" t="s">
        <v>205</v>
      </c>
      <c r="N114" t="s">
        <v>206</v>
      </c>
      <c r="O114" t="s">
        <v>207</v>
      </c>
      <c r="P114" t="s">
        <v>47</v>
      </c>
      <c r="Q114" s="4">
        <v>0</v>
      </c>
      <c r="R114" s="4">
        <v>4.25</v>
      </c>
      <c r="S114" s="4">
        <v>0</v>
      </c>
      <c r="T114">
        <v>28</v>
      </c>
      <c r="U114" s="18">
        <v>132</v>
      </c>
      <c r="V114" s="18"/>
      <c r="W114" s="4">
        <v>4.25</v>
      </c>
      <c r="X114" s="18">
        <v>561</v>
      </c>
    </row>
    <row r="115" spans="2:24" x14ac:dyDescent="0.4">
      <c r="B115" s="2">
        <v>45870</v>
      </c>
      <c r="C115" s="2">
        <v>45870</v>
      </c>
      <c r="D115" t="s">
        <v>183</v>
      </c>
      <c r="E115" s="2">
        <v>45881</v>
      </c>
      <c r="F115" t="s">
        <v>112</v>
      </c>
      <c r="G115" t="s">
        <v>113</v>
      </c>
      <c r="H115" t="s">
        <v>114</v>
      </c>
      <c r="I115" t="s">
        <v>115</v>
      </c>
      <c r="J115">
        <v>3001</v>
      </c>
      <c r="K115" t="s">
        <v>116</v>
      </c>
      <c r="L115" t="s">
        <v>267</v>
      </c>
      <c r="M115" t="s">
        <v>268</v>
      </c>
      <c r="N115" t="s">
        <v>269</v>
      </c>
      <c r="O115" t="s">
        <v>270</v>
      </c>
      <c r="P115" t="s">
        <v>47</v>
      </c>
      <c r="Q115" s="4">
        <v>0</v>
      </c>
      <c r="R115" s="4">
        <v>0.25</v>
      </c>
      <c r="S115" s="4">
        <v>0</v>
      </c>
      <c r="T115">
        <v>22</v>
      </c>
      <c r="U115" s="18">
        <v>132</v>
      </c>
      <c r="V115" s="18"/>
      <c r="W115" s="4">
        <v>0.25</v>
      </c>
      <c r="X115" s="18">
        <v>33</v>
      </c>
    </row>
    <row r="116" spans="2:24" x14ac:dyDescent="0.4">
      <c r="B116" s="2">
        <v>45870</v>
      </c>
      <c r="C116" s="2">
        <v>45870</v>
      </c>
      <c r="D116" t="s">
        <v>183</v>
      </c>
      <c r="E116" s="2">
        <v>45882</v>
      </c>
      <c r="F116" t="s">
        <v>112</v>
      </c>
      <c r="G116" t="s">
        <v>113</v>
      </c>
      <c r="H116" t="s">
        <v>114</v>
      </c>
      <c r="I116" t="s">
        <v>115</v>
      </c>
      <c r="J116">
        <v>3001</v>
      </c>
      <c r="K116" t="s">
        <v>116</v>
      </c>
      <c r="L116" t="s">
        <v>208</v>
      </c>
      <c r="M116" t="s">
        <v>209</v>
      </c>
      <c r="N116" t="s">
        <v>210</v>
      </c>
      <c r="O116" t="s">
        <v>211</v>
      </c>
      <c r="P116" t="s">
        <v>47</v>
      </c>
      <c r="Q116" s="4">
        <v>0</v>
      </c>
      <c r="R116" s="4">
        <v>0.25</v>
      </c>
      <c r="S116" s="4">
        <v>0</v>
      </c>
      <c r="T116">
        <v>20</v>
      </c>
      <c r="U116" s="18">
        <v>132</v>
      </c>
      <c r="V116" s="18"/>
      <c r="W116" s="4">
        <v>0.25</v>
      </c>
      <c r="X116" s="18">
        <v>33</v>
      </c>
    </row>
    <row r="117" spans="2:24" x14ac:dyDescent="0.4">
      <c r="B117" s="2">
        <v>45870</v>
      </c>
      <c r="C117" s="2">
        <v>45870</v>
      </c>
      <c r="D117" t="s">
        <v>183</v>
      </c>
      <c r="E117" s="2">
        <v>45882</v>
      </c>
      <c r="F117" t="s">
        <v>112</v>
      </c>
      <c r="G117" t="s">
        <v>113</v>
      </c>
      <c r="H117" t="s">
        <v>114</v>
      </c>
      <c r="I117" t="s">
        <v>115</v>
      </c>
      <c r="J117">
        <v>3001</v>
      </c>
      <c r="K117" t="s">
        <v>116</v>
      </c>
      <c r="L117" t="s">
        <v>184</v>
      </c>
      <c r="M117" t="s">
        <v>185</v>
      </c>
      <c r="N117" t="s">
        <v>186</v>
      </c>
      <c r="O117" t="s">
        <v>187</v>
      </c>
      <c r="P117" t="s">
        <v>47</v>
      </c>
      <c r="Q117" s="4">
        <v>0</v>
      </c>
      <c r="R117" s="4">
        <v>2.5</v>
      </c>
      <c r="S117" s="4">
        <v>0</v>
      </c>
      <c r="T117">
        <v>20</v>
      </c>
      <c r="U117" s="18">
        <v>132</v>
      </c>
      <c r="V117" s="18"/>
      <c r="W117" s="4">
        <v>2.5</v>
      </c>
      <c r="X117" s="18">
        <v>330</v>
      </c>
    </row>
    <row r="118" spans="2:24" x14ac:dyDescent="0.4">
      <c r="B118" s="2">
        <v>45870</v>
      </c>
      <c r="C118" s="2">
        <v>45870</v>
      </c>
      <c r="D118" t="s">
        <v>183</v>
      </c>
      <c r="E118" s="2">
        <v>45882</v>
      </c>
      <c r="F118" t="s">
        <v>112</v>
      </c>
      <c r="G118" t="s">
        <v>113</v>
      </c>
      <c r="H118" t="s">
        <v>114</v>
      </c>
      <c r="I118" t="s">
        <v>115</v>
      </c>
      <c r="J118">
        <v>3001</v>
      </c>
      <c r="K118" t="s">
        <v>116</v>
      </c>
      <c r="L118" t="s">
        <v>248</v>
      </c>
      <c r="M118" t="s">
        <v>249</v>
      </c>
      <c r="N118" t="s">
        <v>250</v>
      </c>
      <c r="O118" t="s">
        <v>251</v>
      </c>
      <c r="P118" t="s">
        <v>47</v>
      </c>
      <c r="Q118" s="4">
        <v>0.75</v>
      </c>
      <c r="R118" s="4">
        <v>2.75</v>
      </c>
      <c r="S118" s="4">
        <v>1.25</v>
      </c>
      <c r="T118">
        <v>35</v>
      </c>
      <c r="U118" s="18">
        <v>132</v>
      </c>
      <c r="V118" s="18"/>
      <c r="W118" s="4">
        <v>4.75</v>
      </c>
      <c r="X118" s="18">
        <v>627</v>
      </c>
    </row>
    <row r="119" spans="2:24" x14ac:dyDescent="0.4">
      <c r="B119" s="2">
        <v>45870</v>
      </c>
      <c r="C119" s="2">
        <v>45870</v>
      </c>
      <c r="D119" t="s">
        <v>183</v>
      </c>
      <c r="E119" s="2">
        <v>45882</v>
      </c>
      <c r="F119" t="s">
        <v>112</v>
      </c>
      <c r="G119" t="s">
        <v>113</v>
      </c>
      <c r="H119" t="s">
        <v>114</v>
      </c>
      <c r="I119" t="s">
        <v>115</v>
      </c>
      <c r="J119">
        <v>3001</v>
      </c>
      <c r="K119" t="s">
        <v>116</v>
      </c>
      <c r="L119" t="s">
        <v>228</v>
      </c>
      <c r="M119" t="s">
        <v>229</v>
      </c>
      <c r="N119" t="s">
        <v>230</v>
      </c>
      <c r="O119" t="s">
        <v>231</v>
      </c>
      <c r="P119" t="s">
        <v>47</v>
      </c>
      <c r="Q119" s="4">
        <v>0.25</v>
      </c>
      <c r="R119" s="4">
        <v>0.75</v>
      </c>
      <c r="S119" s="4">
        <v>0.25</v>
      </c>
      <c r="T119">
        <v>14</v>
      </c>
      <c r="U119" s="18">
        <v>132</v>
      </c>
      <c r="V119" s="18"/>
      <c r="W119" s="4">
        <v>1.25</v>
      </c>
      <c r="X119" s="18">
        <v>165</v>
      </c>
    </row>
    <row r="120" spans="2:24" x14ac:dyDescent="0.4">
      <c r="B120" s="2">
        <v>45870</v>
      </c>
      <c r="C120" s="2">
        <v>45870</v>
      </c>
      <c r="D120" t="s">
        <v>183</v>
      </c>
      <c r="E120" s="2">
        <v>45882</v>
      </c>
      <c r="F120" t="s">
        <v>112</v>
      </c>
      <c r="G120" t="s">
        <v>113</v>
      </c>
      <c r="H120" t="s">
        <v>114</v>
      </c>
      <c r="I120" t="s">
        <v>115</v>
      </c>
      <c r="J120">
        <v>3001</v>
      </c>
      <c r="K120" t="s">
        <v>116</v>
      </c>
      <c r="L120" t="s">
        <v>232</v>
      </c>
      <c r="M120" t="s">
        <v>233</v>
      </c>
      <c r="N120" t="s">
        <v>234</v>
      </c>
      <c r="O120" t="s">
        <v>235</v>
      </c>
      <c r="P120" t="s">
        <v>47</v>
      </c>
      <c r="Q120" s="4">
        <v>0</v>
      </c>
      <c r="R120" s="4">
        <v>2</v>
      </c>
      <c r="S120" s="4">
        <v>0.5</v>
      </c>
      <c r="T120">
        <v>14</v>
      </c>
      <c r="U120" s="18">
        <v>132</v>
      </c>
      <c r="V120" s="18"/>
      <c r="W120" s="4">
        <v>2.5</v>
      </c>
      <c r="X120" s="18">
        <v>330</v>
      </c>
    </row>
    <row r="121" spans="2:24" x14ac:dyDescent="0.4">
      <c r="B121" s="2">
        <v>45870</v>
      </c>
      <c r="C121" s="2">
        <v>45870</v>
      </c>
      <c r="D121" t="s">
        <v>183</v>
      </c>
      <c r="E121" s="2">
        <v>45882</v>
      </c>
      <c r="F121" t="s">
        <v>112</v>
      </c>
      <c r="G121" t="s">
        <v>113</v>
      </c>
      <c r="H121" t="s">
        <v>114</v>
      </c>
      <c r="I121" t="s">
        <v>115</v>
      </c>
      <c r="J121">
        <v>3001</v>
      </c>
      <c r="K121" t="s">
        <v>116</v>
      </c>
      <c r="L121" t="s">
        <v>196</v>
      </c>
      <c r="M121" t="s">
        <v>197</v>
      </c>
      <c r="N121" t="s">
        <v>198</v>
      </c>
      <c r="O121" t="s">
        <v>199</v>
      </c>
      <c r="P121" t="s">
        <v>47</v>
      </c>
      <c r="Q121" s="4">
        <v>0</v>
      </c>
      <c r="R121" s="4">
        <v>1.5</v>
      </c>
      <c r="S121" s="4">
        <v>0.75</v>
      </c>
      <c r="T121">
        <v>34</v>
      </c>
      <c r="U121" s="18">
        <v>132</v>
      </c>
      <c r="V121" s="18"/>
      <c r="W121" s="4">
        <v>2.25</v>
      </c>
      <c r="X121" s="18">
        <v>297</v>
      </c>
    </row>
    <row r="122" spans="2:24" x14ac:dyDescent="0.4">
      <c r="B122" s="2">
        <v>45870</v>
      </c>
      <c r="C122" s="2">
        <v>45870</v>
      </c>
      <c r="D122" t="s">
        <v>183</v>
      </c>
      <c r="E122" s="2">
        <v>45882</v>
      </c>
      <c r="F122" t="s">
        <v>112</v>
      </c>
      <c r="G122" t="s">
        <v>113</v>
      </c>
      <c r="H122" t="s">
        <v>114</v>
      </c>
      <c r="I122" t="s">
        <v>115</v>
      </c>
      <c r="J122">
        <v>3001</v>
      </c>
      <c r="K122" t="s">
        <v>116</v>
      </c>
      <c r="L122" t="s">
        <v>267</v>
      </c>
      <c r="M122" t="s">
        <v>268</v>
      </c>
      <c r="N122" t="s">
        <v>269</v>
      </c>
      <c r="O122" t="s">
        <v>270</v>
      </c>
      <c r="P122" t="s">
        <v>47</v>
      </c>
      <c r="Q122" s="4">
        <v>0</v>
      </c>
      <c r="R122" s="4">
        <v>1</v>
      </c>
      <c r="S122" s="4">
        <v>0.25</v>
      </c>
      <c r="T122">
        <v>51</v>
      </c>
      <c r="U122" s="18">
        <v>264</v>
      </c>
      <c r="V122" s="18"/>
      <c r="W122" s="4">
        <v>1.25</v>
      </c>
      <c r="X122" s="18">
        <v>165</v>
      </c>
    </row>
    <row r="123" spans="2:24" x14ac:dyDescent="0.4">
      <c r="B123" s="2">
        <v>45870</v>
      </c>
      <c r="C123" s="2">
        <v>45870</v>
      </c>
      <c r="D123" t="s">
        <v>183</v>
      </c>
      <c r="E123" s="2">
        <v>45882</v>
      </c>
      <c r="F123" t="s">
        <v>240</v>
      </c>
      <c r="G123" t="s">
        <v>241</v>
      </c>
      <c r="H123" t="s">
        <v>114</v>
      </c>
      <c r="I123" t="s">
        <v>242</v>
      </c>
      <c r="J123">
        <v>3600</v>
      </c>
      <c r="K123" t="s">
        <v>243</v>
      </c>
      <c r="L123" t="s">
        <v>244</v>
      </c>
      <c r="M123" t="s">
        <v>245</v>
      </c>
      <c r="N123" t="s">
        <v>246</v>
      </c>
      <c r="O123" t="s">
        <v>247</v>
      </c>
      <c r="P123" t="s">
        <v>47</v>
      </c>
      <c r="Q123" s="4">
        <v>0</v>
      </c>
      <c r="R123" s="4">
        <v>1.75</v>
      </c>
      <c r="S123" s="4">
        <v>0.75</v>
      </c>
      <c r="T123">
        <v>15</v>
      </c>
      <c r="U123" s="18">
        <v>132</v>
      </c>
      <c r="V123" s="18"/>
      <c r="W123" s="4">
        <v>2.5</v>
      </c>
      <c r="X123" s="18">
        <v>330</v>
      </c>
    </row>
    <row r="124" spans="2:24" x14ac:dyDescent="0.4">
      <c r="B124" s="2">
        <v>45870</v>
      </c>
      <c r="C124" s="2">
        <v>45870</v>
      </c>
      <c r="D124" t="s">
        <v>183</v>
      </c>
      <c r="E124" s="2">
        <v>45883</v>
      </c>
      <c r="F124" t="s">
        <v>112</v>
      </c>
      <c r="G124" t="s">
        <v>113</v>
      </c>
      <c r="H124" t="s">
        <v>114</v>
      </c>
      <c r="I124" t="s">
        <v>115</v>
      </c>
      <c r="J124">
        <v>3001</v>
      </c>
      <c r="K124" t="s">
        <v>116</v>
      </c>
      <c r="L124" t="s">
        <v>271</v>
      </c>
      <c r="M124" t="s">
        <v>272</v>
      </c>
      <c r="N124" t="s">
        <v>273</v>
      </c>
      <c r="O124" t="s">
        <v>274</v>
      </c>
      <c r="P124" t="s">
        <v>47</v>
      </c>
      <c r="Q124" s="4">
        <v>0</v>
      </c>
      <c r="R124" s="4">
        <v>1.75</v>
      </c>
      <c r="S124" s="4">
        <v>0.75</v>
      </c>
      <c r="T124">
        <v>20</v>
      </c>
      <c r="U124" s="18">
        <v>132</v>
      </c>
      <c r="V124" s="18"/>
      <c r="W124" s="4">
        <v>2.5</v>
      </c>
      <c r="X124" s="18">
        <v>330</v>
      </c>
    </row>
    <row r="125" spans="2:24" x14ac:dyDescent="0.4">
      <c r="B125" s="2">
        <v>45870</v>
      </c>
      <c r="C125" s="2">
        <v>45870</v>
      </c>
      <c r="D125" t="s">
        <v>183</v>
      </c>
      <c r="E125" s="2">
        <v>45883</v>
      </c>
      <c r="F125" t="s">
        <v>112</v>
      </c>
      <c r="G125" t="s">
        <v>113</v>
      </c>
      <c r="H125" t="s">
        <v>114</v>
      </c>
      <c r="I125" t="s">
        <v>115</v>
      </c>
      <c r="J125">
        <v>3001</v>
      </c>
      <c r="K125" t="s">
        <v>116</v>
      </c>
      <c r="L125" t="s">
        <v>216</v>
      </c>
      <c r="M125" t="s">
        <v>217</v>
      </c>
      <c r="N125" t="s">
        <v>218</v>
      </c>
      <c r="O125" t="s">
        <v>219</v>
      </c>
      <c r="P125" t="s">
        <v>47</v>
      </c>
      <c r="Q125" s="4">
        <v>0.25</v>
      </c>
      <c r="R125" s="4">
        <v>2.25</v>
      </c>
      <c r="S125" s="4">
        <v>0.5</v>
      </c>
      <c r="T125">
        <v>15</v>
      </c>
      <c r="U125" s="18">
        <v>132</v>
      </c>
      <c r="V125" s="18"/>
      <c r="W125" s="4">
        <v>3</v>
      </c>
      <c r="X125" s="18">
        <v>396</v>
      </c>
    </row>
    <row r="126" spans="2:24" x14ac:dyDescent="0.4">
      <c r="B126" s="2">
        <v>45870</v>
      </c>
      <c r="C126" s="2">
        <v>45870</v>
      </c>
      <c r="D126" t="s">
        <v>183</v>
      </c>
      <c r="E126" s="2">
        <v>45883</v>
      </c>
      <c r="F126" t="s">
        <v>112</v>
      </c>
      <c r="G126" t="s">
        <v>113</v>
      </c>
      <c r="H126" t="s">
        <v>114</v>
      </c>
      <c r="I126" t="s">
        <v>115</v>
      </c>
      <c r="J126">
        <v>3001</v>
      </c>
      <c r="K126" t="s">
        <v>116</v>
      </c>
      <c r="L126" t="s">
        <v>192</v>
      </c>
      <c r="M126" t="s">
        <v>193</v>
      </c>
      <c r="N126" t="s">
        <v>194</v>
      </c>
      <c r="O126" t="s">
        <v>195</v>
      </c>
      <c r="P126" t="s">
        <v>47</v>
      </c>
      <c r="Q126" s="4">
        <v>0.25</v>
      </c>
      <c r="R126" s="4">
        <v>0.5</v>
      </c>
      <c r="S126" s="4">
        <v>0.25</v>
      </c>
      <c r="T126">
        <v>34</v>
      </c>
      <c r="U126" s="18">
        <v>132</v>
      </c>
      <c r="V126" s="18"/>
      <c r="W126" s="4">
        <v>1</v>
      </c>
      <c r="X126" s="18">
        <v>132</v>
      </c>
    </row>
    <row r="127" spans="2:24" x14ac:dyDescent="0.4">
      <c r="B127" s="2">
        <v>45870</v>
      </c>
      <c r="C127" s="2">
        <v>45870</v>
      </c>
      <c r="D127" t="s">
        <v>183</v>
      </c>
      <c r="E127" s="2">
        <v>45883</v>
      </c>
      <c r="F127" t="s">
        <v>112</v>
      </c>
      <c r="G127" t="s">
        <v>113</v>
      </c>
      <c r="H127" t="s">
        <v>114</v>
      </c>
      <c r="I127" t="s">
        <v>115</v>
      </c>
      <c r="J127">
        <v>3001</v>
      </c>
      <c r="K127" t="s">
        <v>116</v>
      </c>
      <c r="L127" t="s">
        <v>220</v>
      </c>
      <c r="M127" t="s">
        <v>221</v>
      </c>
      <c r="N127" t="s">
        <v>222</v>
      </c>
      <c r="O127" t="s">
        <v>223</v>
      </c>
      <c r="P127" t="s">
        <v>47</v>
      </c>
      <c r="Q127" s="4">
        <v>0.5</v>
      </c>
      <c r="R127" s="4">
        <v>2</v>
      </c>
      <c r="S127" s="4">
        <v>1</v>
      </c>
      <c r="T127">
        <v>10</v>
      </c>
      <c r="U127" s="18">
        <v>132</v>
      </c>
      <c r="V127" s="18"/>
      <c r="W127" s="4">
        <v>3.5</v>
      </c>
      <c r="X127" s="18">
        <v>462</v>
      </c>
    </row>
    <row r="128" spans="2:24" x14ac:dyDescent="0.4">
      <c r="B128" s="2">
        <v>45870</v>
      </c>
      <c r="C128" s="2">
        <v>45870</v>
      </c>
      <c r="D128" t="s">
        <v>183</v>
      </c>
      <c r="E128" s="2">
        <v>45883</v>
      </c>
      <c r="F128" t="s">
        <v>112</v>
      </c>
      <c r="G128" t="s">
        <v>113</v>
      </c>
      <c r="H128" t="s">
        <v>114</v>
      </c>
      <c r="I128" t="s">
        <v>115</v>
      </c>
      <c r="J128">
        <v>3001</v>
      </c>
      <c r="K128" t="s">
        <v>116</v>
      </c>
      <c r="L128" t="s">
        <v>196</v>
      </c>
      <c r="M128" t="s">
        <v>197</v>
      </c>
      <c r="N128" t="s">
        <v>198</v>
      </c>
      <c r="O128" t="s">
        <v>199</v>
      </c>
      <c r="P128" t="s">
        <v>47</v>
      </c>
      <c r="Q128" s="4">
        <v>0</v>
      </c>
      <c r="R128" s="4">
        <v>0.5</v>
      </c>
      <c r="S128" s="4">
        <v>0</v>
      </c>
      <c r="T128">
        <v>34</v>
      </c>
      <c r="U128" s="18">
        <v>132</v>
      </c>
      <c r="V128" s="18"/>
      <c r="W128" s="4">
        <v>0.5</v>
      </c>
      <c r="X128" s="18">
        <v>66</v>
      </c>
    </row>
    <row r="129" spans="2:24" x14ac:dyDescent="0.4">
      <c r="B129" s="2">
        <v>45870</v>
      </c>
      <c r="C129" s="2">
        <v>45870</v>
      </c>
      <c r="D129" t="s">
        <v>183</v>
      </c>
      <c r="E129" s="2">
        <v>45883</v>
      </c>
      <c r="F129" t="s">
        <v>112</v>
      </c>
      <c r="G129" t="s">
        <v>113</v>
      </c>
      <c r="H129" t="s">
        <v>114</v>
      </c>
      <c r="I129" t="s">
        <v>115</v>
      </c>
      <c r="J129">
        <v>3001</v>
      </c>
      <c r="K129" t="s">
        <v>116</v>
      </c>
      <c r="L129" t="s">
        <v>204</v>
      </c>
      <c r="M129" t="s">
        <v>205</v>
      </c>
      <c r="N129" t="s">
        <v>206</v>
      </c>
      <c r="O129" t="s">
        <v>207</v>
      </c>
      <c r="P129" t="s">
        <v>47</v>
      </c>
      <c r="Q129" s="4">
        <v>0</v>
      </c>
      <c r="R129" s="4">
        <v>0.5</v>
      </c>
      <c r="S129" s="4">
        <v>0.25</v>
      </c>
      <c r="T129">
        <v>28</v>
      </c>
      <c r="U129" s="18">
        <v>132</v>
      </c>
      <c r="V129" s="18"/>
      <c r="W129" s="4">
        <v>0.75</v>
      </c>
      <c r="X129" s="18">
        <v>99</v>
      </c>
    </row>
    <row r="130" spans="2:24" x14ac:dyDescent="0.4">
      <c r="B130" s="2">
        <v>45870</v>
      </c>
      <c r="C130" s="2">
        <v>45870</v>
      </c>
      <c r="D130" t="s">
        <v>183</v>
      </c>
      <c r="E130" s="2">
        <v>45883</v>
      </c>
      <c r="F130" t="s">
        <v>112</v>
      </c>
      <c r="G130" t="s">
        <v>113</v>
      </c>
      <c r="H130" t="s">
        <v>114</v>
      </c>
      <c r="I130" t="s">
        <v>115</v>
      </c>
      <c r="J130">
        <v>3001</v>
      </c>
      <c r="K130" t="s">
        <v>116</v>
      </c>
      <c r="L130" t="s">
        <v>267</v>
      </c>
      <c r="M130" t="s">
        <v>268</v>
      </c>
      <c r="N130" t="s">
        <v>269</v>
      </c>
      <c r="O130" t="s">
        <v>270</v>
      </c>
      <c r="P130" t="s">
        <v>47</v>
      </c>
      <c r="Q130" s="4">
        <v>0.5</v>
      </c>
      <c r="R130" s="4">
        <v>8</v>
      </c>
      <c r="S130" s="4">
        <v>0.5</v>
      </c>
      <c r="T130">
        <v>29</v>
      </c>
      <c r="U130" s="18">
        <v>132</v>
      </c>
      <c r="V130" s="18"/>
      <c r="W130" s="4">
        <v>9</v>
      </c>
      <c r="X130" s="18">
        <v>1188</v>
      </c>
    </row>
    <row r="131" spans="2:24" x14ac:dyDescent="0.4">
      <c r="B131" s="2">
        <v>45870</v>
      </c>
      <c r="C131" s="2">
        <v>45870</v>
      </c>
      <c r="D131" t="s">
        <v>183</v>
      </c>
      <c r="E131" s="2">
        <v>45883</v>
      </c>
      <c r="F131" t="s">
        <v>112</v>
      </c>
      <c r="G131" t="s">
        <v>113</v>
      </c>
      <c r="H131" t="s">
        <v>114</v>
      </c>
      <c r="I131" t="s">
        <v>115</v>
      </c>
      <c r="J131">
        <v>3001</v>
      </c>
      <c r="K131" t="s">
        <v>116</v>
      </c>
      <c r="L131" t="s">
        <v>224</v>
      </c>
      <c r="M131" t="s">
        <v>225</v>
      </c>
      <c r="N131" t="s">
        <v>226</v>
      </c>
      <c r="O131" t="s">
        <v>227</v>
      </c>
      <c r="P131" t="s">
        <v>47</v>
      </c>
      <c r="Q131" s="4">
        <v>0.5</v>
      </c>
      <c r="R131" s="4">
        <v>4</v>
      </c>
      <c r="S131" s="4">
        <v>2</v>
      </c>
      <c r="T131">
        <v>35</v>
      </c>
      <c r="U131" s="18">
        <v>132</v>
      </c>
      <c r="V131" s="18"/>
      <c r="W131" s="4">
        <v>6.5</v>
      </c>
      <c r="X131" s="18">
        <v>858</v>
      </c>
    </row>
    <row r="132" spans="2:24" x14ac:dyDescent="0.4">
      <c r="B132" s="2">
        <v>45870</v>
      </c>
      <c r="C132" s="2">
        <v>45870</v>
      </c>
      <c r="D132" t="s">
        <v>183</v>
      </c>
      <c r="E132" s="2">
        <v>45883</v>
      </c>
      <c r="F132" t="s">
        <v>112</v>
      </c>
      <c r="G132" t="s">
        <v>113</v>
      </c>
      <c r="H132" t="s">
        <v>114</v>
      </c>
      <c r="I132" t="s">
        <v>115</v>
      </c>
      <c r="J132">
        <v>3001</v>
      </c>
      <c r="K132" t="s">
        <v>116</v>
      </c>
      <c r="L132" t="s">
        <v>290</v>
      </c>
      <c r="M132" t="s">
        <v>291</v>
      </c>
      <c r="N132" t="s">
        <v>292</v>
      </c>
      <c r="O132" t="s">
        <v>293</v>
      </c>
      <c r="P132" t="s">
        <v>47</v>
      </c>
      <c r="Q132" s="4">
        <v>0.75</v>
      </c>
      <c r="R132" s="4">
        <v>1.75</v>
      </c>
      <c r="S132" s="4">
        <v>0.75</v>
      </c>
      <c r="T132">
        <v>11</v>
      </c>
      <c r="U132" s="18">
        <v>132</v>
      </c>
      <c r="V132" s="18"/>
      <c r="W132" s="4">
        <v>3.25</v>
      </c>
      <c r="X132" s="18">
        <v>429</v>
      </c>
    </row>
    <row r="133" spans="2:24" x14ac:dyDescent="0.4">
      <c r="B133" s="2">
        <v>45870</v>
      </c>
      <c r="C133" s="2">
        <v>45870</v>
      </c>
      <c r="D133" t="s">
        <v>183</v>
      </c>
      <c r="E133" s="2">
        <v>45883</v>
      </c>
      <c r="F133" t="s">
        <v>240</v>
      </c>
      <c r="G133" t="s">
        <v>241</v>
      </c>
      <c r="H133" t="s">
        <v>114</v>
      </c>
      <c r="I133" t="s">
        <v>242</v>
      </c>
      <c r="J133">
        <v>3600</v>
      </c>
      <c r="K133" t="s">
        <v>243</v>
      </c>
      <c r="L133" t="s">
        <v>244</v>
      </c>
      <c r="M133" t="s">
        <v>245</v>
      </c>
      <c r="N133" t="s">
        <v>246</v>
      </c>
      <c r="O133" t="s">
        <v>247</v>
      </c>
      <c r="P133" t="s">
        <v>47</v>
      </c>
      <c r="Q133" s="4">
        <v>0</v>
      </c>
      <c r="R133" s="4">
        <v>0.25</v>
      </c>
      <c r="S133" s="4">
        <v>0</v>
      </c>
      <c r="T133">
        <v>15</v>
      </c>
      <c r="U133" s="18">
        <v>132</v>
      </c>
      <c r="V133" s="18"/>
      <c r="W133" s="4">
        <v>0.25</v>
      </c>
      <c r="X133" s="18">
        <v>33</v>
      </c>
    </row>
    <row r="134" spans="2:24" x14ac:dyDescent="0.4">
      <c r="B134" s="2">
        <v>45870</v>
      </c>
      <c r="C134" s="2">
        <v>45870</v>
      </c>
      <c r="D134" t="s">
        <v>183</v>
      </c>
      <c r="E134" s="2">
        <v>45884</v>
      </c>
      <c r="F134" t="s">
        <v>112</v>
      </c>
      <c r="G134" t="s">
        <v>113</v>
      </c>
      <c r="H134" t="s">
        <v>114</v>
      </c>
      <c r="I134" t="s">
        <v>115</v>
      </c>
      <c r="J134">
        <v>3001</v>
      </c>
      <c r="K134" t="s">
        <v>116</v>
      </c>
      <c r="L134" t="s">
        <v>208</v>
      </c>
      <c r="M134" t="s">
        <v>209</v>
      </c>
      <c r="N134" t="s">
        <v>210</v>
      </c>
      <c r="O134" t="s">
        <v>211</v>
      </c>
      <c r="P134" t="s">
        <v>47</v>
      </c>
      <c r="Q134" s="4">
        <v>0</v>
      </c>
      <c r="R134" s="4">
        <v>0.25</v>
      </c>
      <c r="S134" s="4">
        <v>0</v>
      </c>
      <c r="T134">
        <v>20</v>
      </c>
      <c r="U134" s="18">
        <v>132</v>
      </c>
      <c r="V134" s="18"/>
      <c r="W134" s="4">
        <v>0.25</v>
      </c>
      <c r="X134" s="18">
        <v>33</v>
      </c>
    </row>
    <row r="135" spans="2:24" x14ac:dyDescent="0.4">
      <c r="B135" s="2">
        <v>45870</v>
      </c>
      <c r="C135" s="2">
        <v>45870</v>
      </c>
      <c r="D135" t="s">
        <v>183</v>
      </c>
      <c r="E135" s="2">
        <v>45884</v>
      </c>
      <c r="F135" t="s">
        <v>112</v>
      </c>
      <c r="G135" t="s">
        <v>113</v>
      </c>
      <c r="H135" t="s">
        <v>114</v>
      </c>
      <c r="I135" t="s">
        <v>115</v>
      </c>
      <c r="J135">
        <v>3001</v>
      </c>
      <c r="K135" t="s">
        <v>116</v>
      </c>
      <c r="L135" t="s">
        <v>294</v>
      </c>
      <c r="M135" t="s">
        <v>295</v>
      </c>
      <c r="N135" t="s">
        <v>296</v>
      </c>
      <c r="O135" t="s">
        <v>297</v>
      </c>
      <c r="P135" t="s">
        <v>47</v>
      </c>
      <c r="Q135" s="4">
        <v>0.5</v>
      </c>
      <c r="R135" s="4">
        <v>3</v>
      </c>
      <c r="S135" s="4">
        <v>0.5</v>
      </c>
      <c r="T135">
        <v>20</v>
      </c>
      <c r="U135" s="18">
        <v>132</v>
      </c>
      <c r="V135" s="18"/>
      <c r="W135" s="4">
        <v>4</v>
      </c>
      <c r="X135" s="18">
        <v>528</v>
      </c>
    </row>
    <row r="136" spans="2:24" x14ac:dyDescent="0.4">
      <c r="B136" s="2">
        <v>45870</v>
      </c>
      <c r="C136" s="2">
        <v>45870</v>
      </c>
      <c r="D136" t="s">
        <v>183</v>
      </c>
      <c r="E136" s="2">
        <v>45884</v>
      </c>
      <c r="F136" t="s">
        <v>112</v>
      </c>
      <c r="G136" t="s">
        <v>113</v>
      </c>
      <c r="H136" t="s">
        <v>114</v>
      </c>
      <c r="I136" t="s">
        <v>115</v>
      </c>
      <c r="J136">
        <v>3001</v>
      </c>
      <c r="K136" t="s">
        <v>116</v>
      </c>
      <c r="L136" t="s">
        <v>212</v>
      </c>
      <c r="M136" t="s">
        <v>213</v>
      </c>
      <c r="N136" t="s">
        <v>214</v>
      </c>
      <c r="O136" t="s">
        <v>215</v>
      </c>
      <c r="P136" t="s">
        <v>47</v>
      </c>
      <c r="Q136" s="4">
        <v>0.25</v>
      </c>
      <c r="R136" s="4">
        <v>2.75</v>
      </c>
      <c r="S136" s="4">
        <v>0.5</v>
      </c>
      <c r="T136">
        <v>20</v>
      </c>
      <c r="U136" s="18">
        <v>132</v>
      </c>
      <c r="V136" s="18"/>
      <c r="W136" s="4">
        <v>3.5</v>
      </c>
      <c r="X136" s="18">
        <v>462</v>
      </c>
    </row>
    <row r="137" spans="2:24" x14ac:dyDescent="0.4">
      <c r="B137" s="2">
        <v>45870</v>
      </c>
      <c r="C137" s="2">
        <v>45870</v>
      </c>
      <c r="D137" t="s">
        <v>183</v>
      </c>
      <c r="E137" s="2">
        <v>45884</v>
      </c>
      <c r="F137" t="s">
        <v>112</v>
      </c>
      <c r="G137" t="s">
        <v>113</v>
      </c>
      <c r="H137" t="s">
        <v>114</v>
      </c>
      <c r="I137" t="s">
        <v>115</v>
      </c>
      <c r="J137">
        <v>3001</v>
      </c>
      <c r="K137" t="s">
        <v>116</v>
      </c>
      <c r="L137" t="s">
        <v>279</v>
      </c>
      <c r="M137" t="s">
        <v>280</v>
      </c>
      <c r="N137" t="s">
        <v>281</v>
      </c>
      <c r="O137" t="s">
        <v>282</v>
      </c>
      <c r="P137" t="s">
        <v>47</v>
      </c>
      <c r="Q137" s="4">
        <v>0</v>
      </c>
      <c r="R137" s="4">
        <v>2</v>
      </c>
      <c r="S137" s="4">
        <v>1</v>
      </c>
      <c r="T137">
        <v>16</v>
      </c>
      <c r="U137" s="18">
        <v>132</v>
      </c>
      <c r="V137" s="18"/>
      <c r="W137" s="4">
        <v>3</v>
      </c>
      <c r="X137" s="18">
        <v>396</v>
      </c>
    </row>
    <row r="138" spans="2:24" x14ac:dyDescent="0.4">
      <c r="B138" s="2">
        <v>45870</v>
      </c>
      <c r="C138" s="2">
        <v>45870</v>
      </c>
      <c r="D138" t="s">
        <v>183</v>
      </c>
      <c r="E138" s="2">
        <v>45884</v>
      </c>
      <c r="F138" t="s">
        <v>112</v>
      </c>
      <c r="G138" t="s">
        <v>113</v>
      </c>
      <c r="H138" t="s">
        <v>114</v>
      </c>
      <c r="I138" t="s">
        <v>115</v>
      </c>
      <c r="J138">
        <v>3001</v>
      </c>
      <c r="K138" t="s">
        <v>116</v>
      </c>
      <c r="L138" t="s">
        <v>259</v>
      </c>
      <c r="M138" t="s">
        <v>260</v>
      </c>
      <c r="N138" t="s">
        <v>261</v>
      </c>
      <c r="O138" t="s">
        <v>262</v>
      </c>
      <c r="P138" t="s">
        <v>47</v>
      </c>
      <c r="Q138" s="4">
        <v>0.25</v>
      </c>
      <c r="R138" s="4">
        <v>2</v>
      </c>
      <c r="S138" s="4">
        <v>0.5</v>
      </c>
      <c r="T138">
        <v>20</v>
      </c>
      <c r="U138" s="18">
        <v>132</v>
      </c>
      <c r="V138" s="18"/>
      <c r="W138" s="4">
        <v>2.75</v>
      </c>
      <c r="X138" s="18">
        <v>363</v>
      </c>
    </row>
    <row r="139" spans="2:24" x14ac:dyDescent="0.4">
      <c r="B139" s="2">
        <v>45870</v>
      </c>
      <c r="C139" s="2">
        <v>45870</v>
      </c>
      <c r="D139" t="s">
        <v>183</v>
      </c>
      <c r="E139" s="2">
        <v>45884</v>
      </c>
      <c r="F139" t="s">
        <v>112</v>
      </c>
      <c r="G139" t="s">
        <v>113</v>
      </c>
      <c r="H139" t="s">
        <v>114</v>
      </c>
      <c r="I139" t="s">
        <v>115</v>
      </c>
      <c r="J139">
        <v>3001</v>
      </c>
      <c r="K139" t="s">
        <v>116</v>
      </c>
      <c r="L139" t="s">
        <v>196</v>
      </c>
      <c r="M139" t="s">
        <v>197</v>
      </c>
      <c r="N139" t="s">
        <v>198</v>
      </c>
      <c r="O139" t="s">
        <v>199</v>
      </c>
      <c r="P139" t="s">
        <v>47</v>
      </c>
      <c r="Q139" s="4">
        <v>1</v>
      </c>
      <c r="R139" s="4">
        <v>2.75</v>
      </c>
      <c r="S139" s="4">
        <v>1</v>
      </c>
      <c r="T139">
        <v>34</v>
      </c>
      <c r="U139" s="18">
        <v>132</v>
      </c>
      <c r="V139" s="18"/>
      <c r="W139" s="4">
        <v>4.75</v>
      </c>
      <c r="X139" s="18">
        <v>627</v>
      </c>
    </row>
    <row r="140" spans="2:24" x14ac:dyDescent="0.4">
      <c r="B140" s="2">
        <v>45870</v>
      </c>
      <c r="C140" s="2">
        <v>45870</v>
      </c>
      <c r="D140" t="s">
        <v>183</v>
      </c>
      <c r="E140" s="2">
        <v>45884</v>
      </c>
      <c r="F140" t="s">
        <v>112</v>
      </c>
      <c r="G140" t="s">
        <v>113</v>
      </c>
      <c r="H140" t="s">
        <v>114</v>
      </c>
      <c r="I140" t="s">
        <v>115</v>
      </c>
      <c r="J140">
        <v>3001</v>
      </c>
      <c r="K140" t="s">
        <v>116</v>
      </c>
      <c r="L140" t="s">
        <v>290</v>
      </c>
      <c r="M140" t="s">
        <v>291</v>
      </c>
      <c r="N140" t="s">
        <v>292</v>
      </c>
      <c r="O140" t="s">
        <v>293</v>
      </c>
      <c r="P140" t="s">
        <v>47</v>
      </c>
      <c r="Q140" s="4">
        <v>0</v>
      </c>
      <c r="R140" s="4">
        <v>0.5</v>
      </c>
      <c r="S140" s="4">
        <v>0.25</v>
      </c>
      <c r="T140">
        <v>11</v>
      </c>
      <c r="U140" s="18">
        <v>132</v>
      </c>
      <c r="V140" s="18"/>
      <c r="W140" s="4">
        <v>0.75</v>
      </c>
      <c r="X140" s="18">
        <v>99</v>
      </c>
    </row>
    <row r="141" spans="2:24" x14ac:dyDescent="0.4">
      <c r="B141" s="2">
        <v>45870</v>
      </c>
      <c r="C141" s="2">
        <v>45870</v>
      </c>
      <c r="D141" t="s">
        <v>183</v>
      </c>
      <c r="E141" s="2">
        <v>45887</v>
      </c>
      <c r="F141" t="s">
        <v>112</v>
      </c>
      <c r="G141" t="s">
        <v>113</v>
      </c>
      <c r="H141" t="s">
        <v>114</v>
      </c>
      <c r="I141" t="s">
        <v>115</v>
      </c>
      <c r="J141">
        <v>3001</v>
      </c>
      <c r="K141" t="s">
        <v>116</v>
      </c>
      <c r="L141" t="s">
        <v>208</v>
      </c>
      <c r="M141" t="s">
        <v>209</v>
      </c>
      <c r="N141" t="s">
        <v>210</v>
      </c>
      <c r="O141" t="s">
        <v>211</v>
      </c>
      <c r="P141" t="s">
        <v>47</v>
      </c>
      <c r="Q141" s="4">
        <v>0</v>
      </c>
      <c r="R141" s="4">
        <v>0.5</v>
      </c>
      <c r="S141" s="4">
        <v>0</v>
      </c>
      <c r="T141">
        <v>20</v>
      </c>
      <c r="U141" s="18">
        <v>132</v>
      </c>
      <c r="V141" s="18"/>
      <c r="W141" s="4">
        <v>0.5</v>
      </c>
      <c r="X141" s="18">
        <v>66</v>
      </c>
    </row>
    <row r="142" spans="2:24" x14ac:dyDescent="0.4">
      <c r="B142" s="2">
        <v>45870</v>
      </c>
      <c r="C142" s="2">
        <v>45870</v>
      </c>
      <c r="D142" t="s">
        <v>183</v>
      </c>
      <c r="E142" s="2">
        <v>45887</v>
      </c>
      <c r="F142" t="s">
        <v>112</v>
      </c>
      <c r="G142" t="s">
        <v>113</v>
      </c>
      <c r="H142" t="s">
        <v>114</v>
      </c>
      <c r="I142" t="s">
        <v>115</v>
      </c>
      <c r="J142">
        <v>3001</v>
      </c>
      <c r="K142" t="s">
        <v>116</v>
      </c>
      <c r="L142" t="s">
        <v>298</v>
      </c>
      <c r="M142" t="s">
        <v>299</v>
      </c>
      <c r="N142" t="s">
        <v>300</v>
      </c>
      <c r="O142" t="s">
        <v>301</v>
      </c>
      <c r="P142" t="s">
        <v>47</v>
      </c>
      <c r="Q142" s="4">
        <v>0.25</v>
      </c>
      <c r="R142" s="4">
        <v>3</v>
      </c>
      <c r="S142" s="4">
        <v>1.5</v>
      </c>
      <c r="T142">
        <v>17</v>
      </c>
      <c r="U142" s="18">
        <v>132</v>
      </c>
      <c r="V142" s="18"/>
      <c r="W142" s="4">
        <v>4.75</v>
      </c>
      <c r="X142" s="18">
        <v>627</v>
      </c>
    </row>
    <row r="143" spans="2:24" x14ac:dyDescent="0.4">
      <c r="B143" s="2">
        <v>45870</v>
      </c>
      <c r="C143" s="2">
        <v>45870</v>
      </c>
      <c r="D143" t="s">
        <v>183</v>
      </c>
      <c r="E143" s="2">
        <v>45887</v>
      </c>
      <c r="F143" t="s">
        <v>112</v>
      </c>
      <c r="G143" t="s">
        <v>113</v>
      </c>
      <c r="H143" t="s">
        <v>114</v>
      </c>
      <c r="I143" t="s">
        <v>115</v>
      </c>
      <c r="J143">
        <v>3001</v>
      </c>
      <c r="K143" t="s">
        <v>116</v>
      </c>
      <c r="L143" t="s">
        <v>259</v>
      </c>
      <c r="M143" t="s">
        <v>260</v>
      </c>
      <c r="N143" t="s">
        <v>261</v>
      </c>
      <c r="O143" t="s">
        <v>262</v>
      </c>
      <c r="P143" t="s">
        <v>47</v>
      </c>
      <c r="Q143" s="4">
        <v>0</v>
      </c>
      <c r="R143" s="4">
        <v>0.25</v>
      </c>
      <c r="S143" s="4">
        <v>0</v>
      </c>
      <c r="T143">
        <v>20</v>
      </c>
      <c r="U143" s="18">
        <v>132</v>
      </c>
      <c r="V143" s="18"/>
      <c r="W143" s="4">
        <v>0.25</v>
      </c>
      <c r="X143" s="18">
        <v>33</v>
      </c>
    </row>
    <row r="144" spans="2:24" x14ac:dyDescent="0.4">
      <c r="B144" s="2">
        <v>45870</v>
      </c>
      <c r="C144" s="2">
        <v>45870</v>
      </c>
      <c r="D144" t="s">
        <v>183</v>
      </c>
      <c r="E144" s="2">
        <v>45887</v>
      </c>
      <c r="F144" t="s">
        <v>112</v>
      </c>
      <c r="G144" t="s">
        <v>113</v>
      </c>
      <c r="H144" t="s">
        <v>114</v>
      </c>
      <c r="I144" t="s">
        <v>115</v>
      </c>
      <c r="J144">
        <v>3001</v>
      </c>
      <c r="K144" t="s">
        <v>116</v>
      </c>
      <c r="L144" t="s">
        <v>263</v>
      </c>
      <c r="M144" t="s">
        <v>264</v>
      </c>
      <c r="N144" t="s">
        <v>265</v>
      </c>
      <c r="O144" t="s">
        <v>266</v>
      </c>
      <c r="P144" t="s">
        <v>47</v>
      </c>
      <c r="Q144" s="4">
        <v>0</v>
      </c>
      <c r="R144" s="4">
        <v>0.25</v>
      </c>
      <c r="S144" s="4">
        <v>0</v>
      </c>
      <c r="T144">
        <v>14</v>
      </c>
      <c r="U144" s="18">
        <v>132</v>
      </c>
      <c r="V144" s="18"/>
      <c r="W144" s="4">
        <v>0.25</v>
      </c>
      <c r="X144" s="18">
        <v>33</v>
      </c>
    </row>
    <row r="145" spans="2:24" x14ac:dyDescent="0.4">
      <c r="B145" s="2">
        <v>45870</v>
      </c>
      <c r="C145" s="2">
        <v>45870</v>
      </c>
      <c r="D145" t="s">
        <v>183</v>
      </c>
      <c r="E145" s="2">
        <v>45887</v>
      </c>
      <c r="F145" t="s">
        <v>112</v>
      </c>
      <c r="G145" t="s">
        <v>113</v>
      </c>
      <c r="H145" t="s">
        <v>114</v>
      </c>
      <c r="I145" t="s">
        <v>115</v>
      </c>
      <c r="J145">
        <v>3001</v>
      </c>
      <c r="K145" t="s">
        <v>116</v>
      </c>
      <c r="L145" t="s">
        <v>256</v>
      </c>
      <c r="M145" t="s">
        <v>225</v>
      </c>
      <c r="N145" t="s">
        <v>257</v>
      </c>
      <c r="O145" t="s">
        <v>258</v>
      </c>
      <c r="P145" t="s">
        <v>47</v>
      </c>
      <c r="Q145" s="4">
        <v>0</v>
      </c>
      <c r="R145" s="4">
        <v>1.5</v>
      </c>
      <c r="S145" s="4">
        <v>0</v>
      </c>
      <c r="T145">
        <v>23</v>
      </c>
      <c r="U145" s="18">
        <v>132</v>
      </c>
      <c r="V145" s="18"/>
      <c r="W145" s="4">
        <v>1.5</v>
      </c>
      <c r="X145" s="18">
        <v>198</v>
      </c>
    </row>
    <row r="146" spans="2:24" x14ac:dyDescent="0.4">
      <c r="B146" s="2">
        <v>45870</v>
      </c>
      <c r="C146" s="2">
        <v>45870</v>
      </c>
      <c r="D146" t="s">
        <v>183</v>
      </c>
      <c r="E146" s="2">
        <v>45887</v>
      </c>
      <c r="F146" t="s">
        <v>112</v>
      </c>
      <c r="G146" t="s">
        <v>113</v>
      </c>
      <c r="H146" t="s">
        <v>114</v>
      </c>
      <c r="I146" t="s">
        <v>115</v>
      </c>
      <c r="J146">
        <v>3001</v>
      </c>
      <c r="K146" t="s">
        <v>116</v>
      </c>
      <c r="L146" t="s">
        <v>196</v>
      </c>
      <c r="M146" t="s">
        <v>197</v>
      </c>
      <c r="N146" t="s">
        <v>198</v>
      </c>
      <c r="O146" t="s">
        <v>199</v>
      </c>
      <c r="P146" t="s">
        <v>47</v>
      </c>
      <c r="Q146" s="4">
        <v>0</v>
      </c>
      <c r="R146" s="4">
        <v>0.5</v>
      </c>
      <c r="S146" s="4">
        <v>0.25</v>
      </c>
      <c r="T146">
        <v>34</v>
      </c>
      <c r="U146" s="18">
        <v>132</v>
      </c>
      <c r="V146" s="18"/>
      <c r="W146" s="4">
        <v>0.75</v>
      </c>
      <c r="X146" s="18">
        <v>99</v>
      </c>
    </row>
    <row r="147" spans="2:24" x14ac:dyDescent="0.4">
      <c r="B147" s="2">
        <v>45870</v>
      </c>
      <c r="C147" s="2">
        <v>45870</v>
      </c>
      <c r="D147" t="s">
        <v>183</v>
      </c>
      <c r="E147" s="2">
        <v>45887</v>
      </c>
      <c r="F147" t="s">
        <v>112</v>
      </c>
      <c r="G147" t="s">
        <v>113</v>
      </c>
      <c r="H147" t="s">
        <v>114</v>
      </c>
      <c r="I147" t="s">
        <v>115</v>
      </c>
      <c r="J147">
        <v>3001</v>
      </c>
      <c r="K147" t="s">
        <v>116</v>
      </c>
      <c r="L147" t="s">
        <v>267</v>
      </c>
      <c r="M147" t="s">
        <v>268</v>
      </c>
      <c r="N147" t="s">
        <v>269</v>
      </c>
      <c r="O147" t="s">
        <v>270</v>
      </c>
      <c r="P147" t="s">
        <v>47</v>
      </c>
      <c r="Q147" s="4">
        <v>0</v>
      </c>
      <c r="R147" s="4">
        <v>0.25</v>
      </c>
      <c r="S147" s="4">
        <v>0</v>
      </c>
      <c r="T147">
        <v>29</v>
      </c>
      <c r="U147" s="18">
        <v>132</v>
      </c>
      <c r="V147" s="18"/>
      <c r="W147" s="4">
        <v>0.25</v>
      </c>
      <c r="X147" s="18">
        <v>33</v>
      </c>
    </row>
    <row r="148" spans="2:24" x14ac:dyDescent="0.4">
      <c r="B148" s="2">
        <v>45870</v>
      </c>
      <c r="C148" s="2">
        <v>45870</v>
      </c>
      <c r="D148" t="s">
        <v>183</v>
      </c>
      <c r="E148" s="2">
        <v>45887</v>
      </c>
      <c r="F148" t="s">
        <v>112</v>
      </c>
      <c r="G148" t="s">
        <v>113</v>
      </c>
      <c r="H148" t="s">
        <v>114</v>
      </c>
      <c r="I148" t="s">
        <v>115</v>
      </c>
      <c r="J148">
        <v>3001</v>
      </c>
      <c r="K148" t="s">
        <v>116</v>
      </c>
      <c r="L148" t="s">
        <v>302</v>
      </c>
      <c r="M148" t="s">
        <v>303</v>
      </c>
      <c r="N148" t="s">
        <v>304</v>
      </c>
      <c r="O148" t="s">
        <v>305</v>
      </c>
      <c r="P148" t="s">
        <v>47</v>
      </c>
      <c r="Q148" s="4">
        <v>0.25</v>
      </c>
      <c r="R148" s="4">
        <v>2</v>
      </c>
      <c r="S148" s="4">
        <v>1</v>
      </c>
      <c r="T148">
        <v>32</v>
      </c>
      <c r="U148" s="18">
        <v>132</v>
      </c>
      <c r="V148" s="18"/>
      <c r="W148" s="4">
        <v>3.25</v>
      </c>
      <c r="X148" s="18">
        <v>429</v>
      </c>
    </row>
    <row r="149" spans="2:24" x14ac:dyDescent="0.4">
      <c r="B149" s="2">
        <v>45870</v>
      </c>
      <c r="C149" s="2">
        <v>45870</v>
      </c>
      <c r="D149" t="s">
        <v>183</v>
      </c>
      <c r="E149" s="2">
        <v>45888</v>
      </c>
      <c r="F149" t="s">
        <v>112</v>
      </c>
      <c r="G149" t="s">
        <v>113</v>
      </c>
      <c r="H149" t="s">
        <v>114</v>
      </c>
      <c r="I149" t="s">
        <v>115</v>
      </c>
      <c r="J149">
        <v>3001</v>
      </c>
      <c r="K149" t="s">
        <v>116</v>
      </c>
      <c r="L149" t="s">
        <v>208</v>
      </c>
      <c r="M149" t="s">
        <v>209</v>
      </c>
      <c r="N149" t="s">
        <v>210</v>
      </c>
      <c r="O149" t="s">
        <v>211</v>
      </c>
      <c r="P149" t="s">
        <v>47</v>
      </c>
      <c r="Q149" s="4">
        <v>0.25</v>
      </c>
      <c r="R149" s="4">
        <v>3.75</v>
      </c>
      <c r="S149" s="4">
        <v>1</v>
      </c>
      <c r="T149">
        <v>20</v>
      </c>
      <c r="U149" s="18">
        <v>132</v>
      </c>
      <c r="V149" s="18"/>
      <c r="W149" s="4">
        <v>5</v>
      </c>
      <c r="X149" s="18">
        <v>660</v>
      </c>
    </row>
    <row r="150" spans="2:24" x14ac:dyDescent="0.4">
      <c r="B150" s="2">
        <v>45870</v>
      </c>
      <c r="C150" s="2">
        <v>45870</v>
      </c>
      <c r="D150" t="s">
        <v>183</v>
      </c>
      <c r="E150" s="2">
        <v>45888</v>
      </c>
      <c r="F150" t="s">
        <v>112</v>
      </c>
      <c r="G150" t="s">
        <v>113</v>
      </c>
      <c r="H150" t="s">
        <v>114</v>
      </c>
      <c r="I150" t="s">
        <v>115</v>
      </c>
      <c r="J150">
        <v>3001</v>
      </c>
      <c r="K150" t="s">
        <v>116</v>
      </c>
      <c r="L150" t="s">
        <v>212</v>
      </c>
      <c r="M150" t="s">
        <v>213</v>
      </c>
      <c r="N150" t="s">
        <v>214</v>
      </c>
      <c r="O150" t="s">
        <v>215</v>
      </c>
      <c r="P150" t="s">
        <v>47</v>
      </c>
      <c r="Q150" s="4">
        <v>0</v>
      </c>
      <c r="R150" s="4">
        <v>0.25</v>
      </c>
      <c r="S150" s="4">
        <v>0</v>
      </c>
      <c r="T150">
        <v>20</v>
      </c>
      <c r="U150" s="18">
        <v>132</v>
      </c>
      <c r="V150" s="18"/>
      <c r="W150" s="4">
        <v>0.25</v>
      </c>
      <c r="X150" s="18">
        <v>33</v>
      </c>
    </row>
    <row r="151" spans="2:24" x14ac:dyDescent="0.4">
      <c r="B151" s="2">
        <v>45870</v>
      </c>
      <c r="C151" s="2">
        <v>45870</v>
      </c>
      <c r="D151" t="s">
        <v>183</v>
      </c>
      <c r="E151" s="2">
        <v>45888</v>
      </c>
      <c r="F151" t="s">
        <v>112</v>
      </c>
      <c r="G151" t="s">
        <v>113</v>
      </c>
      <c r="H151" t="s">
        <v>114</v>
      </c>
      <c r="I151" t="s">
        <v>115</v>
      </c>
      <c r="J151">
        <v>3001</v>
      </c>
      <c r="K151" t="s">
        <v>116</v>
      </c>
      <c r="L151" t="s">
        <v>184</v>
      </c>
      <c r="M151" t="s">
        <v>185</v>
      </c>
      <c r="N151" t="s">
        <v>186</v>
      </c>
      <c r="O151" t="s">
        <v>187</v>
      </c>
      <c r="P151" t="s">
        <v>47</v>
      </c>
      <c r="Q151" s="4">
        <v>0</v>
      </c>
      <c r="R151" s="4">
        <v>0.25</v>
      </c>
      <c r="S151" s="4">
        <v>0</v>
      </c>
      <c r="T151">
        <v>20</v>
      </c>
      <c r="U151" s="18">
        <v>132</v>
      </c>
      <c r="V151" s="18"/>
      <c r="W151" s="4">
        <v>0.25</v>
      </c>
      <c r="X151" s="18">
        <v>33</v>
      </c>
    </row>
    <row r="152" spans="2:24" x14ac:dyDescent="0.4">
      <c r="B152" s="2">
        <v>45870</v>
      </c>
      <c r="C152" s="2">
        <v>45870</v>
      </c>
      <c r="D152" t="s">
        <v>183</v>
      </c>
      <c r="E152" s="2">
        <v>45888</v>
      </c>
      <c r="F152" t="s">
        <v>112</v>
      </c>
      <c r="G152" t="s">
        <v>113</v>
      </c>
      <c r="H152" t="s">
        <v>114</v>
      </c>
      <c r="I152" t="s">
        <v>115</v>
      </c>
      <c r="J152">
        <v>3001</v>
      </c>
      <c r="K152" t="s">
        <v>116</v>
      </c>
      <c r="L152" t="s">
        <v>216</v>
      </c>
      <c r="M152" t="s">
        <v>217</v>
      </c>
      <c r="N152" t="s">
        <v>218</v>
      </c>
      <c r="O152" t="s">
        <v>219</v>
      </c>
      <c r="P152" t="s">
        <v>47</v>
      </c>
      <c r="Q152" s="4">
        <v>0.25</v>
      </c>
      <c r="R152" s="4">
        <v>2.25</v>
      </c>
      <c r="S152" s="4">
        <v>0.5</v>
      </c>
      <c r="T152">
        <v>15</v>
      </c>
      <c r="U152" s="18">
        <v>132</v>
      </c>
      <c r="V152" s="18"/>
      <c r="W152" s="4">
        <v>3</v>
      </c>
      <c r="X152" s="18">
        <v>396</v>
      </c>
    </row>
    <row r="153" spans="2:24" x14ac:dyDescent="0.4">
      <c r="B153" s="2">
        <v>45870</v>
      </c>
      <c r="C153" s="2">
        <v>45870</v>
      </c>
      <c r="D153" t="s">
        <v>183</v>
      </c>
      <c r="E153" s="2">
        <v>45888</v>
      </c>
      <c r="F153" t="s">
        <v>112</v>
      </c>
      <c r="G153" t="s">
        <v>113</v>
      </c>
      <c r="H153" t="s">
        <v>114</v>
      </c>
      <c r="I153" t="s">
        <v>115</v>
      </c>
      <c r="J153">
        <v>3001</v>
      </c>
      <c r="K153" t="s">
        <v>116</v>
      </c>
      <c r="L153" t="s">
        <v>192</v>
      </c>
      <c r="M153" t="s">
        <v>193</v>
      </c>
      <c r="N153" t="s">
        <v>194</v>
      </c>
      <c r="O153" t="s">
        <v>195</v>
      </c>
      <c r="P153" t="s">
        <v>47</v>
      </c>
      <c r="Q153" s="4">
        <v>0.5</v>
      </c>
      <c r="R153" s="4">
        <v>2.5</v>
      </c>
      <c r="S153" s="4">
        <v>0.5</v>
      </c>
      <c r="T153">
        <v>34</v>
      </c>
      <c r="U153" s="18">
        <v>132</v>
      </c>
      <c r="V153" s="18"/>
      <c r="W153" s="4">
        <v>3.5</v>
      </c>
      <c r="X153" s="18">
        <v>462</v>
      </c>
    </row>
    <row r="154" spans="2:24" x14ac:dyDescent="0.4">
      <c r="B154" s="2">
        <v>45870</v>
      </c>
      <c r="C154" s="2">
        <v>45870</v>
      </c>
      <c r="D154" t="s">
        <v>183</v>
      </c>
      <c r="E154" s="2">
        <v>45888</v>
      </c>
      <c r="F154" t="s">
        <v>112</v>
      </c>
      <c r="G154" t="s">
        <v>113</v>
      </c>
      <c r="H154" t="s">
        <v>114</v>
      </c>
      <c r="I154" t="s">
        <v>115</v>
      </c>
      <c r="J154">
        <v>3001</v>
      </c>
      <c r="K154" t="s">
        <v>116</v>
      </c>
      <c r="L154" t="s">
        <v>256</v>
      </c>
      <c r="M154" t="s">
        <v>225</v>
      </c>
      <c r="N154" t="s">
        <v>257</v>
      </c>
      <c r="O154" t="s">
        <v>258</v>
      </c>
      <c r="P154" t="s">
        <v>47</v>
      </c>
      <c r="Q154" s="4">
        <v>0</v>
      </c>
      <c r="R154" s="4">
        <v>1</v>
      </c>
      <c r="S154" s="4">
        <v>0</v>
      </c>
      <c r="T154">
        <v>23</v>
      </c>
      <c r="U154" s="18">
        <v>132</v>
      </c>
      <c r="V154" s="18"/>
      <c r="W154" s="4">
        <v>1</v>
      </c>
      <c r="X154" s="18">
        <v>132</v>
      </c>
    </row>
    <row r="155" spans="2:24" x14ac:dyDescent="0.4">
      <c r="B155" s="2">
        <v>45870</v>
      </c>
      <c r="C155" s="2">
        <v>45870</v>
      </c>
      <c r="D155" t="s">
        <v>183</v>
      </c>
      <c r="E155" s="2">
        <v>45888</v>
      </c>
      <c r="F155" t="s">
        <v>112</v>
      </c>
      <c r="G155" t="s">
        <v>113</v>
      </c>
      <c r="H155" t="s">
        <v>114</v>
      </c>
      <c r="I155" t="s">
        <v>115</v>
      </c>
      <c r="J155">
        <v>3001</v>
      </c>
      <c r="K155" t="s">
        <v>116</v>
      </c>
      <c r="L155" t="s">
        <v>196</v>
      </c>
      <c r="M155" t="s">
        <v>197</v>
      </c>
      <c r="N155" t="s">
        <v>198</v>
      </c>
      <c r="O155" t="s">
        <v>199</v>
      </c>
      <c r="P155" t="s">
        <v>47</v>
      </c>
      <c r="Q155" s="4">
        <v>0</v>
      </c>
      <c r="R155" s="4">
        <v>0.25</v>
      </c>
      <c r="S155" s="4">
        <v>0</v>
      </c>
      <c r="T155">
        <v>34</v>
      </c>
      <c r="U155" s="18">
        <v>132</v>
      </c>
      <c r="V155" s="18"/>
      <c r="W155" s="4">
        <v>0.25</v>
      </c>
      <c r="X155" s="18">
        <v>33</v>
      </c>
    </row>
    <row r="156" spans="2:24" x14ac:dyDescent="0.4">
      <c r="B156" s="2">
        <v>45870</v>
      </c>
      <c r="C156" s="2">
        <v>45870</v>
      </c>
      <c r="D156" t="s">
        <v>183</v>
      </c>
      <c r="E156" s="2">
        <v>45888</v>
      </c>
      <c r="F156" t="s">
        <v>112</v>
      </c>
      <c r="G156" t="s">
        <v>113</v>
      </c>
      <c r="H156" t="s">
        <v>114</v>
      </c>
      <c r="I156" t="s">
        <v>115</v>
      </c>
      <c r="J156">
        <v>3001</v>
      </c>
      <c r="K156" t="s">
        <v>116</v>
      </c>
      <c r="L156" t="s">
        <v>204</v>
      </c>
      <c r="M156" t="s">
        <v>205</v>
      </c>
      <c r="N156" t="s">
        <v>206</v>
      </c>
      <c r="O156" t="s">
        <v>207</v>
      </c>
      <c r="P156" t="s">
        <v>47</v>
      </c>
      <c r="Q156" s="4">
        <v>0</v>
      </c>
      <c r="R156" s="4">
        <v>3.5</v>
      </c>
      <c r="S156" s="4">
        <v>1</v>
      </c>
      <c r="T156">
        <v>28</v>
      </c>
      <c r="U156" s="18">
        <v>132</v>
      </c>
      <c r="V156" s="18"/>
      <c r="W156" s="4">
        <v>4.5</v>
      </c>
      <c r="X156" s="18">
        <v>594</v>
      </c>
    </row>
    <row r="157" spans="2:24" x14ac:dyDescent="0.4">
      <c r="B157" s="2">
        <v>45870</v>
      </c>
      <c r="C157" s="2">
        <v>45870</v>
      </c>
      <c r="D157" t="s">
        <v>183</v>
      </c>
      <c r="E157" s="2">
        <v>45889</v>
      </c>
      <c r="F157" t="s">
        <v>112</v>
      </c>
      <c r="G157" t="s">
        <v>113</v>
      </c>
      <c r="H157" t="s">
        <v>114</v>
      </c>
      <c r="I157" t="s">
        <v>115</v>
      </c>
      <c r="J157">
        <v>3001</v>
      </c>
      <c r="K157" t="s">
        <v>116</v>
      </c>
      <c r="L157" t="s">
        <v>283</v>
      </c>
      <c r="M157" t="s">
        <v>284</v>
      </c>
      <c r="N157" t="s">
        <v>285</v>
      </c>
      <c r="O157" t="s">
        <v>286</v>
      </c>
      <c r="P157" t="s">
        <v>47</v>
      </c>
      <c r="Q157" s="4">
        <v>0</v>
      </c>
      <c r="R157" s="4">
        <v>3</v>
      </c>
      <c r="S157" s="4">
        <v>1.25</v>
      </c>
      <c r="T157">
        <v>20</v>
      </c>
      <c r="U157" s="18">
        <v>132</v>
      </c>
      <c r="V157" s="18"/>
      <c r="W157" s="4">
        <v>4.25</v>
      </c>
      <c r="X157" s="18">
        <v>561</v>
      </c>
    </row>
    <row r="158" spans="2:24" x14ac:dyDescent="0.4">
      <c r="B158" s="2">
        <v>45870</v>
      </c>
      <c r="C158" s="2">
        <v>45870</v>
      </c>
      <c r="D158" t="s">
        <v>183</v>
      </c>
      <c r="E158" s="2">
        <v>45889</v>
      </c>
      <c r="F158" t="s">
        <v>112</v>
      </c>
      <c r="G158" t="s">
        <v>113</v>
      </c>
      <c r="H158" t="s">
        <v>114</v>
      </c>
      <c r="I158" t="s">
        <v>115</v>
      </c>
      <c r="J158">
        <v>3001</v>
      </c>
      <c r="K158" t="s">
        <v>116</v>
      </c>
      <c r="L158" t="s">
        <v>271</v>
      </c>
      <c r="M158" t="s">
        <v>272</v>
      </c>
      <c r="N158" t="s">
        <v>273</v>
      </c>
      <c r="O158" t="s">
        <v>274</v>
      </c>
      <c r="P158" t="s">
        <v>47</v>
      </c>
      <c r="Q158" s="4">
        <v>0</v>
      </c>
      <c r="R158" s="4">
        <v>0.75</v>
      </c>
      <c r="S158" s="4">
        <v>0.25</v>
      </c>
      <c r="T158">
        <v>20</v>
      </c>
      <c r="U158" s="18">
        <v>132</v>
      </c>
      <c r="V158" s="18"/>
      <c r="W158" s="4">
        <v>1</v>
      </c>
      <c r="X158" s="18">
        <v>132</v>
      </c>
    </row>
    <row r="159" spans="2:24" x14ac:dyDescent="0.4">
      <c r="B159" s="2">
        <v>45870</v>
      </c>
      <c r="C159" s="2">
        <v>45870</v>
      </c>
      <c r="D159" t="s">
        <v>183</v>
      </c>
      <c r="E159" s="2">
        <v>45889</v>
      </c>
      <c r="F159" t="s">
        <v>112</v>
      </c>
      <c r="G159" t="s">
        <v>113</v>
      </c>
      <c r="H159" t="s">
        <v>114</v>
      </c>
      <c r="I159" t="s">
        <v>115</v>
      </c>
      <c r="J159">
        <v>3001</v>
      </c>
      <c r="K159" t="s">
        <v>116</v>
      </c>
      <c r="L159" t="s">
        <v>279</v>
      </c>
      <c r="M159" t="s">
        <v>280</v>
      </c>
      <c r="N159" t="s">
        <v>281</v>
      </c>
      <c r="O159" t="s">
        <v>282</v>
      </c>
      <c r="P159" t="s">
        <v>47</v>
      </c>
      <c r="Q159" s="4">
        <v>0</v>
      </c>
      <c r="R159" s="4">
        <v>0.25</v>
      </c>
      <c r="S159" s="4">
        <v>0</v>
      </c>
      <c r="T159">
        <v>16</v>
      </c>
      <c r="U159" s="18">
        <v>132</v>
      </c>
      <c r="V159" s="18"/>
      <c r="W159" s="4">
        <v>0.25</v>
      </c>
      <c r="X159" s="18">
        <v>33</v>
      </c>
    </row>
    <row r="160" spans="2:24" x14ac:dyDescent="0.4">
      <c r="B160" s="2">
        <v>45870</v>
      </c>
      <c r="C160" s="2">
        <v>45870</v>
      </c>
      <c r="D160" t="s">
        <v>183</v>
      </c>
      <c r="E160" s="2">
        <v>45889</v>
      </c>
      <c r="F160" t="s">
        <v>112</v>
      </c>
      <c r="G160" t="s">
        <v>113</v>
      </c>
      <c r="H160" t="s">
        <v>114</v>
      </c>
      <c r="I160" t="s">
        <v>115</v>
      </c>
      <c r="J160">
        <v>3001</v>
      </c>
      <c r="K160" t="s">
        <v>116</v>
      </c>
      <c r="L160" t="s">
        <v>248</v>
      </c>
      <c r="M160" t="s">
        <v>249</v>
      </c>
      <c r="N160" t="s">
        <v>250</v>
      </c>
      <c r="O160" t="s">
        <v>251</v>
      </c>
      <c r="P160" t="s">
        <v>47</v>
      </c>
      <c r="Q160" s="4">
        <v>0.5</v>
      </c>
      <c r="R160" s="4">
        <v>3.75</v>
      </c>
      <c r="S160" s="4">
        <v>1.25</v>
      </c>
      <c r="T160">
        <v>58</v>
      </c>
      <c r="U160" s="18">
        <v>264</v>
      </c>
      <c r="V160" s="18"/>
      <c r="W160" s="4">
        <v>5.5</v>
      </c>
      <c r="X160" s="18">
        <v>726</v>
      </c>
    </row>
    <row r="161" spans="2:24" x14ac:dyDescent="0.4">
      <c r="B161" s="2">
        <v>45870</v>
      </c>
      <c r="C161" s="2">
        <v>45870</v>
      </c>
      <c r="D161" t="s">
        <v>183</v>
      </c>
      <c r="E161" s="2">
        <v>45889</v>
      </c>
      <c r="F161" t="s">
        <v>112</v>
      </c>
      <c r="G161" t="s">
        <v>113</v>
      </c>
      <c r="H161" t="s">
        <v>114</v>
      </c>
      <c r="I161" t="s">
        <v>115</v>
      </c>
      <c r="J161">
        <v>3001</v>
      </c>
      <c r="K161" t="s">
        <v>116</v>
      </c>
      <c r="L161" t="s">
        <v>188</v>
      </c>
      <c r="M161" t="s">
        <v>189</v>
      </c>
      <c r="N161" t="s">
        <v>190</v>
      </c>
      <c r="O161" t="s">
        <v>191</v>
      </c>
      <c r="P161" t="s">
        <v>47</v>
      </c>
      <c r="Q161" s="4">
        <v>0</v>
      </c>
      <c r="R161" s="4">
        <v>0.5</v>
      </c>
      <c r="S161" s="4">
        <v>0.25</v>
      </c>
      <c r="T161">
        <v>14</v>
      </c>
      <c r="U161" s="18">
        <v>132</v>
      </c>
      <c r="V161" s="18"/>
      <c r="W161" s="4">
        <v>0.75</v>
      </c>
      <c r="X161" s="18">
        <v>99</v>
      </c>
    </row>
    <row r="162" spans="2:24" x14ac:dyDescent="0.4">
      <c r="B162" s="2">
        <v>45870</v>
      </c>
      <c r="C162" s="2">
        <v>45870</v>
      </c>
      <c r="D162" t="s">
        <v>183</v>
      </c>
      <c r="E162" s="2">
        <v>45889</v>
      </c>
      <c r="F162" t="s">
        <v>112</v>
      </c>
      <c r="G162" t="s">
        <v>113</v>
      </c>
      <c r="H162" t="s">
        <v>114</v>
      </c>
      <c r="I162" t="s">
        <v>115</v>
      </c>
      <c r="J162">
        <v>3001</v>
      </c>
      <c r="K162" t="s">
        <v>116</v>
      </c>
      <c r="L162" t="s">
        <v>252</v>
      </c>
      <c r="M162" t="s">
        <v>253</v>
      </c>
      <c r="N162" t="s">
        <v>254</v>
      </c>
      <c r="O162" t="s">
        <v>255</v>
      </c>
      <c r="P162" t="s">
        <v>47</v>
      </c>
      <c r="Q162" s="4">
        <v>0.75</v>
      </c>
      <c r="R162" s="4">
        <v>1.75</v>
      </c>
      <c r="S162" s="4">
        <v>0.5</v>
      </c>
      <c r="T162">
        <v>22</v>
      </c>
      <c r="U162" s="18">
        <v>132</v>
      </c>
      <c r="V162" s="18"/>
      <c r="W162" s="4">
        <v>3</v>
      </c>
      <c r="X162" s="18">
        <v>396</v>
      </c>
    </row>
    <row r="163" spans="2:24" x14ac:dyDescent="0.4">
      <c r="B163" s="2">
        <v>45870</v>
      </c>
      <c r="C163" s="2">
        <v>45870</v>
      </c>
      <c r="D163" t="s">
        <v>183</v>
      </c>
      <c r="E163" s="2">
        <v>45889</v>
      </c>
      <c r="F163" t="s">
        <v>112</v>
      </c>
      <c r="G163" t="s">
        <v>113</v>
      </c>
      <c r="H163" t="s">
        <v>114</v>
      </c>
      <c r="I163" t="s">
        <v>115</v>
      </c>
      <c r="J163">
        <v>3001</v>
      </c>
      <c r="K163" t="s">
        <v>116</v>
      </c>
      <c r="L163" t="s">
        <v>228</v>
      </c>
      <c r="M163" t="s">
        <v>229</v>
      </c>
      <c r="N163" t="s">
        <v>230</v>
      </c>
      <c r="O163" t="s">
        <v>231</v>
      </c>
      <c r="P163" t="s">
        <v>47</v>
      </c>
      <c r="Q163" s="4">
        <v>0</v>
      </c>
      <c r="R163" s="4">
        <v>0.75</v>
      </c>
      <c r="S163" s="4">
        <v>0</v>
      </c>
      <c r="T163">
        <v>14</v>
      </c>
      <c r="U163" s="18">
        <v>132</v>
      </c>
      <c r="V163" s="18"/>
      <c r="W163" s="4">
        <v>0.75</v>
      </c>
      <c r="X163" s="18">
        <v>99</v>
      </c>
    </row>
    <row r="164" spans="2:24" x14ac:dyDescent="0.4">
      <c r="B164" s="2">
        <v>45870</v>
      </c>
      <c r="C164" s="2">
        <v>45870</v>
      </c>
      <c r="D164" t="s">
        <v>183</v>
      </c>
      <c r="E164" s="2">
        <v>45889</v>
      </c>
      <c r="F164" t="s">
        <v>112</v>
      </c>
      <c r="G164" t="s">
        <v>113</v>
      </c>
      <c r="H164" t="s">
        <v>114</v>
      </c>
      <c r="I164" t="s">
        <v>115</v>
      </c>
      <c r="J164">
        <v>3001</v>
      </c>
      <c r="K164" t="s">
        <v>116</v>
      </c>
      <c r="L164" t="s">
        <v>232</v>
      </c>
      <c r="M164" t="s">
        <v>233</v>
      </c>
      <c r="N164" t="s">
        <v>234</v>
      </c>
      <c r="O164" t="s">
        <v>235</v>
      </c>
      <c r="P164" t="s">
        <v>47</v>
      </c>
      <c r="Q164" s="4">
        <v>0</v>
      </c>
      <c r="R164" s="4">
        <v>1.5</v>
      </c>
      <c r="S164" s="4">
        <v>0.5</v>
      </c>
      <c r="T164">
        <v>14</v>
      </c>
      <c r="U164" s="18">
        <v>132</v>
      </c>
      <c r="V164" s="18"/>
      <c r="W164" s="4">
        <v>2</v>
      </c>
      <c r="X164" s="18">
        <v>264</v>
      </c>
    </row>
    <row r="165" spans="2:24" x14ac:dyDescent="0.4">
      <c r="B165" s="2">
        <v>45870</v>
      </c>
      <c r="C165" s="2">
        <v>45870</v>
      </c>
      <c r="D165" t="s">
        <v>183</v>
      </c>
      <c r="E165" s="2">
        <v>45889</v>
      </c>
      <c r="F165" t="s">
        <v>112</v>
      </c>
      <c r="G165" t="s">
        <v>113</v>
      </c>
      <c r="H165" t="s">
        <v>114</v>
      </c>
      <c r="I165" t="s">
        <v>115</v>
      </c>
      <c r="J165">
        <v>3001</v>
      </c>
      <c r="K165" t="s">
        <v>116</v>
      </c>
      <c r="L165" t="s">
        <v>196</v>
      </c>
      <c r="M165" t="s">
        <v>197</v>
      </c>
      <c r="N165" t="s">
        <v>198</v>
      </c>
      <c r="O165" t="s">
        <v>199</v>
      </c>
      <c r="P165" t="s">
        <v>47</v>
      </c>
      <c r="Q165" s="4">
        <v>0</v>
      </c>
      <c r="R165" s="4">
        <v>0.25</v>
      </c>
      <c r="S165" s="4">
        <v>0</v>
      </c>
      <c r="T165">
        <v>34</v>
      </c>
      <c r="U165" s="18">
        <v>132</v>
      </c>
      <c r="V165" s="18"/>
      <c r="W165" s="4">
        <v>0.25</v>
      </c>
      <c r="X165" s="18">
        <v>33</v>
      </c>
    </row>
    <row r="166" spans="2:24" x14ac:dyDescent="0.4">
      <c r="B166" s="2">
        <v>45870</v>
      </c>
      <c r="C166" s="2">
        <v>45870</v>
      </c>
      <c r="D166" t="s">
        <v>183</v>
      </c>
      <c r="E166" s="2">
        <v>45889</v>
      </c>
      <c r="F166" t="s">
        <v>240</v>
      </c>
      <c r="G166" t="s">
        <v>241</v>
      </c>
      <c r="H166" t="s">
        <v>114</v>
      </c>
      <c r="I166" t="s">
        <v>242</v>
      </c>
      <c r="J166">
        <v>3600</v>
      </c>
      <c r="K166" t="s">
        <v>243</v>
      </c>
      <c r="L166" t="s">
        <v>244</v>
      </c>
      <c r="M166" t="s">
        <v>245</v>
      </c>
      <c r="N166" t="s">
        <v>246</v>
      </c>
      <c r="O166" t="s">
        <v>247</v>
      </c>
      <c r="P166" t="s">
        <v>47</v>
      </c>
      <c r="Q166" s="4">
        <v>0.25</v>
      </c>
      <c r="R166" s="4">
        <v>1</v>
      </c>
      <c r="S166" s="4">
        <v>0.5</v>
      </c>
      <c r="T166">
        <v>15</v>
      </c>
      <c r="U166" s="18">
        <v>132</v>
      </c>
      <c r="V166" s="18"/>
      <c r="W166" s="4">
        <v>1.75</v>
      </c>
      <c r="X166" s="18">
        <v>231</v>
      </c>
    </row>
    <row r="167" spans="2:24" x14ac:dyDescent="0.4">
      <c r="B167" s="2">
        <v>45870</v>
      </c>
      <c r="C167" s="2">
        <v>45870</v>
      </c>
      <c r="D167" t="s">
        <v>183</v>
      </c>
      <c r="E167" s="2">
        <v>45890</v>
      </c>
      <c r="F167" t="s">
        <v>112</v>
      </c>
      <c r="G167" t="s">
        <v>113</v>
      </c>
      <c r="H167" t="s">
        <v>114</v>
      </c>
      <c r="I167" t="s">
        <v>115</v>
      </c>
      <c r="J167">
        <v>3001</v>
      </c>
      <c r="K167" t="s">
        <v>116</v>
      </c>
      <c r="L167" t="s">
        <v>271</v>
      </c>
      <c r="M167" t="s">
        <v>272</v>
      </c>
      <c r="N167" t="s">
        <v>273</v>
      </c>
      <c r="O167" t="s">
        <v>274</v>
      </c>
      <c r="P167" t="s">
        <v>47</v>
      </c>
      <c r="Q167" s="4">
        <v>0</v>
      </c>
      <c r="R167" s="4">
        <v>1.75</v>
      </c>
      <c r="S167" s="4">
        <v>0</v>
      </c>
      <c r="T167">
        <v>20</v>
      </c>
      <c r="U167" s="18">
        <v>132</v>
      </c>
      <c r="V167" s="18"/>
      <c r="W167" s="4">
        <v>1.75</v>
      </c>
      <c r="X167" s="18">
        <v>231</v>
      </c>
    </row>
    <row r="168" spans="2:24" x14ac:dyDescent="0.4">
      <c r="B168" s="2">
        <v>45870</v>
      </c>
      <c r="C168" s="2">
        <v>45870</v>
      </c>
      <c r="D168" t="s">
        <v>183</v>
      </c>
      <c r="E168" s="2">
        <v>45890</v>
      </c>
      <c r="F168" t="s">
        <v>112</v>
      </c>
      <c r="G168" t="s">
        <v>113</v>
      </c>
      <c r="H168" t="s">
        <v>114</v>
      </c>
      <c r="I168" t="s">
        <v>115</v>
      </c>
      <c r="J168">
        <v>3001</v>
      </c>
      <c r="K168" t="s">
        <v>116</v>
      </c>
      <c r="L168" t="s">
        <v>279</v>
      </c>
      <c r="M168" t="s">
        <v>280</v>
      </c>
      <c r="N168" t="s">
        <v>281</v>
      </c>
      <c r="O168" t="s">
        <v>282</v>
      </c>
      <c r="P168" t="s">
        <v>47</v>
      </c>
      <c r="Q168" s="4">
        <v>0</v>
      </c>
      <c r="R168" s="4">
        <v>2</v>
      </c>
      <c r="S168" s="4">
        <v>0</v>
      </c>
      <c r="T168">
        <v>16</v>
      </c>
      <c r="U168" s="18">
        <v>132</v>
      </c>
      <c r="V168" s="18"/>
      <c r="W168" s="4">
        <v>2</v>
      </c>
      <c r="X168" s="18">
        <v>264</v>
      </c>
    </row>
    <row r="169" spans="2:24" x14ac:dyDescent="0.4">
      <c r="B169" s="2">
        <v>45870</v>
      </c>
      <c r="C169" s="2">
        <v>45870</v>
      </c>
      <c r="D169" t="s">
        <v>183</v>
      </c>
      <c r="E169" s="2">
        <v>45890</v>
      </c>
      <c r="F169" t="s">
        <v>112</v>
      </c>
      <c r="G169" t="s">
        <v>113</v>
      </c>
      <c r="H169" t="s">
        <v>114</v>
      </c>
      <c r="I169" t="s">
        <v>115</v>
      </c>
      <c r="J169">
        <v>3001</v>
      </c>
      <c r="K169" t="s">
        <v>116</v>
      </c>
      <c r="L169" t="s">
        <v>184</v>
      </c>
      <c r="M169" t="s">
        <v>185</v>
      </c>
      <c r="N169" t="s">
        <v>186</v>
      </c>
      <c r="O169" t="s">
        <v>187</v>
      </c>
      <c r="P169" t="s">
        <v>47</v>
      </c>
      <c r="Q169" s="4">
        <v>0</v>
      </c>
      <c r="R169" s="4">
        <v>0.5</v>
      </c>
      <c r="S169" s="4">
        <v>0.25</v>
      </c>
      <c r="T169">
        <v>20</v>
      </c>
      <c r="U169" s="18">
        <v>132</v>
      </c>
      <c r="V169" s="18"/>
      <c r="W169" s="4">
        <v>0.75</v>
      </c>
      <c r="X169" s="18">
        <v>99</v>
      </c>
    </row>
    <row r="170" spans="2:24" x14ac:dyDescent="0.4">
      <c r="B170" s="2">
        <v>45870</v>
      </c>
      <c r="C170" s="2">
        <v>45870</v>
      </c>
      <c r="D170" t="s">
        <v>183</v>
      </c>
      <c r="E170" s="2">
        <v>45890</v>
      </c>
      <c r="F170" t="s">
        <v>112</v>
      </c>
      <c r="G170" t="s">
        <v>113</v>
      </c>
      <c r="H170" t="s">
        <v>114</v>
      </c>
      <c r="I170" t="s">
        <v>115</v>
      </c>
      <c r="J170">
        <v>3001</v>
      </c>
      <c r="K170" t="s">
        <v>116</v>
      </c>
      <c r="L170" t="s">
        <v>192</v>
      </c>
      <c r="M170" t="s">
        <v>193</v>
      </c>
      <c r="N170" t="s">
        <v>194</v>
      </c>
      <c r="O170" t="s">
        <v>195</v>
      </c>
      <c r="P170" t="s">
        <v>47</v>
      </c>
      <c r="Q170" s="4">
        <v>0</v>
      </c>
      <c r="R170" s="4">
        <v>0.5</v>
      </c>
      <c r="S170" s="4">
        <v>0.25</v>
      </c>
      <c r="T170">
        <v>34</v>
      </c>
      <c r="U170" s="18">
        <v>132</v>
      </c>
      <c r="V170" s="18"/>
      <c r="W170" s="4">
        <v>0.75</v>
      </c>
      <c r="X170" s="18">
        <v>99</v>
      </c>
    </row>
    <row r="171" spans="2:24" x14ac:dyDescent="0.4">
      <c r="B171" s="2">
        <v>45870</v>
      </c>
      <c r="C171" s="2">
        <v>45870</v>
      </c>
      <c r="D171" t="s">
        <v>183</v>
      </c>
      <c r="E171" s="2">
        <v>45890</v>
      </c>
      <c r="F171" t="s">
        <v>112</v>
      </c>
      <c r="G171" t="s">
        <v>113</v>
      </c>
      <c r="H171" t="s">
        <v>114</v>
      </c>
      <c r="I171" t="s">
        <v>115</v>
      </c>
      <c r="J171">
        <v>3001</v>
      </c>
      <c r="K171" t="s">
        <v>116</v>
      </c>
      <c r="L171" t="s">
        <v>236</v>
      </c>
      <c r="M171" t="s">
        <v>237</v>
      </c>
      <c r="N171" t="s">
        <v>238</v>
      </c>
      <c r="O171" t="s">
        <v>239</v>
      </c>
      <c r="P171" t="s">
        <v>47</v>
      </c>
      <c r="Q171" s="4">
        <v>0.5</v>
      </c>
      <c r="R171" s="4">
        <v>2</v>
      </c>
      <c r="S171" s="4">
        <v>1</v>
      </c>
      <c r="T171">
        <v>14</v>
      </c>
      <c r="U171" s="18">
        <v>132</v>
      </c>
      <c r="V171" s="18"/>
      <c r="W171" s="4">
        <v>3.5</v>
      </c>
      <c r="X171" s="18">
        <v>462</v>
      </c>
    </row>
    <row r="172" spans="2:24" x14ac:dyDescent="0.4">
      <c r="B172" s="2">
        <v>45870</v>
      </c>
      <c r="C172" s="2">
        <v>45870</v>
      </c>
      <c r="D172" t="s">
        <v>183</v>
      </c>
      <c r="E172" s="2">
        <v>45890</v>
      </c>
      <c r="F172" t="s">
        <v>112</v>
      </c>
      <c r="G172" t="s">
        <v>113</v>
      </c>
      <c r="H172" t="s">
        <v>114</v>
      </c>
      <c r="I172" t="s">
        <v>115</v>
      </c>
      <c r="J172">
        <v>3001</v>
      </c>
      <c r="K172" t="s">
        <v>116</v>
      </c>
      <c r="L172" t="s">
        <v>200</v>
      </c>
      <c r="M172" t="s">
        <v>201</v>
      </c>
      <c r="N172" t="s">
        <v>202</v>
      </c>
      <c r="O172" t="s">
        <v>203</v>
      </c>
      <c r="P172" t="s">
        <v>47</v>
      </c>
      <c r="Q172" s="4">
        <v>0</v>
      </c>
      <c r="R172" s="4">
        <v>1.5</v>
      </c>
      <c r="S172" s="4">
        <v>0.5</v>
      </c>
      <c r="T172">
        <v>11</v>
      </c>
      <c r="U172" s="18">
        <v>132</v>
      </c>
      <c r="V172" s="18"/>
      <c r="W172" s="4">
        <v>2</v>
      </c>
      <c r="X172" s="18">
        <v>264</v>
      </c>
    </row>
    <row r="173" spans="2:24" x14ac:dyDescent="0.4">
      <c r="B173" s="2">
        <v>45870</v>
      </c>
      <c r="C173" s="2">
        <v>45870</v>
      </c>
      <c r="D173" t="s">
        <v>183</v>
      </c>
      <c r="E173" s="2">
        <v>45890</v>
      </c>
      <c r="F173" t="s">
        <v>112</v>
      </c>
      <c r="G173" t="s">
        <v>113</v>
      </c>
      <c r="H173" t="s">
        <v>114</v>
      </c>
      <c r="I173" t="s">
        <v>115</v>
      </c>
      <c r="J173">
        <v>3001</v>
      </c>
      <c r="K173" t="s">
        <v>116</v>
      </c>
      <c r="L173" t="s">
        <v>224</v>
      </c>
      <c r="M173" t="s">
        <v>225</v>
      </c>
      <c r="N173" t="s">
        <v>226</v>
      </c>
      <c r="O173" t="s">
        <v>227</v>
      </c>
      <c r="P173" t="s">
        <v>47</v>
      </c>
      <c r="Q173" s="4">
        <v>0</v>
      </c>
      <c r="R173" s="4">
        <v>1.25</v>
      </c>
      <c r="S173" s="4">
        <v>0.5</v>
      </c>
      <c r="T173">
        <v>35</v>
      </c>
      <c r="U173" s="18">
        <v>132</v>
      </c>
      <c r="V173" s="18"/>
      <c r="W173" s="4">
        <v>1.75</v>
      </c>
      <c r="X173" s="18">
        <v>231</v>
      </c>
    </row>
    <row r="174" spans="2:24" x14ac:dyDescent="0.4">
      <c r="B174" s="2">
        <v>45870</v>
      </c>
      <c r="C174" s="2">
        <v>45870</v>
      </c>
      <c r="D174" t="s">
        <v>183</v>
      </c>
      <c r="E174" s="2">
        <v>45890</v>
      </c>
      <c r="F174" t="s">
        <v>240</v>
      </c>
      <c r="G174" t="s">
        <v>241</v>
      </c>
      <c r="H174" t="s">
        <v>114</v>
      </c>
      <c r="I174" t="s">
        <v>242</v>
      </c>
      <c r="J174">
        <v>3600</v>
      </c>
      <c r="K174" t="s">
        <v>243</v>
      </c>
      <c r="L174" t="s">
        <v>244</v>
      </c>
      <c r="M174" t="s">
        <v>245</v>
      </c>
      <c r="N174" t="s">
        <v>246</v>
      </c>
      <c r="O174" t="s">
        <v>247</v>
      </c>
      <c r="P174" t="s">
        <v>47</v>
      </c>
      <c r="Q174" s="4">
        <v>0.75</v>
      </c>
      <c r="R174" s="4">
        <v>1.25</v>
      </c>
      <c r="S174" s="4">
        <v>0.5</v>
      </c>
      <c r="T174">
        <v>15</v>
      </c>
      <c r="U174" s="18">
        <v>132</v>
      </c>
      <c r="V174" s="18"/>
      <c r="W174" s="4">
        <v>2.5</v>
      </c>
      <c r="X174" s="18">
        <v>330</v>
      </c>
    </row>
    <row r="175" spans="2:24" x14ac:dyDescent="0.4">
      <c r="B175" s="2">
        <v>45870</v>
      </c>
      <c r="C175" s="2">
        <v>45870</v>
      </c>
      <c r="D175" t="s">
        <v>183</v>
      </c>
      <c r="E175" s="2">
        <v>45891</v>
      </c>
      <c r="F175" t="s">
        <v>112</v>
      </c>
      <c r="G175" t="s">
        <v>113</v>
      </c>
      <c r="H175" t="s">
        <v>114</v>
      </c>
      <c r="I175" t="s">
        <v>115</v>
      </c>
      <c r="J175">
        <v>3001</v>
      </c>
      <c r="K175" t="s">
        <v>116</v>
      </c>
      <c r="L175" t="s">
        <v>294</v>
      </c>
      <c r="M175" t="s">
        <v>295</v>
      </c>
      <c r="N175" t="s">
        <v>296</v>
      </c>
      <c r="O175" t="s">
        <v>297</v>
      </c>
      <c r="P175" t="s">
        <v>47</v>
      </c>
      <c r="Q175" s="4">
        <v>0.5</v>
      </c>
      <c r="R175" s="4">
        <v>3</v>
      </c>
      <c r="S175" s="4">
        <v>1</v>
      </c>
      <c r="T175">
        <v>20</v>
      </c>
      <c r="U175" s="18">
        <v>132</v>
      </c>
      <c r="V175" s="18"/>
      <c r="W175" s="4">
        <v>4.5</v>
      </c>
      <c r="X175" s="18">
        <v>594</v>
      </c>
    </row>
    <row r="176" spans="2:24" x14ac:dyDescent="0.4">
      <c r="B176" s="2">
        <v>45870</v>
      </c>
      <c r="C176" s="2">
        <v>45870</v>
      </c>
      <c r="D176" t="s">
        <v>183</v>
      </c>
      <c r="E176" s="2">
        <v>45891</v>
      </c>
      <c r="F176" t="s">
        <v>112</v>
      </c>
      <c r="G176" t="s">
        <v>113</v>
      </c>
      <c r="H176" t="s">
        <v>114</v>
      </c>
      <c r="I176" t="s">
        <v>115</v>
      </c>
      <c r="J176">
        <v>3001</v>
      </c>
      <c r="K176" t="s">
        <v>116</v>
      </c>
      <c r="L176" t="s">
        <v>212</v>
      </c>
      <c r="M176" t="s">
        <v>213</v>
      </c>
      <c r="N176" t="s">
        <v>214</v>
      </c>
      <c r="O176" t="s">
        <v>215</v>
      </c>
      <c r="P176" t="s">
        <v>47</v>
      </c>
      <c r="Q176" s="4">
        <v>0.25</v>
      </c>
      <c r="R176" s="4">
        <v>2.25</v>
      </c>
      <c r="S176" s="4">
        <v>0.5</v>
      </c>
      <c r="T176">
        <v>20</v>
      </c>
      <c r="U176" s="18">
        <v>132</v>
      </c>
      <c r="V176" s="18"/>
      <c r="W176" s="4">
        <v>3</v>
      </c>
      <c r="X176" s="18">
        <v>396</v>
      </c>
    </row>
    <row r="177" spans="2:24" x14ac:dyDescent="0.4">
      <c r="B177" s="2">
        <v>45870</v>
      </c>
      <c r="C177" s="2">
        <v>45870</v>
      </c>
      <c r="D177" t="s">
        <v>183</v>
      </c>
      <c r="E177" s="2">
        <v>45891</v>
      </c>
      <c r="F177" t="s">
        <v>112</v>
      </c>
      <c r="G177" t="s">
        <v>113</v>
      </c>
      <c r="H177" t="s">
        <v>114</v>
      </c>
      <c r="I177" t="s">
        <v>115</v>
      </c>
      <c r="J177">
        <v>3001</v>
      </c>
      <c r="K177" t="s">
        <v>116</v>
      </c>
      <c r="L177" t="s">
        <v>271</v>
      </c>
      <c r="M177" t="s">
        <v>272</v>
      </c>
      <c r="N177" t="s">
        <v>273</v>
      </c>
      <c r="O177" t="s">
        <v>274</v>
      </c>
      <c r="P177" t="s">
        <v>47</v>
      </c>
      <c r="Q177" s="4">
        <v>0</v>
      </c>
      <c r="R177" s="4">
        <v>2.25</v>
      </c>
      <c r="S177" s="4">
        <v>1</v>
      </c>
      <c r="T177">
        <v>20</v>
      </c>
      <c r="U177" s="18">
        <v>132</v>
      </c>
      <c r="V177" s="18"/>
      <c r="W177" s="4">
        <v>3.25</v>
      </c>
      <c r="X177" s="18">
        <v>429</v>
      </c>
    </row>
    <row r="178" spans="2:24" x14ac:dyDescent="0.4">
      <c r="B178" s="2">
        <v>45870</v>
      </c>
      <c r="C178" s="2">
        <v>45870</v>
      </c>
      <c r="D178" t="s">
        <v>183</v>
      </c>
      <c r="E178" s="2">
        <v>45891</v>
      </c>
      <c r="F178" t="s">
        <v>112</v>
      </c>
      <c r="G178" t="s">
        <v>113</v>
      </c>
      <c r="H178" t="s">
        <v>114</v>
      </c>
      <c r="I178" t="s">
        <v>115</v>
      </c>
      <c r="J178">
        <v>3001</v>
      </c>
      <c r="K178" t="s">
        <v>116</v>
      </c>
      <c r="L178" t="s">
        <v>184</v>
      </c>
      <c r="M178" t="s">
        <v>185</v>
      </c>
      <c r="N178" t="s">
        <v>186</v>
      </c>
      <c r="O178" t="s">
        <v>187</v>
      </c>
      <c r="P178" t="s">
        <v>47</v>
      </c>
      <c r="Q178" s="4">
        <v>0</v>
      </c>
      <c r="R178" s="4">
        <v>2</v>
      </c>
      <c r="S178" s="4">
        <v>0</v>
      </c>
      <c r="T178">
        <v>20</v>
      </c>
      <c r="U178" s="18">
        <v>132</v>
      </c>
      <c r="V178" s="18"/>
      <c r="W178" s="4">
        <v>2</v>
      </c>
      <c r="X178" s="18">
        <v>264</v>
      </c>
    </row>
    <row r="179" spans="2:24" x14ac:dyDescent="0.4">
      <c r="B179" s="2">
        <v>45870</v>
      </c>
      <c r="C179" s="2">
        <v>45870</v>
      </c>
      <c r="D179" t="s">
        <v>183</v>
      </c>
      <c r="E179" s="2">
        <v>45891</v>
      </c>
      <c r="F179" t="s">
        <v>112</v>
      </c>
      <c r="G179" t="s">
        <v>113</v>
      </c>
      <c r="H179" t="s">
        <v>114</v>
      </c>
      <c r="I179" t="s">
        <v>115</v>
      </c>
      <c r="J179">
        <v>3001</v>
      </c>
      <c r="K179" t="s">
        <v>116</v>
      </c>
      <c r="L179" t="s">
        <v>248</v>
      </c>
      <c r="M179" t="s">
        <v>249</v>
      </c>
      <c r="N179" t="s">
        <v>250</v>
      </c>
      <c r="O179" t="s">
        <v>251</v>
      </c>
      <c r="P179" t="s">
        <v>47</v>
      </c>
      <c r="Q179" s="4">
        <v>2.25</v>
      </c>
      <c r="R179" s="4">
        <v>2.5</v>
      </c>
      <c r="S179" s="4">
        <v>1.25</v>
      </c>
      <c r="T179">
        <v>23</v>
      </c>
      <c r="U179" s="18">
        <v>132</v>
      </c>
      <c r="V179" s="18"/>
      <c r="W179" s="4">
        <v>6</v>
      </c>
      <c r="X179" s="18">
        <v>792</v>
      </c>
    </row>
    <row r="180" spans="2:24" x14ac:dyDescent="0.4">
      <c r="B180" s="2">
        <v>45870</v>
      </c>
      <c r="C180" s="2">
        <v>45870</v>
      </c>
      <c r="D180" t="s">
        <v>183</v>
      </c>
      <c r="E180" s="2">
        <v>45891</v>
      </c>
      <c r="F180" t="s">
        <v>112</v>
      </c>
      <c r="G180" t="s">
        <v>113</v>
      </c>
      <c r="H180" t="s">
        <v>114</v>
      </c>
      <c r="I180" t="s">
        <v>115</v>
      </c>
      <c r="J180">
        <v>3001</v>
      </c>
      <c r="K180" t="s">
        <v>116</v>
      </c>
      <c r="L180" t="s">
        <v>259</v>
      </c>
      <c r="M180" t="s">
        <v>260</v>
      </c>
      <c r="N180" t="s">
        <v>261</v>
      </c>
      <c r="O180" t="s">
        <v>262</v>
      </c>
      <c r="P180" t="s">
        <v>47</v>
      </c>
      <c r="Q180" s="4">
        <v>0.25</v>
      </c>
      <c r="R180" s="4">
        <v>2.25</v>
      </c>
      <c r="S180" s="4">
        <v>0.5</v>
      </c>
      <c r="T180">
        <v>20</v>
      </c>
      <c r="U180" s="18">
        <v>132</v>
      </c>
      <c r="V180" s="18"/>
      <c r="W180" s="4">
        <v>3</v>
      </c>
      <c r="X180" s="18">
        <v>396</v>
      </c>
    </row>
    <row r="181" spans="2:24" x14ac:dyDescent="0.4">
      <c r="B181" s="2">
        <v>45870</v>
      </c>
      <c r="C181" s="2">
        <v>45870</v>
      </c>
      <c r="D181" t="s">
        <v>183</v>
      </c>
      <c r="E181" s="2">
        <v>45891</v>
      </c>
      <c r="F181" t="s">
        <v>112</v>
      </c>
      <c r="G181" t="s">
        <v>113</v>
      </c>
      <c r="H181" t="s">
        <v>114</v>
      </c>
      <c r="I181" t="s">
        <v>115</v>
      </c>
      <c r="J181">
        <v>3001</v>
      </c>
      <c r="K181" t="s">
        <v>116</v>
      </c>
      <c r="L181" t="s">
        <v>216</v>
      </c>
      <c r="M181" t="s">
        <v>217</v>
      </c>
      <c r="N181" t="s">
        <v>218</v>
      </c>
      <c r="O181" t="s">
        <v>219</v>
      </c>
      <c r="P181" t="s">
        <v>47</v>
      </c>
      <c r="Q181" s="4">
        <v>0.25</v>
      </c>
      <c r="R181" s="4">
        <v>1</v>
      </c>
      <c r="S181" s="4">
        <v>0.5</v>
      </c>
      <c r="T181">
        <v>15</v>
      </c>
      <c r="U181" s="18">
        <v>132</v>
      </c>
      <c r="V181" s="18"/>
      <c r="W181" s="4">
        <v>1.75</v>
      </c>
      <c r="X181" s="18">
        <v>231</v>
      </c>
    </row>
    <row r="182" spans="2:24" x14ac:dyDescent="0.4">
      <c r="B182" s="2">
        <v>45870</v>
      </c>
      <c r="C182" s="2">
        <v>45870</v>
      </c>
      <c r="D182" t="s">
        <v>183</v>
      </c>
      <c r="E182" s="2">
        <v>45891</v>
      </c>
      <c r="F182" t="s">
        <v>112</v>
      </c>
      <c r="G182" t="s">
        <v>113</v>
      </c>
      <c r="H182" t="s">
        <v>114</v>
      </c>
      <c r="I182" t="s">
        <v>115</v>
      </c>
      <c r="J182">
        <v>3001</v>
      </c>
      <c r="K182" t="s">
        <v>116</v>
      </c>
      <c r="L182" t="s">
        <v>192</v>
      </c>
      <c r="M182" t="s">
        <v>193</v>
      </c>
      <c r="N182" t="s">
        <v>194</v>
      </c>
      <c r="O182" t="s">
        <v>195</v>
      </c>
      <c r="P182" t="s">
        <v>47</v>
      </c>
      <c r="Q182" s="4">
        <v>0.25</v>
      </c>
      <c r="R182" s="4">
        <v>2</v>
      </c>
      <c r="S182" s="4">
        <v>0.5</v>
      </c>
      <c r="T182">
        <v>34</v>
      </c>
      <c r="U182" s="18">
        <v>132</v>
      </c>
      <c r="V182" s="18"/>
      <c r="W182" s="4">
        <v>2.75</v>
      </c>
      <c r="X182" s="18">
        <v>363</v>
      </c>
    </row>
    <row r="183" spans="2:24" x14ac:dyDescent="0.4">
      <c r="B183" s="2">
        <v>45870</v>
      </c>
      <c r="C183" s="2">
        <v>45870</v>
      </c>
      <c r="D183" t="s">
        <v>183</v>
      </c>
      <c r="E183" s="2">
        <v>45891</v>
      </c>
      <c r="F183" t="s">
        <v>112</v>
      </c>
      <c r="G183" t="s">
        <v>113</v>
      </c>
      <c r="H183" t="s">
        <v>114</v>
      </c>
      <c r="I183" t="s">
        <v>115</v>
      </c>
      <c r="J183">
        <v>3001</v>
      </c>
      <c r="K183" t="s">
        <v>116</v>
      </c>
      <c r="L183" t="s">
        <v>256</v>
      </c>
      <c r="M183" t="s">
        <v>225</v>
      </c>
      <c r="N183" t="s">
        <v>257</v>
      </c>
      <c r="O183" t="s">
        <v>258</v>
      </c>
      <c r="P183" t="s">
        <v>47</v>
      </c>
      <c r="Q183" s="4">
        <v>0</v>
      </c>
      <c r="R183" s="4">
        <v>0.5</v>
      </c>
      <c r="S183" s="4">
        <v>0</v>
      </c>
      <c r="T183">
        <v>23</v>
      </c>
      <c r="U183" s="18">
        <v>132</v>
      </c>
      <c r="V183" s="18"/>
      <c r="W183" s="4">
        <v>0.5</v>
      </c>
      <c r="X183" s="18">
        <v>66</v>
      </c>
    </row>
    <row r="184" spans="2:24" x14ac:dyDescent="0.4">
      <c r="B184" s="2">
        <v>45870</v>
      </c>
      <c r="C184" s="2">
        <v>45870</v>
      </c>
      <c r="D184" t="s">
        <v>183</v>
      </c>
      <c r="E184" s="2">
        <v>45894</v>
      </c>
      <c r="F184" t="s">
        <v>112</v>
      </c>
      <c r="G184" t="s">
        <v>113</v>
      </c>
      <c r="H184" t="s">
        <v>114</v>
      </c>
      <c r="I184" t="s">
        <v>115</v>
      </c>
      <c r="J184">
        <v>3001</v>
      </c>
      <c r="K184" t="s">
        <v>116</v>
      </c>
      <c r="L184" t="s">
        <v>208</v>
      </c>
      <c r="M184" t="s">
        <v>209</v>
      </c>
      <c r="N184" t="s">
        <v>210</v>
      </c>
      <c r="O184" t="s">
        <v>211</v>
      </c>
      <c r="P184" t="s">
        <v>47</v>
      </c>
      <c r="Q184" s="4">
        <v>0</v>
      </c>
      <c r="R184" s="4">
        <v>0.5</v>
      </c>
      <c r="S184" s="4">
        <v>0</v>
      </c>
      <c r="T184">
        <v>20</v>
      </c>
      <c r="U184" s="18">
        <v>132</v>
      </c>
      <c r="V184" s="18"/>
      <c r="W184" s="4">
        <v>0.5</v>
      </c>
      <c r="X184" s="18">
        <v>66</v>
      </c>
    </row>
    <row r="185" spans="2:24" x14ac:dyDescent="0.4">
      <c r="B185" s="2">
        <v>45870</v>
      </c>
      <c r="C185" s="2">
        <v>45870</v>
      </c>
      <c r="D185" t="s">
        <v>183</v>
      </c>
      <c r="E185" s="2">
        <v>45894</v>
      </c>
      <c r="F185" t="s">
        <v>112</v>
      </c>
      <c r="G185" t="s">
        <v>113</v>
      </c>
      <c r="H185" t="s">
        <v>114</v>
      </c>
      <c r="I185" t="s">
        <v>115</v>
      </c>
      <c r="J185">
        <v>3001</v>
      </c>
      <c r="K185" t="s">
        <v>116</v>
      </c>
      <c r="L185" t="s">
        <v>294</v>
      </c>
      <c r="M185" t="s">
        <v>295</v>
      </c>
      <c r="N185" t="s">
        <v>296</v>
      </c>
      <c r="O185" t="s">
        <v>297</v>
      </c>
      <c r="P185" t="s">
        <v>47</v>
      </c>
      <c r="Q185" s="4">
        <v>0.5</v>
      </c>
      <c r="R185" s="4">
        <v>1.75</v>
      </c>
      <c r="S185" s="4">
        <v>0.75</v>
      </c>
      <c r="T185">
        <v>20</v>
      </c>
      <c r="U185" s="18">
        <v>132</v>
      </c>
      <c r="V185" s="18"/>
      <c r="W185" s="4">
        <v>3</v>
      </c>
      <c r="X185" s="18">
        <v>396</v>
      </c>
    </row>
    <row r="186" spans="2:24" x14ac:dyDescent="0.4">
      <c r="B186" s="2">
        <v>45870</v>
      </c>
      <c r="C186" s="2">
        <v>45870</v>
      </c>
      <c r="D186" t="s">
        <v>183</v>
      </c>
      <c r="E186" s="2">
        <v>45894</v>
      </c>
      <c r="F186" t="s">
        <v>112</v>
      </c>
      <c r="G186" t="s">
        <v>113</v>
      </c>
      <c r="H186" t="s">
        <v>114</v>
      </c>
      <c r="I186" t="s">
        <v>115</v>
      </c>
      <c r="J186">
        <v>3001</v>
      </c>
      <c r="K186" t="s">
        <v>116</v>
      </c>
      <c r="L186" t="s">
        <v>212</v>
      </c>
      <c r="M186" t="s">
        <v>213</v>
      </c>
      <c r="N186" t="s">
        <v>214</v>
      </c>
      <c r="O186" t="s">
        <v>215</v>
      </c>
      <c r="P186" t="s">
        <v>47</v>
      </c>
      <c r="Q186" s="4">
        <v>0.25</v>
      </c>
      <c r="R186" s="4">
        <v>2.75</v>
      </c>
      <c r="S186" s="4">
        <v>0.5</v>
      </c>
      <c r="T186">
        <v>20</v>
      </c>
      <c r="U186" s="18">
        <v>132</v>
      </c>
      <c r="V186" s="18"/>
      <c r="W186" s="4">
        <v>3.5</v>
      </c>
      <c r="X186" s="18">
        <v>462</v>
      </c>
    </row>
    <row r="187" spans="2:24" x14ac:dyDescent="0.4">
      <c r="B187" s="2">
        <v>45870</v>
      </c>
      <c r="C187" s="2">
        <v>45870</v>
      </c>
      <c r="D187" t="s">
        <v>183</v>
      </c>
      <c r="E187" s="2">
        <v>45894</v>
      </c>
      <c r="F187" t="s">
        <v>112</v>
      </c>
      <c r="G187" t="s">
        <v>113</v>
      </c>
      <c r="H187" t="s">
        <v>114</v>
      </c>
      <c r="I187" t="s">
        <v>115</v>
      </c>
      <c r="J187">
        <v>3001</v>
      </c>
      <c r="K187" t="s">
        <v>116</v>
      </c>
      <c r="L187" t="s">
        <v>279</v>
      </c>
      <c r="M187" t="s">
        <v>280</v>
      </c>
      <c r="N187" t="s">
        <v>281</v>
      </c>
      <c r="O187" t="s">
        <v>282</v>
      </c>
      <c r="P187" t="s">
        <v>47</v>
      </c>
      <c r="Q187" s="4">
        <v>0</v>
      </c>
      <c r="R187" s="4">
        <v>0.25</v>
      </c>
      <c r="S187" s="4">
        <v>0</v>
      </c>
      <c r="T187">
        <v>16</v>
      </c>
      <c r="U187" s="18">
        <v>132</v>
      </c>
      <c r="V187" s="18"/>
      <c r="W187" s="4">
        <v>0.25</v>
      </c>
      <c r="X187" s="18">
        <v>33</v>
      </c>
    </row>
    <row r="188" spans="2:24" x14ac:dyDescent="0.4">
      <c r="B188" s="2">
        <v>45870</v>
      </c>
      <c r="C188" s="2">
        <v>45870</v>
      </c>
      <c r="D188" t="s">
        <v>183</v>
      </c>
      <c r="E188" s="2">
        <v>45894</v>
      </c>
      <c r="F188" t="s">
        <v>112</v>
      </c>
      <c r="G188" t="s">
        <v>113</v>
      </c>
      <c r="H188" t="s">
        <v>114</v>
      </c>
      <c r="I188" t="s">
        <v>115</v>
      </c>
      <c r="J188">
        <v>3001</v>
      </c>
      <c r="K188" t="s">
        <v>116</v>
      </c>
      <c r="L188" t="s">
        <v>184</v>
      </c>
      <c r="M188" t="s">
        <v>185</v>
      </c>
      <c r="N188" t="s">
        <v>186</v>
      </c>
      <c r="O188" t="s">
        <v>187</v>
      </c>
      <c r="P188" t="s">
        <v>47</v>
      </c>
      <c r="Q188" s="4">
        <v>0.25</v>
      </c>
      <c r="R188" s="4">
        <v>0.75</v>
      </c>
      <c r="S188" s="4">
        <v>0.25</v>
      </c>
      <c r="T188">
        <v>20</v>
      </c>
      <c r="U188" s="18">
        <v>132</v>
      </c>
      <c r="V188" s="18"/>
      <c r="W188" s="4">
        <v>1.25</v>
      </c>
      <c r="X188" s="18">
        <v>165</v>
      </c>
    </row>
    <row r="189" spans="2:24" x14ac:dyDescent="0.4">
      <c r="B189" s="2">
        <v>45870</v>
      </c>
      <c r="C189" s="2">
        <v>45870</v>
      </c>
      <c r="D189" t="s">
        <v>183</v>
      </c>
      <c r="E189" s="2">
        <v>45894</v>
      </c>
      <c r="F189" t="s">
        <v>112</v>
      </c>
      <c r="G189" t="s">
        <v>113</v>
      </c>
      <c r="H189" t="s">
        <v>114</v>
      </c>
      <c r="I189" t="s">
        <v>115</v>
      </c>
      <c r="J189">
        <v>3001</v>
      </c>
      <c r="K189" t="s">
        <v>116</v>
      </c>
      <c r="L189" t="s">
        <v>188</v>
      </c>
      <c r="M189" t="s">
        <v>189</v>
      </c>
      <c r="N189" t="s">
        <v>190</v>
      </c>
      <c r="O189" t="s">
        <v>191</v>
      </c>
      <c r="P189" t="s">
        <v>47</v>
      </c>
      <c r="Q189" s="4">
        <v>0</v>
      </c>
      <c r="R189" s="4">
        <v>1.5</v>
      </c>
      <c r="S189" s="4">
        <v>0.5</v>
      </c>
      <c r="T189">
        <v>14</v>
      </c>
      <c r="U189" s="18">
        <v>132</v>
      </c>
      <c r="V189" s="18"/>
      <c r="W189" s="4">
        <v>2</v>
      </c>
      <c r="X189" s="18">
        <v>264</v>
      </c>
    </row>
    <row r="190" spans="2:24" x14ac:dyDescent="0.4">
      <c r="B190" s="2">
        <v>45870</v>
      </c>
      <c r="C190" s="2">
        <v>45870</v>
      </c>
      <c r="D190" t="s">
        <v>183</v>
      </c>
      <c r="E190" s="2">
        <v>45894</v>
      </c>
      <c r="F190" t="s">
        <v>112</v>
      </c>
      <c r="G190" t="s">
        <v>113</v>
      </c>
      <c r="H190" t="s">
        <v>114</v>
      </c>
      <c r="I190" t="s">
        <v>115</v>
      </c>
      <c r="J190">
        <v>3001</v>
      </c>
      <c r="K190" t="s">
        <v>116</v>
      </c>
      <c r="L190" t="s">
        <v>192</v>
      </c>
      <c r="M190" t="s">
        <v>193</v>
      </c>
      <c r="N190" t="s">
        <v>194</v>
      </c>
      <c r="O190" t="s">
        <v>195</v>
      </c>
      <c r="P190" t="s">
        <v>47</v>
      </c>
      <c r="Q190" s="4">
        <v>0</v>
      </c>
      <c r="R190" s="4">
        <v>2</v>
      </c>
      <c r="S190" s="4">
        <v>0.5</v>
      </c>
      <c r="T190">
        <v>34</v>
      </c>
      <c r="U190" s="18">
        <v>132</v>
      </c>
      <c r="V190" s="18"/>
      <c r="W190" s="4">
        <v>2.5</v>
      </c>
      <c r="X190" s="18">
        <v>330</v>
      </c>
    </row>
    <row r="191" spans="2:24" x14ac:dyDescent="0.4">
      <c r="B191" s="2">
        <v>45870</v>
      </c>
      <c r="C191" s="2">
        <v>45870</v>
      </c>
      <c r="D191" t="s">
        <v>183</v>
      </c>
      <c r="E191" s="2">
        <v>45894</v>
      </c>
      <c r="F191" t="s">
        <v>112</v>
      </c>
      <c r="G191" t="s">
        <v>113</v>
      </c>
      <c r="H191" t="s">
        <v>114</v>
      </c>
      <c r="I191" t="s">
        <v>115</v>
      </c>
      <c r="J191">
        <v>3001</v>
      </c>
      <c r="K191" t="s">
        <v>116</v>
      </c>
      <c r="L191" t="s">
        <v>232</v>
      </c>
      <c r="M191" t="s">
        <v>233</v>
      </c>
      <c r="N191" t="s">
        <v>234</v>
      </c>
      <c r="O191" t="s">
        <v>235</v>
      </c>
      <c r="P191" t="s">
        <v>47</v>
      </c>
      <c r="Q191" s="4">
        <v>0</v>
      </c>
      <c r="R191" s="4">
        <v>0.25</v>
      </c>
      <c r="S191" s="4">
        <v>0</v>
      </c>
      <c r="T191">
        <v>14</v>
      </c>
      <c r="U191" s="18">
        <v>132</v>
      </c>
      <c r="V191" s="18"/>
      <c r="W191" s="4">
        <v>0.25</v>
      </c>
      <c r="X191" s="18">
        <v>33</v>
      </c>
    </row>
    <row r="192" spans="2:24" x14ac:dyDescent="0.4">
      <c r="B192" s="2">
        <v>45870</v>
      </c>
      <c r="C192" s="2">
        <v>45870</v>
      </c>
      <c r="D192" t="s">
        <v>183</v>
      </c>
      <c r="E192" s="2">
        <v>45894</v>
      </c>
      <c r="F192" t="s">
        <v>112</v>
      </c>
      <c r="G192" t="s">
        <v>113</v>
      </c>
      <c r="H192" t="s">
        <v>114</v>
      </c>
      <c r="I192" t="s">
        <v>115</v>
      </c>
      <c r="J192">
        <v>3001</v>
      </c>
      <c r="K192" t="s">
        <v>116</v>
      </c>
      <c r="L192" t="s">
        <v>263</v>
      </c>
      <c r="M192" t="s">
        <v>264</v>
      </c>
      <c r="N192" t="s">
        <v>265</v>
      </c>
      <c r="O192" t="s">
        <v>266</v>
      </c>
      <c r="P192" t="s">
        <v>47</v>
      </c>
      <c r="Q192" s="4">
        <v>0</v>
      </c>
      <c r="R192" s="4">
        <v>0.25</v>
      </c>
      <c r="S192" s="4">
        <v>0</v>
      </c>
      <c r="T192">
        <v>14</v>
      </c>
      <c r="U192" s="18">
        <v>132</v>
      </c>
      <c r="V192" s="18"/>
      <c r="W192" s="4">
        <v>0.25</v>
      </c>
      <c r="X192" s="18">
        <v>33</v>
      </c>
    </row>
    <row r="193" spans="2:24" x14ac:dyDescent="0.4">
      <c r="B193" s="2">
        <v>45870</v>
      </c>
      <c r="C193" s="2">
        <v>45870</v>
      </c>
      <c r="D193" t="s">
        <v>183</v>
      </c>
      <c r="E193" s="2">
        <v>45894</v>
      </c>
      <c r="F193" t="s">
        <v>112</v>
      </c>
      <c r="G193" t="s">
        <v>113</v>
      </c>
      <c r="H193" t="s">
        <v>114</v>
      </c>
      <c r="I193" t="s">
        <v>115</v>
      </c>
      <c r="J193">
        <v>3001</v>
      </c>
      <c r="K193" t="s">
        <v>116</v>
      </c>
      <c r="L193" t="s">
        <v>196</v>
      </c>
      <c r="M193" t="s">
        <v>197</v>
      </c>
      <c r="N193" t="s">
        <v>198</v>
      </c>
      <c r="O193" t="s">
        <v>199</v>
      </c>
      <c r="P193" t="s">
        <v>47</v>
      </c>
      <c r="Q193" s="4">
        <v>0</v>
      </c>
      <c r="R193" s="4">
        <v>1</v>
      </c>
      <c r="S193" s="4">
        <v>0.25</v>
      </c>
      <c r="T193">
        <v>34</v>
      </c>
      <c r="U193" s="18">
        <v>132</v>
      </c>
      <c r="V193" s="18"/>
      <c r="W193" s="4">
        <v>1.25</v>
      </c>
      <c r="X193" s="18">
        <v>165</v>
      </c>
    </row>
    <row r="194" spans="2:24" x14ac:dyDescent="0.4">
      <c r="B194" s="2">
        <v>45870</v>
      </c>
      <c r="C194" s="2">
        <v>45870</v>
      </c>
      <c r="D194" t="s">
        <v>183</v>
      </c>
      <c r="E194" s="2">
        <v>45894</v>
      </c>
      <c r="F194" t="s">
        <v>112</v>
      </c>
      <c r="G194" t="s">
        <v>113</v>
      </c>
      <c r="H194" t="s">
        <v>114</v>
      </c>
      <c r="I194" t="s">
        <v>115</v>
      </c>
      <c r="J194">
        <v>3001</v>
      </c>
      <c r="K194" t="s">
        <v>116</v>
      </c>
      <c r="L194" t="s">
        <v>200</v>
      </c>
      <c r="M194" t="s">
        <v>201</v>
      </c>
      <c r="N194" t="s">
        <v>202</v>
      </c>
      <c r="O194" t="s">
        <v>203</v>
      </c>
      <c r="P194" t="s">
        <v>47</v>
      </c>
      <c r="Q194" s="4">
        <v>0.5</v>
      </c>
      <c r="R194" s="4">
        <v>1.5</v>
      </c>
      <c r="S194" s="4">
        <v>0.25</v>
      </c>
      <c r="T194">
        <v>11</v>
      </c>
      <c r="U194" s="18">
        <v>132</v>
      </c>
      <c r="V194" s="18"/>
      <c r="W194" s="4">
        <v>2.25</v>
      </c>
      <c r="X194" s="18">
        <v>297</v>
      </c>
    </row>
    <row r="195" spans="2:24" x14ac:dyDescent="0.4">
      <c r="B195" s="2">
        <v>45870</v>
      </c>
      <c r="C195" s="2">
        <v>45870</v>
      </c>
      <c r="D195" t="s">
        <v>183</v>
      </c>
      <c r="E195" s="2">
        <v>45894</v>
      </c>
      <c r="F195" t="s">
        <v>112</v>
      </c>
      <c r="G195" t="s">
        <v>113</v>
      </c>
      <c r="H195" t="s">
        <v>114</v>
      </c>
      <c r="I195" t="s">
        <v>115</v>
      </c>
      <c r="J195">
        <v>3001</v>
      </c>
      <c r="K195" t="s">
        <v>116</v>
      </c>
      <c r="L195" t="s">
        <v>267</v>
      </c>
      <c r="M195" t="s">
        <v>268</v>
      </c>
      <c r="N195" t="s">
        <v>269</v>
      </c>
      <c r="O195" t="s">
        <v>270</v>
      </c>
      <c r="P195" t="s">
        <v>47</v>
      </c>
      <c r="Q195" s="4">
        <v>0.25</v>
      </c>
      <c r="R195" s="4">
        <v>1</v>
      </c>
      <c r="S195" s="4">
        <v>0.25</v>
      </c>
      <c r="T195">
        <v>29</v>
      </c>
      <c r="U195" s="18">
        <v>132</v>
      </c>
      <c r="V195" s="18"/>
      <c r="W195" s="4">
        <v>1.5</v>
      </c>
      <c r="X195" s="18">
        <v>198</v>
      </c>
    </row>
    <row r="196" spans="2:24" x14ac:dyDescent="0.4">
      <c r="B196" s="2">
        <v>45870</v>
      </c>
      <c r="C196" s="2">
        <v>45870</v>
      </c>
      <c r="D196" t="s">
        <v>183</v>
      </c>
      <c r="E196" s="2">
        <v>45894</v>
      </c>
      <c r="F196" t="s">
        <v>112</v>
      </c>
      <c r="G196" t="s">
        <v>113</v>
      </c>
      <c r="H196" t="s">
        <v>114</v>
      </c>
      <c r="I196" t="s">
        <v>115</v>
      </c>
      <c r="J196">
        <v>3001</v>
      </c>
      <c r="K196" t="s">
        <v>116</v>
      </c>
      <c r="L196" t="s">
        <v>224</v>
      </c>
      <c r="M196" t="s">
        <v>225</v>
      </c>
      <c r="N196" t="s">
        <v>226</v>
      </c>
      <c r="O196" t="s">
        <v>227</v>
      </c>
      <c r="P196" t="s">
        <v>47</v>
      </c>
      <c r="Q196" s="4">
        <v>0.5</v>
      </c>
      <c r="R196" s="4">
        <v>3</v>
      </c>
      <c r="S196" s="4">
        <v>1.5</v>
      </c>
      <c r="T196">
        <v>35</v>
      </c>
      <c r="U196" s="18">
        <v>132</v>
      </c>
      <c r="V196" s="18"/>
      <c r="W196" s="4">
        <v>5</v>
      </c>
      <c r="X196" s="18">
        <v>660</v>
      </c>
    </row>
    <row r="197" spans="2:24" x14ac:dyDescent="0.4">
      <c r="B197" s="2">
        <v>45870</v>
      </c>
      <c r="C197" s="2">
        <v>45870</v>
      </c>
      <c r="D197" t="s">
        <v>183</v>
      </c>
      <c r="E197" s="2">
        <v>45895</v>
      </c>
      <c r="F197" t="s">
        <v>112</v>
      </c>
      <c r="G197" t="s">
        <v>113</v>
      </c>
      <c r="H197" t="s">
        <v>114</v>
      </c>
      <c r="I197" t="s">
        <v>115</v>
      </c>
      <c r="J197">
        <v>3001</v>
      </c>
      <c r="K197" t="s">
        <v>116</v>
      </c>
      <c r="L197" t="s">
        <v>283</v>
      </c>
      <c r="M197" t="s">
        <v>284</v>
      </c>
      <c r="N197" t="s">
        <v>285</v>
      </c>
      <c r="O197" t="s">
        <v>286</v>
      </c>
      <c r="P197" t="s">
        <v>47</v>
      </c>
      <c r="Q197" s="4">
        <v>0.5</v>
      </c>
      <c r="R197" s="4">
        <v>4.25</v>
      </c>
      <c r="S197" s="4">
        <v>1.75</v>
      </c>
      <c r="T197">
        <v>40</v>
      </c>
      <c r="U197" s="18">
        <v>264</v>
      </c>
      <c r="V197" s="18"/>
      <c r="W197" s="4">
        <v>6.5</v>
      </c>
      <c r="X197" s="18">
        <v>858</v>
      </c>
    </row>
    <row r="198" spans="2:24" x14ac:dyDescent="0.4">
      <c r="B198" s="2">
        <v>45870</v>
      </c>
      <c r="C198" s="2">
        <v>45870</v>
      </c>
      <c r="D198" t="s">
        <v>183</v>
      </c>
      <c r="E198" s="2">
        <v>45895</v>
      </c>
      <c r="F198" t="s">
        <v>112</v>
      </c>
      <c r="G198" t="s">
        <v>113</v>
      </c>
      <c r="H198" t="s">
        <v>114</v>
      </c>
      <c r="I198" t="s">
        <v>115</v>
      </c>
      <c r="J198">
        <v>3001</v>
      </c>
      <c r="K198" t="s">
        <v>116</v>
      </c>
      <c r="L198" t="s">
        <v>208</v>
      </c>
      <c r="M198" t="s">
        <v>209</v>
      </c>
      <c r="N198" t="s">
        <v>210</v>
      </c>
      <c r="O198" t="s">
        <v>211</v>
      </c>
      <c r="P198" t="s">
        <v>47</v>
      </c>
      <c r="Q198" s="4">
        <v>0.25</v>
      </c>
      <c r="R198" s="4">
        <v>2</v>
      </c>
      <c r="S198" s="4">
        <v>0.5</v>
      </c>
      <c r="T198">
        <v>20</v>
      </c>
      <c r="U198" s="18">
        <v>132</v>
      </c>
      <c r="V198" s="18"/>
      <c r="W198" s="4">
        <v>2.75</v>
      </c>
      <c r="X198" s="18">
        <v>363</v>
      </c>
    </row>
    <row r="199" spans="2:24" x14ac:dyDescent="0.4">
      <c r="B199" s="2">
        <v>45870</v>
      </c>
      <c r="C199" s="2">
        <v>45870</v>
      </c>
      <c r="D199" t="s">
        <v>183</v>
      </c>
      <c r="E199" s="2">
        <v>45895</v>
      </c>
      <c r="F199" t="s">
        <v>112</v>
      </c>
      <c r="G199" t="s">
        <v>113</v>
      </c>
      <c r="H199" t="s">
        <v>114</v>
      </c>
      <c r="I199" t="s">
        <v>115</v>
      </c>
      <c r="J199">
        <v>3001</v>
      </c>
      <c r="K199" t="s">
        <v>116</v>
      </c>
      <c r="L199" t="s">
        <v>271</v>
      </c>
      <c r="M199" t="s">
        <v>272</v>
      </c>
      <c r="N199" t="s">
        <v>273</v>
      </c>
      <c r="O199" t="s">
        <v>274</v>
      </c>
      <c r="P199" t="s">
        <v>47</v>
      </c>
      <c r="Q199" s="4">
        <v>0</v>
      </c>
      <c r="R199" s="4">
        <v>2</v>
      </c>
      <c r="S199" s="4">
        <v>1</v>
      </c>
      <c r="T199">
        <v>20</v>
      </c>
      <c r="U199" s="18">
        <v>132</v>
      </c>
      <c r="V199" s="18"/>
      <c r="W199" s="4">
        <v>3</v>
      </c>
      <c r="X199" s="18">
        <v>396</v>
      </c>
    </row>
    <row r="200" spans="2:24" x14ac:dyDescent="0.4">
      <c r="B200" s="2">
        <v>45870</v>
      </c>
      <c r="C200" s="2">
        <v>45870</v>
      </c>
      <c r="D200" t="s">
        <v>183</v>
      </c>
      <c r="E200" s="2">
        <v>45895</v>
      </c>
      <c r="F200" t="s">
        <v>112</v>
      </c>
      <c r="G200" t="s">
        <v>113</v>
      </c>
      <c r="H200" t="s">
        <v>114</v>
      </c>
      <c r="I200" t="s">
        <v>115</v>
      </c>
      <c r="J200">
        <v>3001</v>
      </c>
      <c r="K200" t="s">
        <v>116</v>
      </c>
      <c r="L200" t="s">
        <v>248</v>
      </c>
      <c r="M200" t="s">
        <v>249</v>
      </c>
      <c r="N200" t="s">
        <v>250</v>
      </c>
      <c r="O200" t="s">
        <v>251</v>
      </c>
      <c r="P200" t="s">
        <v>47</v>
      </c>
      <c r="Q200" s="4">
        <v>2.25</v>
      </c>
      <c r="R200" s="4">
        <v>3</v>
      </c>
      <c r="S200" s="4">
        <v>1.5</v>
      </c>
      <c r="T200">
        <v>23</v>
      </c>
      <c r="U200" s="18">
        <v>132</v>
      </c>
      <c r="V200" s="18"/>
      <c r="W200" s="4">
        <v>6.75</v>
      </c>
      <c r="X200" s="18">
        <v>891</v>
      </c>
    </row>
    <row r="201" spans="2:24" x14ac:dyDescent="0.4">
      <c r="B201" s="2">
        <v>45870</v>
      </c>
      <c r="C201" s="2">
        <v>45870</v>
      </c>
      <c r="D201" t="s">
        <v>183</v>
      </c>
      <c r="E201" s="2">
        <v>45895</v>
      </c>
      <c r="F201" t="s">
        <v>112</v>
      </c>
      <c r="G201" t="s">
        <v>113</v>
      </c>
      <c r="H201" t="s">
        <v>114</v>
      </c>
      <c r="I201" t="s">
        <v>115</v>
      </c>
      <c r="J201">
        <v>3001</v>
      </c>
      <c r="K201" t="s">
        <v>116</v>
      </c>
      <c r="L201" t="s">
        <v>216</v>
      </c>
      <c r="M201" t="s">
        <v>217</v>
      </c>
      <c r="N201" t="s">
        <v>218</v>
      </c>
      <c r="O201" t="s">
        <v>219</v>
      </c>
      <c r="P201" t="s">
        <v>47</v>
      </c>
      <c r="Q201" s="4">
        <v>0.25</v>
      </c>
      <c r="R201" s="4">
        <v>2.25</v>
      </c>
      <c r="S201" s="4">
        <v>0.5</v>
      </c>
      <c r="T201">
        <v>15</v>
      </c>
      <c r="U201" s="18">
        <v>132</v>
      </c>
      <c r="V201" s="18"/>
      <c r="W201" s="4">
        <v>3</v>
      </c>
      <c r="X201" s="18">
        <v>396</v>
      </c>
    </row>
    <row r="202" spans="2:24" x14ac:dyDescent="0.4">
      <c r="B202" s="2">
        <v>45870</v>
      </c>
      <c r="C202" s="2">
        <v>45870</v>
      </c>
      <c r="D202" t="s">
        <v>183</v>
      </c>
      <c r="E202" s="2">
        <v>45895</v>
      </c>
      <c r="F202" t="s">
        <v>112</v>
      </c>
      <c r="G202" t="s">
        <v>113</v>
      </c>
      <c r="H202" t="s">
        <v>114</v>
      </c>
      <c r="I202" t="s">
        <v>115</v>
      </c>
      <c r="J202">
        <v>3001</v>
      </c>
      <c r="K202" t="s">
        <v>116</v>
      </c>
      <c r="L202" t="s">
        <v>200</v>
      </c>
      <c r="M202" t="s">
        <v>201</v>
      </c>
      <c r="N202" t="s">
        <v>202</v>
      </c>
      <c r="O202" t="s">
        <v>203</v>
      </c>
      <c r="P202" t="s">
        <v>47</v>
      </c>
      <c r="Q202" s="4">
        <v>0</v>
      </c>
      <c r="R202" s="4">
        <v>0.5</v>
      </c>
      <c r="S202" s="4">
        <v>0</v>
      </c>
      <c r="T202">
        <v>11</v>
      </c>
      <c r="U202" s="18">
        <v>132</v>
      </c>
      <c r="V202" s="18"/>
      <c r="W202" s="4">
        <v>0.5</v>
      </c>
      <c r="X202" s="18">
        <v>66</v>
      </c>
    </row>
    <row r="203" spans="2:24" x14ac:dyDescent="0.4">
      <c r="B203" s="2">
        <v>45870</v>
      </c>
      <c r="C203" s="2">
        <v>45870</v>
      </c>
      <c r="D203" t="s">
        <v>183</v>
      </c>
      <c r="E203" s="2">
        <v>45895</v>
      </c>
      <c r="F203" t="s">
        <v>112</v>
      </c>
      <c r="G203" t="s">
        <v>113</v>
      </c>
      <c r="H203" t="s">
        <v>114</v>
      </c>
      <c r="I203" t="s">
        <v>115</v>
      </c>
      <c r="J203">
        <v>3001</v>
      </c>
      <c r="K203" t="s">
        <v>116</v>
      </c>
      <c r="L203" t="s">
        <v>204</v>
      </c>
      <c r="M203" t="s">
        <v>205</v>
      </c>
      <c r="N203" t="s">
        <v>206</v>
      </c>
      <c r="O203" t="s">
        <v>207</v>
      </c>
      <c r="P203" t="s">
        <v>47</v>
      </c>
      <c r="Q203" s="4">
        <v>1.25</v>
      </c>
      <c r="R203" s="4">
        <v>3.5</v>
      </c>
      <c r="S203" s="4">
        <v>0.25</v>
      </c>
      <c r="T203">
        <v>28</v>
      </c>
      <c r="U203" s="18">
        <v>132</v>
      </c>
      <c r="V203" s="18"/>
      <c r="W203" s="4">
        <v>5</v>
      </c>
      <c r="X203" s="18">
        <v>660</v>
      </c>
    </row>
    <row r="204" spans="2:24" x14ac:dyDescent="0.4">
      <c r="B204" s="2">
        <v>45870</v>
      </c>
      <c r="C204" s="2">
        <v>45870</v>
      </c>
      <c r="D204" t="s">
        <v>183</v>
      </c>
      <c r="E204" s="2">
        <v>45895</v>
      </c>
      <c r="F204" t="s">
        <v>112</v>
      </c>
      <c r="G204" t="s">
        <v>113</v>
      </c>
      <c r="H204" t="s">
        <v>114</v>
      </c>
      <c r="I204" t="s">
        <v>115</v>
      </c>
      <c r="J204">
        <v>3001</v>
      </c>
      <c r="K204" t="s">
        <v>116</v>
      </c>
      <c r="L204" t="s">
        <v>267</v>
      </c>
      <c r="M204" t="s">
        <v>268</v>
      </c>
      <c r="N204" t="s">
        <v>269</v>
      </c>
      <c r="O204" t="s">
        <v>270</v>
      </c>
      <c r="P204" t="s">
        <v>47</v>
      </c>
      <c r="Q204" s="4">
        <v>0</v>
      </c>
      <c r="R204" s="4">
        <v>3</v>
      </c>
      <c r="S204" s="4">
        <v>0</v>
      </c>
      <c r="T204">
        <v>29</v>
      </c>
      <c r="U204" s="18">
        <v>132</v>
      </c>
      <c r="V204" s="18"/>
      <c r="W204" s="4">
        <v>3</v>
      </c>
      <c r="X204" s="18">
        <v>396</v>
      </c>
    </row>
    <row r="205" spans="2:24" x14ac:dyDescent="0.4">
      <c r="B205" s="2">
        <v>45870</v>
      </c>
      <c r="C205" s="2">
        <v>45870</v>
      </c>
      <c r="D205" t="s">
        <v>183</v>
      </c>
      <c r="E205" s="2">
        <v>45896</v>
      </c>
      <c r="F205" t="s">
        <v>112</v>
      </c>
      <c r="G205" t="s">
        <v>113</v>
      </c>
      <c r="H205" t="s">
        <v>114</v>
      </c>
      <c r="I205" t="s">
        <v>115</v>
      </c>
      <c r="J205">
        <v>3001</v>
      </c>
      <c r="K205" t="s">
        <v>116</v>
      </c>
      <c r="L205" t="s">
        <v>248</v>
      </c>
      <c r="M205" t="s">
        <v>249</v>
      </c>
      <c r="N205" t="s">
        <v>250</v>
      </c>
      <c r="O205" t="s">
        <v>251</v>
      </c>
      <c r="P205" t="s">
        <v>47</v>
      </c>
      <c r="Q205" s="4">
        <v>0.75</v>
      </c>
      <c r="R205" s="4">
        <v>3.5</v>
      </c>
      <c r="S205" s="4">
        <v>1.75</v>
      </c>
      <c r="T205">
        <v>35</v>
      </c>
      <c r="U205" s="18">
        <v>132</v>
      </c>
      <c r="V205" s="18"/>
      <c r="W205" s="4">
        <v>6</v>
      </c>
      <c r="X205" s="18">
        <v>792</v>
      </c>
    </row>
    <row r="206" spans="2:24" x14ac:dyDescent="0.4">
      <c r="B206" s="2">
        <v>45870</v>
      </c>
      <c r="C206" s="2">
        <v>45870</v>
      </c>
      <c r="D206" t="s">
        <v>183</v>
      </c>
      <c r="E206" s="2">
        <v>45896</v>
      </c>
      <c r="F206" t="s">
        <v>112</v>
      </c>
      <c r="G206" t="s">
        <v>113</v>
      </c>
      <c r="H206" t="s">
        <v>114</v>
      </c>
      <c r="I206" t="s">
        <v>115</v>
      </c>
      <c r="J206">
        <v>3001</v>
      </c>
      <c r="K206" t="s">
        <v>116</v>
      </c>
      <c r="L206" t="s">
        <v>228</v>
      </c>
      <c r="M206" t="s">
        <v>229</v>
      </c>
      <c r="N206" t="s">
        <v>230</v>
      </c>
      <c r="O206" t="s">
        <v>231</v>
      </c>
      <c r="P206" t="s">
        <v>47</v>
      </c>
      <c r="Q206" s="4">
        <v>0</v>
      </c>
      <c r="R206" s="4">
        <v>0.75</v>
      </c>
      <c r="S206" s="4">
        <v>0.25</v>
      </c>
      <c r="T206">
        <v>14</v>
      </c>
      <c r="U206" s="18">
        <v>132</v>
      </c>
      <c r="V206" s="18"/>
      <c r="W206" s="4">
        <v>1</v>
      </c>
      <c r="X206" s="18">
        <v>132</v>
      </c>
    </row>
    <row r="207" spans="2:24" x14ac:dyDescent="0.4">
      <c r="B207" s="2">
        <v>45870</v>
      </c>
      <c r="C207" s="2">
        <v>45870</v>
      </c>
      <c r="D207" t="s">
        <v>183</v>
      </c>
      <c r="E207" s="2">
        <v>45896</v>
      </c>
      <c r="F207" t="s">
        <v>112</v>
      </c>
      <c r="G207" t="s">
        <v>113</v>
      </c>
      <c r="H207" t="s">
        <v>114</v>
      </c>
      <c r="I207" t="s">
        <v>115</v>
      </c>
      <c r="J207">
        <v>3001</v>
      </c>
      <c r="K207" t="s">
        <v>116</v>
      </c>
      <c r="L207" t="s">
        <v>232</v>
      </c>
      <c r="M207" t="s">
        <v>233</v>
      </c>
      <c r="N207" t="s">
        <v>234</v>
      </c>
      <c r="O207" t="s">
        <v>235</v>
      </c>
      <c r="P207" t="s">
        <v>47</v>
      </c>
      <c r="Q207" s="4">
        <v>0</v>
      </c>
      <c r="R207" s="4">
        <v>2</v>
      </c>
      <c r="S207" s="4">
        <v>0.5</v>
      </c>
      <c r="T207">
        <v>14</v>
      </c>
      <c r="U207" s="18">
        <v>132</v>
      </c>
      <c r="V207" s="18"/>
      <c r="W207" s="4">
        <v>2.5</v>
      </c>
      <c r="X207" s="18">
        <v>330</v>
      </c>
    </row>
    <row r="208" spans="2:24" x14ac:dyDescent="0.4">
      <c r="B208" s="2">
        <v>45870</v>
      </c>
      <c r="C208" s="2">
        <v>45870</v>
      </c>
      <c r="D208" t="s">
        <v>183</v>
      </c>
      <c r="E208" s="2">
        <v>45896</v>
      </c>
      <c r="F208" t="s">
        <v>112</v>
      </c>
      <c r="G208" t="s">
        <v>113</v>
      </c>
      <c r="H208" t="s">
        <v>114</v>
      </c>
      <c r="I208" t="s">
        <v>115</v>
      </c>
      <c r="J208">
        <v>3001</v>
      </c>
      <c r="K208" t="s">
        <v>116</v>
      </c>
      <c r="L208" t="s">
        <v>290</v>
      </c>
      <c r="M208" t="s">
        <v>291</v>
      </c>
      <c r="N208" t="s">
        <v>292</v>
      </c>
      <c r="O208" t="s">
        <v>293</v>
      </c>
      <c r="P208" t="s">
        <v>47</v>
      </c>
      <c r="Q208" s="4">
        <v>0</v>
      </c>
      <c r="R208" s="4">
        <v>2.5</v>
      </c>
      <c r="S208" s="4">
        <v>1.25</v>
      </c>
      <c r="T208">
        <v>11</v>
      </c>
      <c r="U208" s="18">
        <v>132</v>
      </c>
      <c r="V208" s="18"/>
      <c r="W208" s="4">
        <v>3.75</v>
      </c>
      <c r="X208" s="18">
        <v>495</v>
      </c>
    </row>
    <row r="209" spans="2:24" x14ac:dyDescent="0.4">
      <c r="B209" s="2">
        <v>45870</v>
      </c>
      <c r="C209" s="2">
        <v>45870</v>
      </c>
      <c r="D209" t="s">
        <v>183</v>
      </c>
      <c r="E209" s="2">
        <v>45896</v>
      </c>
      <c r="F209" t="s">
        <v>240</v>
      </c>
      <c r="G209" t="s">
        <v>241</v>
      </c>
      <c r="H209" t="s">
        <v>114</v>
      </c>
      <c r="I209" t="s">
        <v>242</v>
      </c>
      <c r="J209">
        <v>3600</v>
      </c>
      <c r="K209" t="s">
        <v>243</v>
      </c>
      <c r="L209" t="s">
        <v>244</v>
      </c>
      <c r="M209" t="s">
        <v>245</v>
      </c>
      <c r="N209" t="s">
        <v>246</v>
      </c>
      <c r="O209" t="s">
        <v>247</v>
      </c>
      <c r="P209" t="s">
        <v>47</v>
      </c>
      <c r="Q209" s="4">
        <v>0</v>
      </c>
      <c r="R209" s="4">
        <v>1.5</v>
      </c>
      <c r="S209" s="4">
        <v>0.75</v>
      </c>
      <c r="T209">
        <v>15</v>
      </c>
      <c r="U209" s="18">
        <v>132</v>
      </c>
      <c r="V209" s="18"/>
      <c r="W209" s="4">
        <v>2.25</v>
      </c>
      <c r="X209" s="18">
        <v>297</v>
      </c>
    </row>
    <row r="210" spans="2:24" x14ac:dyDescent="0.4">
      <c r="B210" s="2">
        <v>45870</v>
      </c>
      <c r="C210" s="2">
        <v>45870</v>
      </c>
      <c r="D210" t="s">
        <v>183</v>
      </c>
      <c r="E210" s="2">
        <v>45897</v>
      </c>
      <c r="F210" t="s">
        <v>112</v>
      </c>
      <c r="G210" t="s">
        <v>113</v>
      </c>
      <c r="H210" t="s">
        <v>114</v>
      </c>
      <c r="I210" t="s">
        <v>115</v>
      </c>
      <c r="J210">
        <v>3001</v>
      </c>
      <c r="K210" t="s">
        <v>116</v>
      </c>
      <c r="L210" t="s">
        <v>271</v>
      </c>
      <c r="M210" t="s">
        <v>272</v>
      </c>
      <c r="N210" t="s">
        <v>273</v>
      </c>
      <c r="O210" t="s">
        <v>274</v>
      </c>
      <c r="P210" t="s">
        <v>47</v>
      </c>
      <c r="Q210" s="4">
        <v>0</v>
      </c>
      <c r="R210" s="4">
        <v>1</v>
      </c>
      <c r="S210" s="4">
        <v>0</v>
      </c>
      <c r="T210">
        <v>20</v>
      </c>
      <c r="U210" s="18">
        <v>132</v>
      </c>
      <c r="V210" s="18"/>
      <c r="W210" s="4">
        <v>1</v>
      </c>
      <c r="X210" s="18">
        <v>132</v>
      </c>
    </row>
    <row r="211" spans="2:24" x14ac:dyDescent="0.4">
      <c r="B211" s="2">
        <v>45870</v>
      </c>
      <c r="C211" s="2">
        <v>45870</v>
      </c>
      <c r="D211" t="s">
        <v>183</v>
      </c>
      <c r="E211" s="2">
        <v>45897</v>
      </c>
      <c r="F211" t="s">
        <v>112</v>
      </c>
      <c r="G211" t="s">
        <v>113</v>
      </c>
      <c r="H211" t="s">
        <v>114</v>
      </c>
      <c r="I211" t="s">
        <v>115</v>
      </c>
      <c r="J211">
        <v>3001</v>
      </c>
      <c r="K211" t="s">
        <v>116</v>
      </c>
      <c r="L211" t="s">
        <v>279</v>
      </c>
      <c r="M211" t="s">
        <v>280</v>
      </c>
      <c r="N211" t="s">
        <v>281</v>
      </c>
      <c r="O211" t="s">
        <v>282</v>
      </c>
      <c r="P211" t="s">
        <v>47</v>
      </c>
      <c r="Q211" s="4">
        <v>0</v>
      </c>
      <c r="R211" s="4">
        <v>2.25</v>
      </c>
      <c r="S211" s="4">
        <v>0</v>
      </c>
      <c r="T211">
        <v>16</v>
      </c>
      <c r="U211" s="18">
        <v>132</v>
      </c>
      <c r="V211" s="18"/>
      <c r="W211" s="4">
        <v>2.25</v>
      </c>
      <c r="X211" s="18">
        <v>297</v>
      </c>
    </row>
    <row r="212" spans="2:24" x14ac:dyDescent="0.4">
      <c r="B212" s="2">
        <v>45870</v>
      </c>
      <c r="C212" s="2">
        <v>45870</v>
      </c>
      <c r="D212" t="s">
        <v>183</v>
      </c>
      <c r="E212" s="2">
        <v>45897</v>
      </c>
      <c r="F212" t="s">
        <v>112</v>
      </c>
      <c r="G212" t="s">
        <v>113</v>
      </c>
      <c r="H212" t="s">
        <v>114</v>
      </c>
      <c r="I212" t="s">
        <v>115</v>
      </c>
      <c r="J212">
        <v>3001</v>
      </c>
      <c r="K212" t="s">
        <v>116</v>
      </c>
      <c r="L212" t="s">
        <v>248</v>
      </c>
      <c r="M212" t="s">
        <v>249</v>
      </c>
      <c r="N212" t="s">
        <v>250</v>
      </c>
      <c r="O212" t="s">
        <v>251</v>
      </c>
      <c r="P212" t="s">
        <v>47</v>
      </c>
      <c r="Q212" s="4">
        <v>0</v>
      </c>
      <c r="R212" s="4">
        <v>0.75</v>
      </c>
      <c r="S212" s="4">
        <v>0.25</v>
      </c>
      <c r="T212">
        <v>35</v>
      </c>
      <c r="U212" s="18">
        <v>132</v>
      </c>
      <c r="V212" s="18"/>
      <c r="W212" s="4">
        <v>1</v>
      </c>
      <c r="X212" s="18">
        <v>132</v>
      </c>
    </row>
    <row r="213" spans="2:24" x14ac:dyDescent="0.4">
      <c r="B213" s="2">
        <v>45870</v>
      </c>
      <c r="C213" s="2">
        <v>45870</v>
      </c>
      <c r="D213" t="s">
        <v>183</v>
      </c>
      <c r="E213" s="2">
        <v>45897</v>
      </c>
      <c r="F213" t="s">
        <v>112</v>
      </c>
      <c r="G213" t="s">
        <v>113</v>
      </c>
      <c r="H213" t="s">
        <v>114</v>
      </c>
      <c r="I213" t="s">
        <v>115</v>
      </c>
      <c r="J213">
        <v>3001</v>
      </c>
      <c r="K213" t="s">
        <v>116</v>
      </c>
      <c r="L213" t="s">
        <v>298</v>
      </c>
      <c r="M213" t="s">
        <v>299</v>
      </c>
      <c r="N213" t="s">
        <v>300</v>
      </c>
      <c r="O213" t="s">
        <v>301</v>
      </c>
      <c r="P213" t="s">
        <v>47</v>
      </c>
      <c r="Q213" s="4">
        <v>0</v>
      </c>
      <c r="R213" s="4">
        <v>0.25</v>
      </c>
      <c r="S213" s="4">
        <v>0</v>
      </c>
      <c r="T213">
        <v>17</v>
      </c>
      <c r="U213" s="18">
        <v>132</v>
      </c>
      <c r="V213" s="18"/>
      <c r="W213" s="4">
        <v>0.25</v>
      </c>
      <c r="X213" s="18">
        <v>33</v>
      </c>
    </row>
    <row r="214" spans="2:24" x14ac:dyDescent="0.4">
      <c r="B214" s="2">
        <v>45870</v>
      </c>
      <c r="C214" s="2">
        <v>45870</v>
      </c>
      <c r="D214" t="s">
        <v>183</v>
      </c>
      <c r="E214" s="2">
        <v>45897</v>
      </c>
      <c r="F214" t="s">
        <v>112</v>
      </c>
      <c r="G214" t="s">
        <v>113</v>
      </c>
      <c r="H214" t="s">
        <v>114</v>
      </c>
      <c r="I214" t="s">
        <v>115</v>
      </c>
      <c r="J214">
        <v>3001</v>
      </c>
      <c r="K214" t="s">
        <v>116</v>
      </c>
      <c r="L214" t="s">
        <v>252</v>
      </c>
      <c r="M214" t="s">
        <v>253</v>
      </c>
      <c r="N214" t="s">
        <v>254</v>
      </c>
      <c r="O214" t="s">
        <v>255</v>
      </c>
      <c r="P214" t="s">
        <v>47</v>
      </c>
      <c r="Q214" s="4">
        <v>0</v>
      </c>
      <c r="R214" s="4">
        <v>0.75</v>
      </c>
      <c r="S214" s="4">
        <v>0.25</v>
      </c>
      <c r="T214">
        <v>22</v>
      </c>
      <c r="U214" s="18">
        <v>132</v>
      </c>
      <c r="V214" s="18"/>
      <c r="W214" s="4">
        <v>1</v>
      </c>
      <c r="X214" s="18">
        <v>132</v>
      </c>
    </row>
    <row r="215" spans="2:24" x14ac:dyDescent="0.4">
      <c r="B215" s="2">
        <v>45870</v>
      </c>
      <c r="C215" s="2">
        <v>45870</v>
      </c>
      <c r="D215" t="s">
        <v>183</v>
      </c>
      <c r="E215" s="2">
        <v>45897</v>
      </c>
      <c r="F215" t="s">
        <v>112</v>
      </c>
      <c r="G215" t="s">
        <v>113</v>
      </c>
      <c r="H215" t="s">
        <v>114</v>
      </c>
      <c r="I215" t="s">
        <v>115</v>
      </c>
      <c r="J215">
        <v>3001</v>
      </c>
      <c r="K215" t="s">
        <v>116</v>
      </c>
      <c r="L215" t="s">
        <v>192</v>
      </c>
      <c r="M215" t="s">
        <v>193</v>
      </c>
      <c r="N215" t="s">
        <v>194</v>
      </c>
      <c r="O215" t="s">
        <v>195</v>
      </c>
      <c r="P215" t="s">
        <v>47</v>
      </c>
      <c r="Q215" s="4">
        <v>0</v>
      </c>
      <c r="R215" s="4">
        <v>1.75</v>
      </c>
      <c r="S215" s="4">
        <v>0.5</v>
      </c>
      <c r="T215">
        <v>34</v>
      </c>
      <c r="U215" s="18">
        <v>132</v>
      </c>
      <c r="V215" s="18"/>
      <c r="W215" s="4">
        <v>2.25</v>
      </c>
      <c r="X215" s="18">
        <v>297</v>
      </c>
    </row>
    <row r="216" spans="2:24" x14ac:dyDescent="0.4">
      <c r="B216" s="2">
        <v>45870</v>
      </c>
      <c r="C216" s="2">
        <v>45870</v>
      </c>
      <c r="D216" t="s">
        <v>183</v>
      </c>
      <c r="E216" s="2">
        <v>45897</v>
      </c>
      <c r="F216" t="s">
        <v>112</v>
      </c>
      <c r="G216" t="s">
        <v>113</v>
      </c>
      <c r="H216" t="s">
        <v>114</v>
      </c>
      <c r="I216" t="s">
        <v>115</v>
      </c>
      <c r="J216">
        <v>3001</v>
      </c>
      <c r="K216" t="s">
        <v>116</v>
      </c>
      <c r="L216" t="s">
        <v>236</v>
      </c>
      <c r="M216" t="s">
        <v>237</v>
      </c>
      <c r="N216" t="s">
        <v>238</v>
      </c>
      <c r="O216" t="s">
        <v>239</v>
      </c>
      <c r="P216" t="s">
        <v>47</v>
      </c>
      <c r="Q216" s="4">
        <v>0.5</v>
      </c>
      <c r="R216" s="4">
        <v>2</v>
      </c>
      <c r="S216" s="4">
        <v>1</v>
      </c>
      <c r="T216">
        <v>14</v>
      </c>
      <c r="U216" s="18">
        <v>132</v>
      </c>
      <c r="V216" s="18"/>
      <c r="W216" s="4">
        <v>3.5</v>
      </c>
      <c r="X216" s="18">
        <v>462</v>
      </c>
    </row>
    <row r="217" spans="2:24" x14ac:dyDescent="0.4">
      <c r="B217" s="2">
        <v>45870</v>
      </c>
      <c r="C217" s="2">
        <v>45870</v>
      </c>
      <c r="D217" t="s">
        <v>183</v>
      </c>
      <c r="E217" s="2">
        <v>45897</v>
      </c>
      <c r="F217" t="s">
        <v>112</v>
      </c>
      <c r="G217" t="s">
        <v>113</v>
      </c>
      <c r="H217" t="s">
        <v>114</v>
      </c>
      <c r="I217" t="s">
        <v>115</v>
      </c>
      <c r="J217">
        <v>3001</v>
      </c>
      <c r="K217" t="s">
        <v>116</v>
      </c>
      <c r="L217" t="s">
        <v>196</v>
      </c>
      <c r="M217" t="s">
        <v>197</v>
      </c>
      <c r="N217" t="s">
        <v>198</v>
      </c>
      <c r="O217" t="s">
        <v>199</v>
      </c>
      <c r="P217" t="s">
        <v>47</v>
      </c>
      <c r="Q217" s="4">
        <v>0.5</v>
      </c>
      <c r="R217" s="4">
        <v>2</v>
      </c>
      <c r="S217" s="4">
        <v>0.5</v>
      </c>
      <c r="T217">
        <v>34</v>
      </c>
      <c r="U217" s="18">
        <v>132</v>
      </c>
      <c r="V217" s="18"/>
      <c r="W217" s="4">
        <v>3</v>
      </c>
      <c r="X217" s="18">
        <v>396</v>
      </c>
    </row>
    <row r="218" spans="2:24" x14ac:dyDescent="0.4">
      <c r="B218" s="2">
        <v>45870</v>
      </c>
      <c r="C218" s="2">
        <v>45870</v>
      </c>
      <c r="D218" t="s">
        <v>183</v>
      </c>
      <c r="E218" s="2">
        <v>45897</v>
      </c>
      <c r="F218" t="s">
        <v>112</v>
      </c>
      <c r="G218" t="s">
        <v>113</v>
      </c>
      <c r="H218" t="s">
        <v>114</v>
      </c>
      <c r="I218" t="s">
        <v>115</v>
      </c>
      <c r="J218">
        <v>3001</v>
      </c>
      <c r="K218" t="s">
        <v>116</v>
      </c>
      <c r="L218" t="s">
        <v>267</v>
      </c>
      <c r="M218" t="s">
        <v>268</v>
      </c>
      <c r="N218" t="s">
        <v>269</v>
      </c>
      <c r="O218" t="s">
        <v>270</v>
      </c>
      <c r="P218" t="s">
        <v>47</v>
      </c>
      <c r="Q218" s="4">
        <v>0</v>
      </c>
      <c r="R218" s="4">
        <v>0.75</v>
      </c>
      <c r="S218" s="4">
        <v>0</v>
      </c>
      <c r="T218">
        <v>29</v>
      </c>
      <c r="U218" s="18">
        <v>132</v>
      </c>
      <c r="V218" s="18"/>
      <c r="W218" s="4">
        <v>0.75</v>
      </c>
      <c r="X218" s="18">
        <v>99</v>
      </c>
    </row>
    <row r="219" spans="2:24" x14ac:dyDescent="0.4">
      <c r="B219" s="2">
        <v>45870</v>
      </c>
      <c r="C219" s="2">
        <v>45870</v>
      </c>
      <c r="D219" t="s">
        <v>183</v>
      </c>
      <c r="E219" s="2">
        <v>45897</v>
      </c>
      <c r="F219" t="s">
        <v>112</v>
      </c>
      <c r="G219" t="s">
        <v>113</v>
      </c>
      <c r="H219" t="s">
        <v>114</v>
      </c>
      <c r="I219" t="s">
        <v>115</v>
      </c>
      <c r="J219">
        <v>3001</v>
      </c>
      <c r="K219" t="s">
        <v>116</v>
      </c>
      <c r="L219" t="s">
        <v>302</v>
      </c>
      <c r="M219" t="s">
        <v>303</v>
      </c>
      <c r="N219" t="s">
        <v>304</v>
      </c>
      <c r="O219" t="s">
        <v>305</v>
      </c>
      <c r="P219" t="s">
        <v>47</v>
      </c>
      <c r="Q219" s="4">
        <v>0</v>
      </c>
      <c r="R219" s="4">
        <v>0.25</v>
      </c>
      <c r="S219" s="4">
        <v>0</v>
      </c>
      <c r="T219">
        <v>32</v>
      </c>
      <c r="U219" s="18">
        <v>132</v>
      </c>
      <c r="V219" s="18"/>
      <c r="W219" s="4">
        <v>0.25</v>
      </c>
      <c r="X219" s="18">
        <v>33</v>
      </c>
    </row>
    <row r="220" spans="2:24" x14ac:dyDescent="0.4">
      <c r="B220" s="2">
        <v>45870</v>
      </c>
      <c r="C220" s="2">
        <v>45870</v>
      </c>
      <c r="D220" t="s">
        <v>183</v>
      </c>
      <c r="E220" s="2">
        <v>45898</v>
      </c>
      <c r="F220" t="s">
        <v>112</v>
      </c>
      <c r="G220" t="s">
        <v>113</v>
      </c>
      <c r="H220" t="s">
        <v>114</v>
      </c>
      <c r="I220" t="s">
        <v>115</v>
      </c>
      <c r="J220">
        <v>3001</v>
      </c>
      <c r="K220" t="s">
        <v>116</v>
      </c>
      <c r="L220" t="s">
        <v>184</v>
      </c>
      <c r="M220" t="s">
        <v>185</v>
      </c>
      <c r="N220" t="s">
        <v>186</v>
      </c>
      <c r="O220" t="s">
        <v>187</v>
      </c>
      <c r="P220" t="s">
        <v>47</v>
      </c>
      <c r="Q220" s="4">
        <v>0.5</v>
      </c>
      <c r="R220" s="4">
        <v>2</v>
      </c>
      <c r="S220" s="4">
        <v>0.5</v>
      </c>
      <c r="T220">
        <v>20</v>
      </c>
      <c r="U220" s="18">
        <v>132</v>
      </c>
      <c r="V220" s="18"/>
      <c r="W220" s="4">
        <v>3</v>
      </c>
      <c r="X220" s="18">
        <v>396</v>
      </c>
    </row>
    <row r="221" spans="2:24" x14ac:dyDescent="0.4">
      <c r="B221" s="2">
        <v>45870</v>
      </c>
      <c r="C221" s="2">
        <v>45870</v>
      </c>
      <c r="D221" t="s">
        <v>183</v>
      </c>
      <c r="E221" s="2">
        <v>45898</v>
      </c>
      <c r="F221" t="s">
        <v>112</v>
      </c>
      <c r="G221" t="s">
        <v>113</v>
      </c>
      <c r="H221" t="s">
        <v>114</v>
      </c>
      <c r="I221" t="s">
        <v>115</v>
      </c>
      <c r="J221">
        <v>3001</v>
      </c>
      <c r="K221" t="s">
        <v>116</v>
      </c>
      <c r="L221" t="s">
        <v>259</v>
      </c>
      <c r="M221" t="s">
        <v>260</v>
      </c>
      <c r="N221" t="s">
        <v>261</v>
      </c>
      <c r="O221" t="s">
        <v>262</v>
      </c>
      <c r="P221" t="s">
        <v>47</v>
      </c>
      <c r="Q221" s="4">
        <v>0.25</v>
      </c>
      <c r="R221" s="4">
        <v>0.75</v>
      </c>
      <c r="S221" s="4">
        <v>0.25</v>
      </c>
      <c r="T221">
        <v>20</v>
      </c>
      <c r="U221" s="18">
        <v>132</v>
      </c>
      <c r="V221" s="18"/>
      <c r="W221" s="4">
        <v>1.25</v>
      </c>
      <c r="X221" s="18">
        <v>165</v>
      </c>
    </row>
    <row r="222" spans="2:24" x14ac:dyDescent="0.4">
      <c r="B222" s="2">
        <v>45870</v>
      </c>
      <c r="C222" s="2">
        <v>45870</v>
      </c>
      <c r="D222" t="s">
        <v>183</v>
      </c>
      <c r="E222" s="2">
        <v>45898</v>
      </c>
      <c r="F222" t="s">
        <v>112</v>
      </c>
      <c r="G222" t="s">
        <v>113</v>
      </c>
      <c r="H222" t="s">
        <v>114</v>
      </c>
      <c r="I222" t="s">
        <v>115</v>
      </c>
      <c r="J222">
        <v>3001</v>
      </c>
      <c r="K222" t="s">
        <v>116</v>
      </c>
      <c r="L222" t="s">
        <v>192</v>
      </c>
      <c r="M222" t="s">
        <v>193</v>
      </c>
      <c r="N222" t="s">
        <v>194</v>
      </c>
      <c r="O222" t="s">
        <v>195</v>
      </c>
      <c r="P222" t="s">
        <v>47</v>
      </c>
      <c r="Q222" s="4">
        <v>0.5</v>
      </c>
      <c r="R222" s="4">
        <v>3</v>
      </c>
      <c r="S222" s="4">
        <v>0.75</v>
      </c>
      <c r="T222">
        <v>34</v>
      </c>
      <c r="U222" s="18">
        <v>132</v>
      </c>
      <c r="V222" s="18"/>
      <c r="W222" s="4">
        <v>4.25</v>
      </c>
      <c r="X222" s="18">
        <v>561</v>
      </c>
    </row>
    <row r="223" spans="2:24" x14ac:dyDescent="0.4">
      <c r="B223" s="2">
        <v>45870</v>
      </c>
      <c r="C223" s="2">
        <v>45870</v>
      </c>
      <c r="D223" t="s">
        <v>183</v>
      </c>
      <c r="E223" s="2">
        <v>45898</v>
      </c>
      <c r="F223" t="s">
        <v>112</v>
      </c>
      <c r="G223" t="s">
        <v>113</v>
      </c>
      <c r="H223" t="s">
        <v>114</v>
      </c>
      <c r="I223" t="s">
        <v>115</v>
      </c>
      <c r="J223">
        <v>3001</v>
      </c>
      <c r="K223" t="s">
        <v>116</v>
      </c>
      <c r="L223" t="s">
        <v>232</v>
      </c>
      <c r="M223" t="s">
        <v>233</v>
      </c>
      <c r="N223" t="s">
        <v>234</v>
      </c>
      <c r="O223" t="s">
        <v>235</v>
      </c>
      <c r="P223" t="s">
        <v>47</v>
      </c>
      <c r="Q223" s="4">
        <v>0</v>
      </c>
      <c r="R223" s="4">
        <v>0.25</v>
      </c>
      <c r="S223" s="4">
        <v>0</v>
      </c>
      <c r="T223">
        <v>14</v>
      </c>
      <c r="U223" s="18">
        <v>132</v>
      </c>
      <c r="V223" s="18"/>
      <c r="W223" s="4">
        <v>0.25</v>
      </c>
      <c r="X223" s="18">
        <v>33</v>
      </c>
    </row>
    <row r="224" spans="2:24" x14ac:dyDescent="0.4">
      <c r="B224" s="2">
        <v>45870</v>
      </c>
      <c r="C224" s="2">
        <v>45870</v>
      </c>
      <c r="D224" t="s">
        <v>183</v>
      </c>
      <c r="E224" s="2">
        <v>45898</v>
      </c>
      <c r="F224" t="s">
        <v>112</v>
      </c>
      <c r="G224" t="s">
        <v>113</v>
      </c>
      <c r="H224" t="s">
        <v>114</v>
      </c>
      <c r="I224" t="s">
        <v>115</v>
      </c>
      <c r="J224">
        <v>3001</v>
      </c>
      <c r="K224" t="s">
        <v>116</v>
      </c>
      <c r="L224" t="s">
        <v>263</v>
      </c>
      <c r="M224" t="s">
        <v>264</v>
      </c>
      <c r="N224" t="s">
        <v>265</v>
      </c>
      <c r="O224" t="s">
        <v>266</v>
      </c>
      <c r="P224" t="s">
        <v>47</v>
      </c>
      <c r="Q224" s="4">
        <v>0</v>
      </c>
      <c r="R224" s="4">
        <v>0.25</v>
      </c>
      <c r="S224" s="4">
        <v>0</v>
      </c>
      <c r="T224">
        <v>14</v>
      </c>
      <c r="U224" s="18">
        <v>132</v>
      </c>
      <c r="V224" s="18"/>
      <c r="W224" s="4">
        <v>0.25</v>
      </c>
      <c r="X224" s="18">
        <v>33</v>
      </c>
    </row>
    <row r="225" spans="2:24" x14ac:dyDescent="0.4">
      <c r="B225" s="2">
        <v>45870</v>
      </c>
      <c r="C225" s="2">
        <v>45870</v>
      </c>
      <c r="D225" t="s">
        <v>183</v>
      </c>
      <c r="E225" s="2">
        <v>45898</v>
      </c>
      <c r="F225" t="s">
        <v>112</v>
      </c>
      <c r="G225" t="s">
        <v>113</v>
      </c>
      <c r="H225" t="s">
        <v>114</v>
      </c>
      <c r="I225" t="s">
        <v>115</v>
      </c>
      <c r="J225">
        <v>3001</v>
      </c>
      <c r="K225" t="s">
        <v>116</v>
      </c>
      <c r="L225" t="s">
        <v>256</v>
      </c>
      <c r="M225" t="s">
        <v>225</v>
      </c>
      <c r="N225" t="s">
        <v>257</v>
      </c>
      <c r="O225" t="s">
        <v>258</v>
      </c>
      <c r="P225" t="s">
        <v>47</v>
      </c>
      <c r="Q225" s="4">
        <v>2.75</v>
      </c>
      <c r="R225" s="4">
        <v>3.75</v>
      </c>
      <c r="S225" s="4">
        <v>0.5</v>
      </c>
      <c r="T225">
        <v>23</v>
      </c>
      <c r="U225" s="18">
        <v>132</v>
      </c>
      <c r="V225" s="18"/>
      <c r="W225" s="4">
        <v>7</v>
      </c>
      <c r="X225" s="18">
        <v>924</v>
      </c>
    </row>
    <row r="226" spans="2:24" x14ac:dyDescent="0.4">
      <c r="B226" s="2">
        <v>45870</v>
      </c>
      <c r="C226" s="2">
        <v>45870</v>
      </c>
      <c r="D226" t="s">
        <v>183</v>
      </c>
      <c r="E226" s="2">
        <v>45898</v>
      </c>
      <c r="F226" t="s">
        <v>112</v>
      </c>
      <c r="G226" t="s">
        <v>113</v>
      </c>
      <c r="H226" t="s">
        <v>114</v>
      </c>
      <c r="I226" t="s">
        <v>115</v>
      </c>
      <c r="J226">
        <v>3001</v>
      </c>
      <c r="K226" t="s">
        <v>116</v>
      </c>
      <c r="L226" t="s">
        <v>200</v>
      </c>
      <c r="M226" t="s">
        <v>201</v>
      </c>
      <c r="N226" t="s">
        <v>202</v>
      </c>
      <c r="O226" t="s">
        <v>203</v>
      </c>
      <c r="P226" t="s">
        <v>47</v>
      </c>
      <c r="Q226" s="4">
        <v>0</v>
      </c>
      <c r="R226" s="4">
        <v>0.5</v>
      </c>
      <c r="S226" s="4">
        <v>0</v>
      </c>
      <c r="T226">
        <v>11</v>
      </c>
      <c r="U226" s="18">
        <v>132</v>
      </c>
      <c r="V226" s="18"/>
      <c r="W226" s="4">
        <v>0.5</v>
      </c>
      <c r="X226" s="18">
        <v>66</v>
      </c>
    </row>
    <row r="227" spans="2:24" x14ac:dyDescent="0.4">
      <c r="B227" s="2">
        <v>45870</v>
      </c>
      <c r="C227" s="2">
        <v>45870</v>
      </c>
      <c r="D227" t="s">
        <v>306</v>
      </c>
      <c r="E227" s="2">
        <v>45874</v>
      </c>
      <c r="F227" t="s">
        <v>112</v>
      </c>
      <c r="G227" t="s">
        <v>113</v>
      </c>
      <c r="H227" t="s">
        <v>114</v>
      </c>
      <c r="I227" t="s">
        <v>115</v>
      </c>
      <c r="J227">
        <v>3001</v>
      </c>
      <c r="K227" t="s">
        <v>116</v>
      </c>
      <c r="L227" t="s">
        <v>307</v>
      </c>
      <c r="M227" t="s">
        <v>291</v>
      </c>
      <c r="N227" t="s">
        <v>308</v>
      </c>
      <c r="O227" t="s">
        <v>309</v>
      </c>
      <c r="P227" t="s">
        <v>47</v>
      </c>
      <c r="Q227" s="4">
        <v>1</v>
      </c>
      <c r="R227" s="4">
        <v>2.25</v>
      </c>
      <c r="S227" s="4">
        <v>1</v>
      </c>
      <c r="T227">
        <v>16</v>
      </c>
      <c r="U227" s="18">
        <v>132</v>
      </c>
      <c r="V227" s="18"/>
      <c r="W227" s="4">
        <v>4.25</v>
      </c>
      <c r="X227" s="18">
        <v>561</v>
      </c>
    </row>
    <row r="228" spans="2:24" x14ac:dyDescent="0.4">
      <c r="B228" s="2">
        <v>45870</v>
      </c>
      <c r="C228" s="2">
        <v>45870</v>
      </c>
      <c r="D228" t="s">
        <v>306</v>
      </c>
      <c r="E228" s="2">
        <v>45880</v>
      </c>
      <c r="F228" t="s">
        <v>112</v>
      </c>
      <c r="G228" t="s">
        <v>113</v>
      </c>
      <c r="H228" t="s">
        <v>114</v>
      </c>
      <c r="I228" t="s">
        <v>115</v>
      </c>
      <c r="J228">
        <v>3001</v>
      </c>
      <c r="K228" t="s">
        <v>116</v>
      </c>
      <c r="L228" t="s">
        <v>307</v>
      </c>
      <c r="M228" t="s">
        <v>291</v>
      </c>
      <c r="N228" t="s">
        <v>308</v>
      </c>
      <c r="O228" t="s">
        <v>309</v>
      </c>
      <c r="P228" t="s">
        <v>47</v>
      </c>
      <c r="Q228" s="4">
        <v>1</v>
      </c>
      <c r="R228" s="4">
        <v>3</v>
      </c>
      <c r="S228" s="4">
        <v>1.5</v>
      </c>
      <c r="T228">
        <v>16</v>
      </c>
      <c r="U228" s="18">
        <v>132</v>
      </c>
      <c r="V228" s="18"/>
      <c r="W228" s="4">
        <v>5.5</v>
      </c>
      <c r="X228" s="18">
        <v>726</v>
      </c>
    </row>
    <row r="229" spans="2:24" x14ac:dyDescent="0.4">
      <c r="B229" s="2">
        <v>45870</v>
      </c>
      <c r="C229" s="2">
        <v>45870</v>
      </c>
      <c r="D229" t="s">
        <v>306</v>
      </c>
      <c r="E229" s="2">
        <v>45887</v>
      </c>
      <c r="F229" t="s">
        <v>112</v>
      </c>
      <c r="G229" t="s">
        <v>113</v>
      </c>
      <c r="H229" t="s">
        <v>114</v>
      </c>
      <c r="I229" t="s">
        <v>115</v>
      </c>
      <c r="J229">
        <v>3001</v>
      </c>
      <c r="K229" t="s">
        <v>116</v>
      </c>
      <c r="L229" t="s">
        <v>307</v>
      </c>
      <c r="M229" t="s">
        <v>291</v>
      </c>
      <c r="N229" t="s">
        <v>308</v>
      </c>
      <c r="O229" t="s">
        <v>309</v>
      </c>
      <c r="P229" t="s">
        <v>47</v>
      </c>
      <c r="Q229" s="4">
        <v>1</v>
      </c>
      <c r="R229" s="4">
        <v>1</v>
      </c>
      <c r="S229" s="4">
        <v>0.5</v>
      </c>
      <c r="T229">
        <v>16</v>
      </c>
      <c r="U229" s="18">
        <v>132</v>
      </c>
      <c r="V229" s="18"/>
      <c r="W229" s="4">
        <v>2.5</v>
      </c>
      <c r="X229" s="18">
        <v>330</v>
      </c>
    </row>
    <row r="230" spans="2:24" x14ac:dyDescent="0.4">
      <c r="B230" s="2">
        <v>45870</v>
      </c>
      <c r="C230" s="2">
        <v>45870</v>
      </c>
      <c r="D230" t="s">
        <v>306</v>
      </c>
      <c r="E230" s="2">
        <v>45891</v>
      </c>
      <c r="F230" t="s">
        <v>112</v>
      </c>
      <c r="G230" t="s">
        <v>113</v>
      </c>
      <c r="H230" t="s">
        <v>114</v>
      </c>
      <c r="I230" t="s">
        <v>115</v>
      </c>
      <c r="J230">
        <v>3001</v>
      </c>
      <c r="K230" t="s">
        <v>116</v>
      </c>
      <c r="L230" t="s">
        <v>307</v>
      </c>
      <c r="M230" t="s">
        <v>291</v>
      </c>
      <c r="N230" t="s">
        <v>308</v>
      </c>
      <c r="O230" t="s">
        <v>309</v>
      </c>
      <c r="P230" t="s">
        <v>47</v>
      </c>
      <c r="Q230" s="4">
        <v>0</v>
      </c>
      <c r="R230" s="4">
        <v>0.25</v>
      </c>
      <c r="S230" s="4">
        <v>0</v>
      </c>
      <c r="T230">
        <v>16</v>
      </c>
      <c r="U230" s="18">
        <v>132</v>
      </c>
      <c r="V230" s="18"/>
      <c r="W230" s="4">
        <v>0.25</v>
      </c>
      <c r="X230" s="18">
        <v>33</v>
      </c>
    </row>
    <row r="231" spans="2:24" x14ac:dyDescent="0.4">
      <c r="B231" s="2">
        <v>45870</v>
      </c>
      <c r="C231" s="2">
        <v>45870</v>
      </c>
      <c r="D231" t="s">
        <v>306</v>
      </c>
      <c r="E231" s="2">
        <v>45896</v>
      </c>
      <c r="F231" t="s">
        <v>112</v>
      </c>
      <c r="G231" t="s">
        <v>113</v>
      </c>
      <c r="H231" t="s">
        <v>114</v>
      </c>
      <c r="I231" t="s">
        <v>115</v>
      </c>
      <c r="J231">
        <v>3001</v>
      </c>
      <c r="K231" t="s">
        <v>116</v>
      </c>
      <c r="L231" t="s">
        <v>307</v>
      </c>
      <c r="M231" t="s">
        <v>291</v>
      </c>
      <c r="N231" t="s">
        <v>308</v>
      </c>
      <c r="O231" t="s">
        <v>309</v>
      </c>
      <c r="P231" t="s">
        <v>47</v>
      </c>
      <c r="Q231" s="4">
        <v>1</v>
      </c>
      <c r="R231" s="4">
        <v>1.5</v>
      </c>
      <c r="S231" s="4">
        <v>0.75</v>
      </c>
      <c r="T231">
        <v>16</v>
      </c>
      <c r="U231" s="18">
        <v>132</v>
      </c>
      <c r="V231" s="18"/>
      <c r="W231" s="4">
        <v>3.25</v>
      </c>
      <c r="X231" s="18">
        <v>429</v>
      </c>
    </row>
    <row r="232" spans="2:24" x14ac:dyDescent="0.4">
      <c r="B232" s="2">
        <v>45870</v>
      </c>
      <c r="C232" s="2">
        <v>45870</v>
      </c>
      <c r="D232" t="s">
        <v>310</v>
      </c>
      <c r="E232" s="2">
        <v>45875</v>
      </c>
      <c r="F232" t="s">
        <v>311</v>
      </c>
      <c r="G232" t="s">
        <v>312</v>
      </c>
      <c r="H232" t="s">
        <v>114</v>
      </c>
      <c r="I232" t="s">
        <v>313</v>
      </c>
      <c r="J232">
        <v>3600</v>
      </c>
      <c r="K232" t="s">
        <v>243</v>
      </c>
      <c r="L232" t="s">
        <v>314</v>
      </c>
      <c r="M232" t="s">
        <v>315</v>
      </c>
      <c r="N232" t="s">
        <v>316</v>
      </c>
      <c r="O232" t="s">
        <v>317</v>
      </c>
      <c r="P232" t="s">
        <v>47</v>
      </c>
      <c r="Q232" s="4">
        <v>2</v>
      </c>
      <c r="R232" s="4">
        <v>2</v>
      </c>
      <c r="S232" s="4">
        <v>1</v>
      </c>
      <c r="T232">
        <v>26</v>
      </c>
      <c r="U232" s="18">
        <v>132</v>
      </c>
      <c r="V232" s="18"/>
      <c r="W232" s="4">
        <v>5</v>
      </c>
      <c r="X232" s="18">
        <v>660</v>
      </c>
    </row>
    <row r="233" spans="2:24" x14ac:dyDescent="0.4">
      <c r="B233" s="2">
        <v>45870</v>
      </c>
      <c r="C233" s="2">
        <v>45870</v>
      </c>
      <c r="D233" t="s">
        <v>310</v>
      </c>
      <c r="E233" s="2">
        <v>45896</v>
      </c>
      <c r="F233" t="s">
        <v>311</v>
      </c>
      <c r="G233" t="s">
        <v>312</v>
      </c>
      <c r="H233" t="s">
        <v>114</v>
      </c>
      <c r="I233" t="s">
        <v>313</v>
      </c>
      <c r="J233">
        <v>3600</v>
      </c>
      <c r="K233" t="s">
        <v>243</v>
      </c>
      <c r="L233" t="s">
        <v>314</v>
      </c>
      <c r="M233" t="s">
        <v>315</v>
      </c>
      <c r="N233" t="s">
        <v>316</v>
      </c>
      <c r="O233" t="s">
        <v>317</v>
      </c>
      <c r="P233" t="s">
        <v>47</v>
      </c>
      <c r="Q233" s="4">
        <v>2</v>
      </c>
      <c r="R233" s="4">
        <v>2</v>
      </c>
      <c r="S233" s="4">
        <v>1</v>
      </c>
      <c r="T233">
        <v>26</v>
      </c>
      <c r="U233" s="18">
        <v>132</v>
      </c>
      <c r="V233" s="18"/>
      <c r="W233" s="4">
        <v>5</v>
      </c>
      <c r="X233" s="18">
        <v>660</v>
      </c>
    </row>
    <row r="234" spans="2:24" x14ac:dyDescent="0.4">
      <c r="B234" s="2">
        <v>45870</v>
      </c>
      <c r="C234" s="2">
        <v>45870</v>
      </c>
      <c r="D234" t="s">
        <v>318</v>
      </c>
      <c r="E234" s="2">
        <v>45875</v>
      </c>
      <c r="F234" t="s">
        <v>112</v>
      </c>
      <c r="G234" t="s">
        <v>113</v>
      </c>
      <c r="H234" t="s">
        <v>114</v>
      </c>
      <c r="I234" t="s">
        <v>115</v>
      </c>
      <c r="J234">
        <v>3001</v>
      </c>
      <c r="K234" t="s">
        <v>116</v>
      </c>
      <c r="L234" t="s">
        <v>319</v>
      </c>
      <c r="M234" t="s">
        <v>320</v>
      </c>
      <c r="N234" t="s">
        <v>321</v>
      </c>
      <c r="O234" t="s">
        <v>322</v>
      </c>
      <c r="P234" t="s">
        <v>47</v>
      </c>
      <c r="Q234" s="4">
        <v>0</v>
      </c>
      <c r="R234" s="4">
        <v>2</v>
      </c>
      <c r="S234" s="4">
        <v>1</v>
      </c>
      <c r="T234">
        <v>14</v>
      </c>
      <c r="U234" s="18">
        <v>132</v>
      </c>
      <c r="V234" s="18"/>
      <c r="W234" s="4">
        <v>3</v>
      </c>
      <c r="X234" s="18">
        <v>396</v>
      </c>
    </row>
    <row r="235" spans="2:24" x14ac:dyDescent="0.4">
      <c r="B235" s="2">
        <v>45870</v>
      </c>
      <c r="C235" s="2">
        <v>45870</v>
      </c>
      <c r="D235" t="s">
        <v>318</v>
      </c>
      <c r="E235" s="2">
        <v>45882</v>
      </c>
      <c r="F235" t="s">
        <v>112</v>
      </c>
      <c r="G235" t="s">
        <v>113</v>
      </c>
      <c r="H235" t="s">
        <v>114</v>
      </c>
      <c r="I235" t="s">
        <v>115</v>
      </c>
      <c r="J235">
        <v>3001</v>
      </c>
      <c r="K235" t="s">
        <v>116</v>
      </c>
      <c r="L235" t="s">
        <v>323</v>
      </c>
      <c r="M235" t="s">
        <v>324</v>
      </c>
      <c r="N235" t="s">
        <v>325</v>
      </c>
      <c r="O235" t="s">
        <v>326</v>
      </c>
      <c r="P235" t="s">
        <v>50</v>
      </c>
      <c r="Q235" s="4">
        <v>0</v>
      </c>
      <c r="R235" s="4">
        <v>1</v>
      </c>
      <c r="S235" s="4">
        <v>0</v>
      </c>
      <c r="T235">
        <v>11</v>
      </c>
      <c r="U235" s="18">
        <v>126</v>
      </c>
      <c r="V235" s="18">
        <v>0.7</v>
      </c>
      <c r="W235" s="4">
        <v>1</v>
      </c>
      <c r="X235" s="18">
        <v>126</v>
      </c>
    </row>
    <row r="236" spans="2:24" x14ac:dyDescent="0.4">
      <c r="B236" s="2">
        <v>45870</v>
      </c>
      <c r="C236" s="2">
        <v>45870</v>
      </c>
      <c r="D236" t="s">
        <v>318</v>
      </c>
      <c r="E236" s="2">
        <v>45883</v>
      </c>
      <c r="F236" t="s">
        <v>112</v>
      </c>
      <c r="G236" t="s">
        <v>113</v>
      </c>
      <c r="H236" t="s">
        <v>114</v>
      </c>
      <c r="I236" t="s">
        <v>115</v>
      </c>
      <c r="J236">
        <v>3001</v>
      </c>
      <c r="K236" t="s">
        <v>116</v>
      </c>
      <c r="L236" t="s">
        <v>319</v>
      </c>
      <c r="M236" t="s">
        <v>320</v>
      </c>
      <c r="N236" t="s">
        <v>321</v>
      </c>
      <c r="O236" t="s">
        <v>322</v>
      </c>
      <c r="P236" t="s">
        <v>47</v>
      </c>
      <c r="Q236" s="4">
        <v>0.5</v>
      </c>
      <c r="R236" s="4">
        <v>2</v>
      </c>
      <c r="S236" s="4">
        <v>1</v>
      </c>
      <c r="T236">
        <v>14</v>
      </c>
      <c r="U236" s="18">
        <v>132</v>
      </c>
      <c r="V236" s="18"/>
      <c r="W236" s="4">
        <v>3.5</v>
      </c>
      <c r="X236" s="18">
        <v>462</v>
      </c>
    </row>
    <row r="237" spans="2:24" x14ac:dyDescent="0.4">
      <c r="B237" s="2">
        <v>45870</v>
      </c>
      <c r="C237" s="2">
        <v>45870</v>
      </c>
      <c r="D237" t="s">
        <v>318</v>
      </c>
      <c r="E237" s="2">
        <v>45884</v>
      </c>
      <c r="F237" t="s">
        <v>112</v>
      </c>
      <c r="G237" t="s">
        <v>113</v>
      </c>
      <c r="H237" t="s">
        <v>114</v>
      </c>
      <c r="I237" t="s">
        <v>115</v>
      </c>
      <c r="J237">
        <v>3001</v>
      </c>
      <c r="K237" t="s">
        <v>116</v>
      </c>
      <c r="L237" t="s">
        <v>323</v>
      </c>
      <c r="M237" t="s">
        <v>324</v>
      </c>
      <c r="N237" t="s">
        <v>325</v>
      </c>
      <c r="O237" t="s">
        <v>326</v>
      </c>
      <c r="P237" t="s">
        <v>50</v>
      </c>
      <c r="Q237" s="4">
        <v>0</v>
      </c>
      <c r="R237" s="4">
        <v>2</v>
      </c>
      <c r="S237" s="4">
        <v>0</v>
      </c>
      <c r="T237">
        <v>11</v>
      </c>
      <c r="U237" s="18">
        <v>126</v>
      </c>
      <c r="V237" s="18">
        <v>0.7</v>
      </c>
      <c r="W237" s="4">
        <v>2</v>
      </c>
      <c r="X237" s="18">
        <v>252</v>
      </c>
    </row>
    <row r="238" spans="2:24" x14ac:dyDescent="0.4">
      <c r="B238" s="2">
        <v>45870</v>
      </c>
      <c r="C238" s="2">
        <v>45870</v>
      </c>
      <c r="D238" t="s">
        <v>318</v>
      </c>
      <c r="E238" s="2">
        <v>45889</v>
      </c>
      <c r="F238" t="s">
        <v>112</v>
      </c>
      <c r="G238" t="s">
        <v>113</v>
      </c>
      <c r="H238" t="s">
        <v>114</v>
      </c>
      <c r="I238" t="s">
        <v>115</v>
      </c>
      <c r="J238">
        <v>3001</v>
      </c>
      <c r="K238" t="s">
        <v>116</v>
      </c>
      <c r="L238" t="s">
        <v>319</v>
      </c>
      <c r="M238" t="s">
        <v>320</v>
      </c>
      <c r="N238" t="s">
        <v>321</v>
      </c>
      <c r="O238" t="s">
        <v>322</v>
      </c>
      <c r="P238" t="s">
        <v>47</v>
      </c>
      <c r="Q238" s="4">
        <v>0.5</v>
      </c>
      <c r="R238" s="4">
        <v>2</v>
      </c>
      <c r="S238" s="4">
        <v>1</v>
      </c>
      <c r="T238">
        <v>14</v>
      </c>
      <c r="U238" s="18">
        <v>132</v>
      </c>
      <c r="V238" s="18"/>
      <c r="W238" s="4">
        <v>3.5</v>
      </c>
      <c r="X238" s="18">
        <v>462</v>
      </c>
    </row>
    <row r="239" spans="2:24" x14ac:dyDescent="0.4">
      <c r="B239" s="2">
        <v>45870</v>
      </c>
      <c r="C239" s="2">
        <v>45870</v>
      </c>
      <c r="D239" t="s">
        <v>318</v>
      </c>
      <c r="E239" s="2">
        <v>45895</v>
      </c>
      <c r="F239" t="s">
        <v>112</v>
      </c>
      <c r="G239" t="s">
        <v>113</v>
      </c>
      <c r="H239" t="s">
        <v>114</v>
      </c>
      <c r="I239" t="s">
        <v>115</v>
      </c>
      <c r="J239">
        <v>3001</v>
      </c>
      <c r="K239" t="s">
        <v>116</v>
      </c>
      <c r="L239" t="s">
        <v>319</v>
      </c>
      <c r="M239" t="s">
        <v>320</v>
      </c>
      <c r="N239" t="s">
        <v>321</v>
      </c>
      <c r="O239" t="s">
        <v>322</v>
      </c>
      <c r="P239" t="s">
        <v>47</v>
      </c>
      <c r="Q239" s="4">
        <v>1</v>
      </c>
      <c r="R239" s="4">
        <v>1</v>
      </c>
      <c r="S239" s="4">
        <v>0.5</v>
      </c>
      <c r="T239">
        <v>14</v>
      </c>
      <c r="U239" s="18">
        <v>132</v>
      </c>
      <c r="V239" s="18"/>
      <c r="W239" s="4">
        <v>2.5</v>
      </c>
      <c r="X239" s="18">
        <v>330</v>
      </c>
    </row>
    <row r="240" spans="2:24" x14ac:dyDescent="0.4">
      <c r="B240" s="2">
        <v>45870</v>
      </c>
      <c r="C240" s="2">
        <v>45870</v>
      </c>
      <c r="D240" t="s">
        <v>318</v>
      </c>
      <c r="E240" s="2">
        <v>45898</v>
      </c>
      <c r="F240" t="s">
        <v>112</v>
      </c>
      <c r="G240" t="s">
        <v>113</v>
      </c>
      <c r="H240" t="s">
        <v>114</v>
      </c>
      <c r="I240" t="s">
        <v>115</v>
      </c>
      <c r="J240">
        <v>3001</v>
      </c>
      <c r="K240" t="s">
        <v>116</v>
      </c>
      <c r="L240" t="s">
        <v>319</v>
      </c>
      <c r="M240" t="s">
        <v>320</v>
      </c>
      <c r="N240" t="s">
        <v>321</v>
      </c>
      <c r="O240" t="s">
        <v>322</v>
      </c>
      <c r="P240" t="s">
        <v>47</v>
      </c>
      <c r="Q240" s="4">
        <v>0</v>
      </c>
      <c r="R240" s="4">
        <v>1</v>
      </c>
      <c r="S240" s="4">
        <v>0.5</v>
      </c>
      <c r="T240">
        <v>14</v>
      </c>
      <c r="U240" s="18">
        <v>132</v>
      </c>
      <c r="V240" s="18"/>
      <c r="W240" s="4">
        <v>1.5</v>
      </c>
      <c r="X240" s="18">
        <v>198</v>
      </c>
    </row>
  </sheetData>
  <pageMargins left="0.7" right="0.7" top="0.78740157499999996" bottom="0.78740157499999996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1704-5137-4A7F-A66B-AE6481853CBC}">
  <dimension ref="B2:H238"/>
  <sheetViews>
    <sheetView topLeftCell="A205" workbookViewId="0">
      <selection activeCell="C44" sqref="C44"/>
    </sheetView>
  </sheetViews>
  <sheetFormatPr baseColWidth="10" defaultColWidth="11.3828125" defaultRowHeight="14.6" x14ac:dyDescent="0.4"/>
  <cols>
    <col min="2" max="2" width="13.84375" customWidth="1"/>
    <col min="3" max="3" width="16.15234375" customWidth="1"/>
  </cols>
  <sheetData>
    <row r="2" spans="2:8" x14ac:dyDescent="0.4">
      <c r="B2" t="s">
        <v>327</v>
      </c>
      <c r="C2" t="s">
        <v>328</v>
      </c>
      <c r="D2" t="s">
        <v>329</v>
      </c>
      <c r="E2" t="s">
        <v>330</v>
      </c>
      <c r="F2" t="s">
        <v>331</v>
      </c>
      <c r="G2" t="s">
        <v>332</v>
      </c>
      <c r="H2" t="s">
        <v>333</v>
      </c>
    </row>
    <row r="3" spans="2:8" x14ac:dyDescent="0.4">
      <c r="B3" s="19">
        <v>0.5</v>
      </c>
      <c r="C3" s="2">
        <v>45883</v>
      </c>
      <c r="D3" t="s">
        <v>107</v>
      </c>
      <c r="E3" s="4">
        <v>0.25</v>
      </c>
      <c r="F3" s="4"/>
      <c r="G3" s="4">
        <v>2.75</v>
      </c>
      <c r="H3" s="4">
        <v>1.25</v>
      </c>
    </row>
    <row r="4" spans="2:8" x14ac:dyDescent="0.4">
      <c r="B4" s="2" t="s">
        <v>334</v>
      </c>
      <c r="C4" s="2">
        <v>45897</v>
      </c>
      <c r="D4" t="s">
        <v>107</v>
      </c>
      <c r="E4" s="4">
        <v>0.25</v>
      </c>
      <c r="F4" s="4"/>
      <c r="G4" s="4">
        <v>2.5</v>
      </c>
      <c r="H4" s="4">
        <v>1.25</v>
      </c>
    </row>
    <row r="5" spans="2:8" x14ac:dyDescent="0.4">
      <c r="B5" s="2" t="s">
        <v>334</v>
      </c>
      <c r="C5" s="2">
        <v>45875</v>
      </c>
      <c r="D5" t="s">
        <v>117</v>
      </c>
      <c r="E5" s="4">
        <v>0.25</v>
      </c>
      <c r="F5" s="4"/>
      <c r="G5" s="4">
        <v>4.5</v>
      </c>
      <c r="H5" s="4">
        <v>2.25</v>
      </c>
    </row>
    <row r="6" spans="2:8" x14ac:dyDescent="0.4">
      <c r="B6" s="2" t="s">
        <v>334</v>
      </c>
      <c r="C6" s="2">
        <v>45890</v>
      </c>
      <c r="D6" t="s">
        <v>117</v>
      </c>
      <c r="E6" s="4">
        <v>0.5</v>
      </c>
      <c r="F6" s="4"/>
      <c r="G6" s="4">
        <v>1.5</v>
      </c>
      <c r="H6" s="4">
        <v>0.75</v>
      </c>
    </row>
    <row r="7" spans="2:8" x14ac:dyDescent="0.4">
      <c r="B7" s="2" t="s">
        <v>334</v>
      </c>
      <c r="C7" s="2">
        <v>45898</v>
      </c>
      <c r="D7" t="s">
        <v>117</v>
      </c>
      <c r="E7" s="4">
        <v>0.75</v>
      </c>
      <c r="F7" s="4"/>
      <c r="G7" s="4">
        <v>2</v>
      </c>
      <c r="H7" s="4">
        <v>1</v>
      </c>
    </row>
    <row r="8" spans="2:8" x14ac:dyDescent="0.4">
      <c r="B8" s="2" t="s">
        <v>334</v>
      </c>
      <c r="C8" s="2">
        <v>45884</v>
      </c>
      <c r="D8" t="s">
        <v>122</v>
      </c>
      <c r="E8" s="4">
        <v>0.75</v>
      </c>
      <c r="F8" s="4"/>
      <c r="G8" s="4">
        <v>1.5</v>
      </c>
      <c r="H8" s="4">
        <v>0.75</v>
      </c>
    </row>
    <row r="9" spans="2:8" x14ac:dyDescent="0.4">
      <c r="B9" s="2" t="s">
        <v>334</v>
      </c>
      <c r="C9" s="2">
        <v>45890</v>
      </c>
      <c r="D9" t="s">
        <v>122</v>
      </c>
      <c r="E9" s="4">
        <v>0.75</v>
      </c>
      <c r="F9" s="4"/>
      <c r="G9" s="4">
        <v>1</v>
      </c>
      <c r="H9" s="4">
        <v>0.5</v>
      </c>
    </row>
    <row r="10" spans="2:8" x14ac:dyDescent="0.4">
      <c r="B10" s="2" t="s">
        <v>334</v>
      </c>
      <c r="C10" s="2">
        <v>45894</v>
      </c>
      <c r="D10" t="s">
        <v>122</v>
      </c>
      <c r="E10" s="4">
        <v>0.75</v>
      </c>
      <c r="F10" s="4"/>
      <c r="G10" s="4">
        <v>2.5</v>
      </c>
      <c r="H10" s="4">
        <v>1.25</v>
      </c>
    </row>
    <row r="11" spans="2:8" x14ac:dyDescent="0.4">
      <c r="B11" s="2" t="s">
        <v>334</v>
      </c>
      <c r="C11" s="2">
        <v>45873</v>
      </c>
      <c r="D11" t="s">
        <v>132</v>
      </c>
      <c r="E11" s="4">
        <v>1</v>
      </c>
      <c r="F11" s="4"/>
      <c r="G11" s="4">
        <v>2</v>
      </c>
      <c r="H11" s="4">
        <v>1</v>
      </c>
    </row>
    <row r="12" spans="2:8" x14ac:dyDescent="0.4">
      <c r="B12" s="2" t="s">
        <v>334</v>
      </c>
      <c r="C12" s="2">
        <v>45874</v>
      </c>
      <c r="D12" t="s">
        <v>132</v>
      </c>
      <c r="E12" s="4">
        <v>1</v>
      </c>
      <c r="F12" s="4"/>
      <c r="G12" s="4">
        <v>2</v>
      </c>
      <c r="H12" s="4">
        <v>1</v>
      </c>
    </row>
    <row r="13" spans="2:8" x14ac:dyDescent="0.4">
      <c r="B13" s="2" t="s">
        <v>334</v>
      </c>
      <c r="C13" s="2">
        <v>45874</v>
      </c>
      <c r="D13" t="s">
        <v>136</v>
      </c>
      <c r="E13" s="4">
        <v>1</v>
      </c>
      <c r="F13" s="4"/>
      <c r="G13" s="4">
        <v>2</v>
      </c>
      <c r="H13" s="4">
        <v>1</v>
      </c>
    </row>
    <row r="14" spans="2:8" x14ac:dyDescent="0.4">
      <c r="B14" s="2" t="s">
        <v>334</v>
      </c>
      <c r="C14" s="2">
        <v>45880</v>
      </c>
      <c r="D14" t="s">
        <v>136</v>
      </c>
      <c r="E14" s="4">
        <v>1</v>
      </c>
      <c r="F14" s="4"/>
      <c r="G14" s="4">
        <v>2.5</v>
      </c>
      <c r="H14" s="4">
        <v>1</v>
      </c>
    </row>
    <row r="15" spans="2:8" x14ac:dyDescent="0.4">
      <c r="B15" s="2" t="s">
        <v>334</v>
      </c>
      <c r="C15" s="2">
        <v>45882</v>
      </c>
      <c r="D15" t="s">
        <v>132</v>
      </c>
      <c r="E15" s="4">
        <v>1</v>
      </c>
      <c r="F15" s="4"/>
      <c r="G15" s="4">
        <v>2</v>
      </c>
      <c r="H15" s="4">
        <v>1</v>
      </c>
    </row>
    <row r="16" spans="2:8" x14ac:dyDescent="0.4">
      <c r="B16" s="2" t="s">
        <v>334</v>
      </c>
      <c r="C16" s="2">
        <v>45884</v>
      </c>
      <c r="D16" t="s">
        <v>132</v>
      </c>
      <c r="E16" s="4">
        <v>0</v>
      </c>
      <c r="F16" s="4"/>
      <c r="G16" s="4">
        <v>1</v>
      </c>
      <c r="H16" s="4">
        <v>0.5</v>
      </c>
    </row>
    <row r="17" spans="2:8" x14ac:dyDescent="0.4">
      <c r="B17" s="2" t="s">
        <v>334</v>
      </c>
      <c r="C17" s="2">
        <v>45887</v>
      </c>
      <c r="D17" t="s">
        <v>136</v>
      </c>
      <c r="E17" s="4">
        <v>0.5</v>
      </c>
      <c r="F17" s="4"/>
      <c r="G17" s="4">
        <v>1</v>
      </c>
      <c r="H17" s="4">
        <v>0.5</v>
      </c>
    </row>
    <row r="18" spans="2:8" x14ac:dyDescent="0.4">
      <c r="B18" s="2" t="s">
        <v>334</v>
      </c>
      <c r="C18" s="2">
        <v>45889</v>
      </c>
      <c r="D18" t="s">
        <v>132</v>
      </c>
      <c r="E18" s="4">
        <v>1</v>
      </c>
      <c r="F18" s="4"/>
      <c r="G18" s="4">
        <v>2</v>
      </c>
      <c r="H18" s="4">
        <v>1</v>
      </c>
    </row>
    <row r="19" spans="2:8" x14ac:dyDescent="0.4">
      <c r="B19" s="2" t="s">
        <v>334</v>
      </c>
      <c r="C19" s="2">
        <v>45889</v>
      </c>
      <c r="D19" t="s">
        <v>140</v>
      </c>
      <c r="E19" s="4">
        <v>3</v>
      </c>
      <c r="F19" s="4"/>
      <c r="G19" s="4">
        <v>3</v>
      </c>
      <c r="H19" s="4">
        <v>1</v>
      </c>
    </row>
    <row r="20" spans="2:8" x14ac:dyDescent="0.4">
      <c r="B20" s="2" t="s">
        <v>334</v>
      </c>
      <c r="C20" s="2">
        <v>45890</v>
      </c>
      <c r="D20" t="s">
        <v>136</v>
      </c>
      <c r="E20" s="4">
        <v>0.5</v>
      </c>
      <c r="F20" s="4"/>
      <c r="G20" s="4">
        <v>1.5</v>
      </c>
      <c r="H20" s="4">
        <v>0</v>
      </c>
    </row>
    <row r="21" spans="2:8" x14ac:dyDescent="0.4">
      <c r="B21" s="2" t="s">
        <v>334</v>
      </c>
      <c r="C21" s="2">
        <v>45891</v>
      </c>
      <c r="D21" t="s">
        <v>140</v>
      </c>
      <c r="E21" s="4">
        <v>0</v>
      </c>
      <c r="F21" s="4"/>
      <c r="G21" s="4">
        <v>2</v>
      </c>
      <c r="H21" s="4">
        <v>0</v>
      </c>
    </row>
    <row r="22" spans="2:8" x14ac:dyDescent="0.4">
      <c r="B22" s="2" t="s">
        <v>334</v>
      </c>
      <c r="C22" s="2">
        <v>45895</v>
      </c>
      <c r="D22" t="s">
        <v>136</v>
      </c>
      <c r="E22" s="4">
        <v>0.5</v>
      </c>
      <c r="F22" s="4"/>
      <c r="G22" s="4">
        <v>2</v>
      </c>
      <c r="H22" s="4">
        <v>1</v>
      </c>
    </row>
    <row r="23" spans="2:8" x14ac:dyDescent="0.4">
      <c r="B23" s="2" t="s">
        <v>334</v>
      </c>
      <c r="C23" s="2">
        <v>45896</v>
      </c>
      <c r="D23" t="s">
        <v>136</v>
      </c>
      <c r="E23" s="4">
        <v>0.5</v>
      </c>
      <c r="F23" s="4"/>
      <c r="G23" s="4">
        <v>1</v>
      </c>
      <c r="H23" s="4">
        <v>0.5</v>
      </c>
    </row>
    <row r="24" spans="2:8" x14ac:dyDescent="0.4">
      <c r="B24" s="2" t="s">
        <v>334</v>
      </c>
      <c r="C24" s="2">
        <v>45873</v>
      </c>
      <c r="D24" t="s">
        <v>144</v>
      </c>
      <c r="E24" s="4">
        <v>0</v>
      </c>
      <c r="F24" s="4"/>
      <c r="G24" s="4">
        <v>1</v>
      </c>
      <c r="H24" s="4">
        <v>0</v>
      </c>
    </row>
    <row r="25" spans="2:8" x14ac:dyDescent="0.4">
      <c r="B25" s="2" t="s">
        <v>334</v>
      </c>
      <c r="C25" s="2">
        <v>45877</v>
      </c>
      <c r="D25" t="s">
        <v>107</v>
      </c>
      <c r="E25" s="4">
        <v>0</v>
      </c>
      <c r="F25" s="4"/>
      <c r="G25" s="4">
        <v>0.25</v>
      </c>
      <c r="H25" s="4">
        <v>0</v>
      </c>
    </row>
    <row r="26" spans="2:8" x14ac:dyDescent="0.4">
      <c r="B26" s="2" t="s">
        <v>334</v>
      </c>
      <c r="C26" s="2">
        <v>45880</v>
      </c>
      <c r="D26" t="s">
        <v>148</v>
      </c>
      <c r="E26" s="4">
        <v>1</v>
      </c>
      <c r="F26" s="4"/>
      <c r="G26" s="4">
        <v>4.25</v>
      </c>
      <c r="H26" s="4">
        <v>1</v>
      </c>
    </row>
    <row r="27" spans="2:8" x14ac:dyDescent="0.4">
      <c r="B27" s="2" t="s">
        <v>334</v>
      </c>
      <c r="C27" s="2">
        <v>45882</v>
      </c>
      <c r="D27" t="s">
        <v>144</v>
      </c>
      <c r="E27" s="4">
        <v>0.5</v>
      </c>
      <c r="F27" s="4"/>
      <c r="G27" s="4">
        <v>2</v>
      </c>
      <c r="H27" s="4">
        <v>1</v>
      </c>
    </row>
    <row r="28" spans="2:8" x14ac:dyDescent="0.4">
      <c r="B28" s="2" t="s">
        <v>334</v>
      </c>
      <c r="C28" s="2">
        <v>45884</v>
      </c>
      <c r="D28" t="s">
        <v>144</v>
      </c>
      <c r="E28" s="4">
        <v>1.5</v>
      </c>
      <c r="F28" s="4"/>
      <c r="G28" s="4">
        <v>1</v>
      </c>
      <c r="H28" s="4">
        <v>0.5</v>
      </c>
    </row>
    <row r="29" spans="2:8" x14ac:dyDescent="0.4">
      <c r="B29" s="2" t="s">
        <v>334</v>
      </c>
      <c r="C29" s="2">
        <v>45888</v>
      </c>
      <c r="D29" t="s">
        <v>144</v>
      </c>
      <c r="E29" s="4">
        <v>0</v>
      </c>
      <c r="F29" s="4"/>
      <c r="G29" s="4">
        <v>0.5</v>
      </c>
      <c r="H29" s="4">
        <v>0</v>
      </c>
    </row>
    <row r="30" spans="2:8" x14ac:dyDescent="0.4">
      <c r="B30" s="2" t="s">
        <v>334</v>
      </c>
      <c r="C30" s="2">
        <v>45889</v>
      </c>
      <c r="D30" t="s">
        <v>107</v>
      </c>
      <c r="E30" s="4">
        <v>0.25</v>
      </c>
      <c r="F30" s="4"/>
      <c r="G30" s="4">
        <v>1</v>
      </c>
      <c r="H30" s="4">
        <v>0.5</v>
      </c>
    </row>
    <row r="31" spans="2:8" x14ac:dyDescent="0.4">
      <c r="B31" s="2" t="s">
        <v>334</v>
      </c>
      <c r="C31" s="2">
        <v>45890</v>
      </c>
      <c r="D31" t="s">
        <v>148</v>
      </c>
      <c r="E31" s="4">
        <v>0</v>
      </c>
      <c r="F31" s="4"/>
      <c r="G31" s="4">
        <v>0.75</v>
      </c>
      <c r="H31" s="4">
        <v>0.25</v>
      </c>
    </row>
    <row r="32" spans="2:8" x14ac:dyDescent="0.4">
      <c r="B32" s="2" t="s">
        <v>334</v>
      </c>
      <c r="C32" s="2">
        <v>45890</v>
      </c>
      <c r="D32" t="s">
        <v>107</v>
      </c>
      <c r="E32" s="4">
        <v>0.25</v>
      </c>
      <c r="F32" s="4"/>
      <c r="G32" s="4">
        <v>2.5</v>
      </c>
      <c r="H32" s="4">
        <v>1.25</v>
      </c>
    </row>
    <row r="33" spans="2:8" x14ac:dyDescent="0.4">
      <c r="B33" s="2" t="s">
        <v>334</v>
      </c>
      <c r="C33" s="2">
        <v>45891</v>
      </c>
      <c r="D33" t="s">
        <v>148</v>
      </c>
      <c r="E33" s="4">
        <v>0</v>
      </c>
      <c r="F33" s="4"/>
      <c r="G33" s="4">
        <v>0.75</v>
      </c>
      <c r="H33" s="4">
        <v>0.25</v>
      </c>
    </row>
    <row r="34" spans="2:8" x14ac:dyDescent="0.4">
      <c r="B34" s="2" t="s">
        <v>334</v>
      </c>
      <c r="C34" s="2">
        <v>45894</v>
      </c>
      <c r="D34" t="s">
        <v>148</v>
      </c>
      <c r="E34" s="4">
        <v>0.5</v>
      </c>
      <c r="F34" s="4"/>
      <c r="G34" s="4">
        <v>4</v>
      </c>
      <c r="H34" s="4">
        <v>2</v>
      </c>
    </row>
    <row r="35" spans="2:8" x14ac:dyDescent="0.4">
      <c r="B35" s="2" t="s">
        <v>334</v>
      </c>
      <c r="C35" s="2">
        <v>45896</v>
      </c>
      <c r="D35" t="s">
        <v>144</v>
      </c>
      <c r="E35" s="4">
        <v>0</v>
      </c>
      <c r="F35" s="4"/>
      <c r="G35" s="4">
        <v>1</v>
      </c>
      <c r="H35" s="4">
        <v>0.5</v>
      </c>
    </row>
    <row r="36" spans="2:8" x14ac:dyDescent="0.4">
      <c r="B36" s="2" t="s">
        <v>334</v>
      </c>
      <c r="C36" s="2">
        <v>45897</v>
      </c>
      <c r="D36" t="s">
        <v>107</v>
      </c>
      <c r="E36" s="4">
        <v>0</v>
      </c>
      <c r="F36" s="4"/>
      <c r="G36" s="4">
        <v>0.75</v>
      </c>
      <c r="H36" s="4">
        <v>0.25</v>
      </c>
    </row>
    <row r="37" spans="2:8" x14ac:dyDescent="0.4">
      <c r="B37" s="2" t="s">
        <v>334</v>
      </c>
      <c r="C37" s="2">
        <v>45883</v>
      </c>
      <c r="D37" t="s">
        <v>158</v>
      </c>
      <c r="E37" s="4">
        <v>0</v>
      </c>
      <c r="F37" s="4"/>
      <c r="G37" s="4">
        <v>1</v>
      </c>
      <c r="H37" s="4">
        <v>0</v>
      </c>
    </row>
    <row r="38" spans="2:8" x14ac:dyDescent="0.4">
      <c r="B38" s="2" t="s">
        <v>334</v>
      </c>
      <c r="C38" s="2">
        <v>45896</v>
      </c>
      <c r="D38" t="s">
        <v>158</v>
      </c>
      <c r="E38" s="4">
        <v>1</v>
      </c>
      <c r="F38" s="4"/>
      <c r="G38" s="4">
        <v>2</v>
      </c>
      <c r="H38" s="4">
        <v>1</v>
      </c>
    </row>
    <row r="39" spans="2:8" x14ac:dyDescent="0.4">
      <c r="B39" s="2" t="s">
        <v>334</v>
      </c>
      <c r="C39" s="2">
        <v>45873</v>
      </c>
      <c r="D39" t="s">
        <v>162</v>
      </c>
      <c r="E39" s="4">
        <v>1</v>
      </c>
      <c r="F39" s="4"/>
      <c r="G39" s="4">
        <v>2</v>
      </c>
      <c r="H39" s="4">
        <v>0.5</v>
      </c>
    </row>
    <row r="40" spans="2:8" x14ac:dyDescent="0.4">
      <c r="B40" s="2" t="s">
        <v>334</v>
      </c>
      <c r="C40" s="2">
        <v>45873</v>
      </c>
      <c r="D40" t="s">
        <v>166</v>
      </c>
      <c r="E40" s="4">
        <v>0</v>
      </c>
      <c r="F40" s="4"/>
      <c r="G40" s="4">
        <v>0.5</v>
      </c>
      <c r="H40" s="4">
        <v>0.25</v>
      </c>
    </row>
    <row r="41" spans="2:8" x14ac:dyDescent="0.4">
      <c r="B41" s="2" t="s">
        <v>334</v>
      </c>
      <c r="C41" s="2">
        <v>45873</v>
      </c>
      <c r="D41" t="s">
        <v>170</v>
      </c>
      <c r="E41" s="4">
        <v>0</v>
      </c>
      <c r="F41" s="4"/>
      <c r="G41" s="4">
        <v>0.75</v>
      </c>
      <c r="H41" s="4">
        <v>0</v>
      </c>
    </row>
    <row r="42" spans="2:8" x14ac:dyDescent="0.4">
      <c r="B42" s="2" t="s">
        <v>334</v>
      </c>
      <c r="C42" s="2">
        <v>45874</v>
      </c>
      <c r="D42" t="s">
        <v>166</v>
      </c>
      <c r="E42" s="4">
        <v>0.5</v>
      </c>
      <c r="F42" s="4"/>
      <c r="G42" s="4">
        <v>2.5</v>
      </c>
      <c r="H42" s="4">
        <v>1.25</v>
      </c>
    </row>
    <row r="43" spans="2:8" x14ac:dyDescent="0.4">
      <c r="B43" s="2" t="s">
        <v>334</v>
      </c>
      <c r="C43" s="2">
        <v>45875</v>
      </c>
      <c r="D43" t="s">
        <v>174</v>
      </c>
      <c r="E43" s="4">
        <v>0.5</v>
      </c>
      <c r="F43" s="4"/>
      <c r="G43" s="4">
        <v>2</v>
      </c>
      <c r="H43" s="4">
        <v>1</v>
      </c>
    </row>
    <row r="44" spans="2:8" x14ac:dyDescent="0.4">
      <c r="B44" s="2" t="s">
        <v>334</v>
      </c>
      <c r="C44" s="2">
        <v>45877</v>
      </c>
      <c r="D44" t="s">
        <v>166</v>
      </c>
      <c r="E44" s="4">
        <v>0</v>
      </c>
      <c r="F44" s="4"/>
      <c r="G44" s="4">
        <v>0.5</v>
      </c>
      <c r="H44" s="4">
        <v>0.25</v>
      </c>
    </row>
    <row r="45" spans="2:8" x14ac:dyDescent="0.4">
      <c r="B45" s="2" t="s">
        <v>334</v>
      </c>
      <c r="C45" s="2">
        <v>45881</v>
      </c>
      <c r="D45" t="s">
        <v>166</v>
      </c>
      <c r="E45" s="4">
        <v>0.25</v>
      </c>
      <c r="F45" s="4"/>
      <c r="G45" s="4">
        <v>1.5</v>
      </c>
      <c r="H45" s="4">
        <v>0.75</v>
      </c>
    </row>
    <row r="46" spans="2:8" x14ac:dyDescent="0.4">
      <c r="B46" s="2" t="s">
        <v>334</v>
      </c>
      <c r="C46" s="2">
        <v>45882</v>
      </c>
      <c r="D46" t="s">
        <v>162</v>
      </c>
      <c r="E46" s="4">
        <v>1</v>
      </c>
      <c r="F46" s="4"/>
      <c r="G46" s="4">
        <v>2</v>
      </c>
      <c r="H46" s="4">
        <v>1</v>
      </c>
    </row>
    <row r="47" spans="2:8" x14ac:dyDescent="0.4">
      <c r="B47" s="2" t="s">
        <v>334</v>
      </c>
      <c r="C47" s="2">
        <v>45882</v>
      </c>
      <c r="D47" t="s">
        <v>170</v>
      </c>
      <c r="E47" s="4">
        <v>0.5</v>
      </c>
      <c r="F47" s="4"/>
      <c r="G47" s="4">
        <v>4</v>
      </c>
      <c r="H47" s="4">
        <v>2</v>
      </c>
    </row>
    <row r="48" spans="2:8" x14ac:dyDescent="0.4">
      <c r="B48" s="2" t="s">
        <v>334</v>
      </c>
      <c r="C48" s="2">
        <v>45887</v>
      </c>
      <c r="D48" t="s">
        <v>166</v>
      </c>
      <c r="E48" s="4">
        <v>0</v>
      </c>
      <c r="F48" s="4"/>
      <c r="G48" s="4">
        <v>0.5</v>
      </c>
      <c r="H48" s="4">
        <v>0.25</v>
      </c>
    </row>
    <row r="49" spans="2:8" x14ac:dyDescent="0.4">
      <c r="B49" s="2" t="s">
        <v>334</v>
      </c>
      <c r="C49" s="2">
        <v>45888</v>
      </c>
      <c r="D49" t="s">
        <v>166</v>
      </c>
      <c r="E49" s="4">
        <v>0.5</v>
      </c>
      <c r="F49" s="4"/>
      <c r="G49" s="4">
        <v>2.5</v>
      </c>
      <c r="H49" s="4">
        <v>1.25</v>
      </c>
    </row>
    <row r="50" spans="2:8" x14ac:dyDescent="0.4">
      <c r="B50" s="2" t="s">
        <v>334</v>
      </c>
      <c r="C50" s="2">
        <v>45888</v>
      </c>
      <c r="D50" t="s">
        <v>170</v>
      </c>
      <c r="E50" s="4">
        <v>0</v>
      </c>
      <c r="F50" s="4"/>
      <c r="G50" s="4">
        <v>3.5</v>
      </c>
      <c r="H50" s="4">
        <v>0</v>
      </c>
    </row>
    <row r="51" spans="2:8" x14ac:dyDescent="0.4">
      <c r="B51" s="2" t="s">
        <v>334</v>
      </c>
      <c r="C51" s="2">
        <v>45889</v>
      </c>
      <c r="D51" t="s">
        <v>174</v>
      </c>
      <c r="E51" s="4">
        <v>1</v>
      </c>
      <c r="F51" s="4"/>
      <c r="G51" s="4">
        <v>2</v>
      </c>
      <c r="H51" s="4">
        <v>1</v>
      </c>
    </row>
    <row r="52" spans="2:8" x14ac:dyDescent="0.4">
      <c r="B52" s="2" t="s">
        <v>334</v>
      </c>
      <c r="C52" s="2">
        <v>45890</v>
      </c>
      <c r="D52" t="s">
        <v>166</v>
      </c>
      <c r="E52" s="4">
        <v>0.5</v>
      </c>
      <c r="F52" s="4"/>
      <c r="G52" s="4">
        <v>1</v>
      </c>
      <c r="H52" s="4">
        <v>0.5</v>
      </c>
    </row>
    <row r="53" spans="2:8" x14ac:dyDescent="0.4">
      <c r="B53" s="2" t="s">
        <v>334</v>
      </c>
      <c r="C53" s="2">
        <v>45891</v>
      </c>
      <c r="D53" t="s">
        <v>166</v>
      </c>
      <c r="E53" s="4">
        <v>0</v>
      </c>
      <c r="F53" s="4"/>
      <c r="G53" s="4">
        <v>3</v>
      </c>
      <c r="H53" s="4">
        <v>1.5</v>
      </c>
    </row>
    <row r="54" spans="2:8" x14ac:dyDescent="0.4">
      <c r="B54" s="2" t="s">
        <v>334</v>
      </c>
      <c r="C54" s="2">
        <v>45891</v>
      </c>
      <c r="D54" t="s">
        <v>170</v>
      </c>
      <c r="E54" s="4">
        <v>0</v>
      </c>
      <c r="F54" s="4"/>
      <c r="G54" s="4">
        <v>0.25</v>
      </c>
      <c r="H54" s="4">
        <v>0</v>
      </c>
    </row>
    <row r="55" spans="2:8" x14ac:dyDescent="0.4">
      <c r="B55" s="2" t="s">
        <v>334</v>
      </c>
      <c r="C55" s="2">
        <v>45895</v>
      </c>
      <c r="D55" t="s">
        <v>166</v>
      </c>
      <c r="E55" s="4">
        <v>0.5</v>
      </c>
      <c r="F55" s="4"/>
      <c r="G55" s="4">
        <v>3</v>
      </c>
      <c r="H55" s="4">
        <v>1.5</v>
      </c>
    </row>
    <row r="56" spans="2:8" x14ac:dyDescent="0.4">
      <c r="B56" s="2" t="s">
        <v>334</v>
      </c>
      <c r="C56" s="2">
        <v>45896</v>
      </c>
      <c r="D56" t="s">
        <v>162</v>
      </c>
      <c r="E56" s="4">
        <v>0</v>
      </c>
      <c r="F56" s="4"/>
      <c r="G56" s="4">
        <v>2</v>
      </c>
      <c r="H56" s="4">
        <v>1</v>
      </c>
    </row>
    <row r="57" spans="2:8" x14ac:dyDescent="0.4">
      <c r="B57" s="2" t="s">
        <v>334</v>
      </c>
      <c r="C57" s="2">
        <v>45897</v>
      </c>
      <c r="D57" t="s">
        <v>174</v>
      </c>
      <c r="E57" s="4">
        <v>1</v>
      </c>
      <c r="F57" s="4"/>
      <c r="G57" s="4">
        <v>2</v>
      </c>
      <c r="H57" s="4">
        <v>1</v>
      </c>
    </row>
    <row r="58" spans="2:8" x14ac:dyDescent="0.4">
      <c r="B58" s="2" t="s">
        <v>334</v>
      </c>
      <c r="C58" s="2">
        <v>45897</v>
      </c>
      <c r="D58" t="s">
        <v>166</v>
      </c>
      <c r="E58" s="4">
        <v>0</v>
      </c>
      <c r="F58" s="4"/>
      <c r="G58" s="4">
        <v>0.5</v>
      </c>
      <c r="H58" s="4">
        <v>0.25</v>
      </c>
    </row>
    <row r="59" spans="2:8" x14ac:dyDescent="0.4">
      <c r="B59" s="2" t="s">
        <v>334</v>
      </c>
      <c r="C59" s="2">
        <v>45898</v>
      </c>
      <c r="D59" t="s">
        <v>170</v>
      </c>
      <c r="E59" s="4">
        <v>0.75</v>
      </c>
      <c r="F59" s="4"/>
      <c r="G59" s="4">
        <v>4</v>
      </c>
      <c r="H59" s="4">
        <v>2</v>
      </c>
    </row>
    <row r="60" spans="2:8" x14ac:dyDescent="0.4">
      <c r="B60" s="2" t="s">
        <v>334</v>
      </c>
      <c r="C60" s="2">
        <v>45873</v>
      </c>
      <c r="D60" t="s">
        <v>179</v>
      </c>
      <c r="E60" s="4">
        <v>0</v>
      </c>
      <c r="F60" s="4"/>
      <c r="G60" s="4">
        <v>0.5</v>
      </c>
      <c r="H60" s="4">
        <v>0</v>
      </c>
    </row>
    <row r="61" spans="2:8" x14ac:dyDescent="0.4">
      <c r="B61" s="2" t="s">
        <v>334</v>
      </c>
      <c r="C61" s="2">
        <v>45874</v>
      </c>
      <c r="D61" t="s">
        <v>179</v>
      </c>
      <c r="E61" s="4">
        <v>0</v>
      </c>
      <c r="F61" s="4"/>
      <c r="G61" s="4">
        <v>1</v>
      </c>
      <c r="H61" s="4">
        <v>0</v>
      </c>
    </row>
    <row r="62" spans="2:8" x14ac:dyDescent="0.4">
      <c r="B62" s="2" t="s">
        <v>334</v>
      </c>
      <c r="C62" s="2">
        <v>45875</v>
      </c>
      <c r="D62" t="s">
        <v>179</v>
      </c>
      <c r="E62" s="4">
        <v>0</v>
      </c>
      <c r="F62" s="4"/>
      <c r="G62" s="4">
        <v>0.25</v>
      </c>
      <c r="H62" s="4">
        <v>0</v>
      </c>
    </row>
    <row r="63" spans="2:8" x14ac:dyDescent="0.4">
      <c r="B63" s="2" t="s">
        <v>334</v>
      </c>
      <c r="C63" s="2">
        <v>45881</v>
      </c>
      <c r="D63" t="s">
        <v>179</v>
      </c>
      <c r="E63" s="4">
        <v>0</v>
      </c>
      <c r="F63" s="4"/>
      <c r="G63" s="4">
        <v>0.25</v>
      </c>
      <c r="H63" s="4">
        <v>0</v>
      </c>
    </row>
    <row r="64" spans="2:8" x14ac:dyDescent="0.4">
      <c r="B64" s="2" t="s">
        <v>334</v>
      </c>
      <c r="C64" s="2">
        <v>45883</v>
      </c>
      <c r="D64" t="s">
        <v>179</v>
      </c>
      <c r="E64" s="4">
        <v>0</v>
      </c>
      <c r="F64" s="4"/>
      <c r="G64" s="4">
        <v>0.75</v>
      </c>
      <c r="H64" s="4">
        <v>0</v>
      </c>
    </row>
    <row r="65" spans="2:8" x14ac:dyDescent="0.4">
      <c r="B65" s="2" t="s">
        <v>334</v>
      </c>
      <c r="C65" s="2">
        <v>45887</v>
      </c>
      <c r="D65" t="s">
        <v>179</v>
      </c>
      <c r="E65" s="4">
        <v>0</v>
      </c>
      <c r="F65" s="4"/>
      <c r="G65" s="4">
        <v>0.5</v>
      </c>
      <c r="H65" s="4">
        <v>0</v>
      </c>
    </row>
    <row r="66" spans="2:8" x14ac:dyDescent="0.4">
      <c r="B66" s="2" t="s">
        <v>334</v>
      </c>
      <c r="C66" s="2">
        <v>45889</v>
      </c>
      <c r="D66" t="s">
        <v>179</v>
      </c>
      <c r="E66" s="4">
        <v>0</v>
      </c>
      <c r="F66" s="4"/>
      <c r="G66" s="4">
        <v>4</v>
      </c>
      <c r="H66" s="4">
        <v>0</v>
      </c>
    </row>
    <row r="67" spans="2:8" x14ac:dyDescent="0.4">
      <c r="B67" s="2" t="s">
        <v>334</v>
      </c>
      <c r="C67" s="2">
        <v>45890</v>
      </c>
      <c r="D67" t="s">
        <v>179</v>
      </c>
      <c r="E67" s="4">
        <v>0</v>
      </c>
      <c r="F67" s="4"/>
      <c r="G67" s="4">
        <v>1</v>
      </c>
      <c r="H67" s="4">
        <v>0</v>
      </c>
    </row>
    <row r="68" spans="2:8" x14ac:dyDescent="0.4">
      <c r="B68" s="2" t="s">
        <v>334</v>
      </c>
      <c r="C68" s="2">
        <v>45894</v>
      </c>
      <c r="D68" t="s">
        <v>179</v>
      </c>
      <c r="E68" s="4">
        <v>0</v>
      </c>
      <c r="F68" s="4"/>
      <c r="G68" s="4">
        <v>0.25</v>
      </c>
      <c r="H68" s="4">
        <v>0</v>
      </c>
    </row>
    <row r="69" spans="2:8" x14ac:dyDescent="0.4">
      <c r="B69" s="2" t="s">
        <v>334</v>
      </c>
      <c r="C69" s="2">
        <v>45873</v>
      </c>
      <c r="D69" t="s">
        <v>184</v>
      </c>
      <c r="E69" s="4">
        <v>0</v>
      </c>
      <c r="F69" s="4"/>
      <c r="G69" s="4">
        <v>0.25</v>
      </c>
      <c r="H69" s="4">
        <v>0</v>
      </c>
    </row>
    <row r="70" spans="2:8" x14ac:dyDescent="0.4">
      <c r="B70" s="2" t="s">
        <v>334</v>
      </c>
      <c r="C70" s="2">
        <v>45873</v>
      </c>
      <c r="D70" t="s">
        <v>188</v>
      </c>
      <c r="E70" s="4">
        <v>0</v>
      </c>
      <c r="F70" s="4"/>
      <c r="G70" s="4">
        <v>1</v>
      </c>
      <c r="H70" s="4">
        <v>0</v>
      </c>
    </row>
    <row r="71" spans="2:8" x14ac:dyDescent="0.4">
      <c r="B71" s="2" t="s">
        <v>334</v>
      </c>
      <c r="C71" s="2">
        <v>45873</v>
      </c>
      <c r="D71" t="s">
        <v>192</v>
      </c>
      <c r="E71" s="4">
        <v>0</v>
      </c>
      <c r="F71" s="4"/>
      <c r="G71" s="4">
        <v>0.75</v>
      </c>
      <c r="H71" s="4">
        <v>0.25</v>
      </c>
    </row>
    <row r="72" spans="2:8" x14ac:dyDescent="0.4">
      <c r="B72" s="2" t="s">
        <v>334</v>
      </c>
      <c r="C72" s="2">
        <v>45873</v>
      </c>
      <c r="D72" t="s">
        <v>196</v>
      </c>
      <c r="E72" s="4">
        <v>0</v>
      </c>
      <c r="F72" s="4"/>
      <c r="G72" s="4">
        <v>0.5</v>
      </c>
      <c r="H72" s="4">
        <v>0</v>
      </c>
    </row>
    <row r="73" spans="2:8" x14ac:dyDescent="0.4">
      <c r="B73" s="2" t="s">
        <v>334</v>
      </c>
      <c r="C73" s="2">
        <v>45873</v>
      </c>
      <c r="D73" t="s">
        <v>200</v>
      </c>
      <c r="E73" s="4">
        <v>0</v>
      </c>
      <c r="F73" s="4"/>
      <c r="G73" s="4">
        <v>0.25</v>
      </c>
      <c r="H73" s="4">
        <v>0</v>
      </c>
    </row>
    <row r="74" spans="2:8" x14ac:dyDescent="0.4">
      <c r="B74" s="2" t="s">
        <v>334</v>
      </c>
      <c r="C74" s="2">
        <v>45873</v>
      </c>
      <c r="D74" t="s">
        <v>204</v>
      </c>
      <c r="E74" s="4">
        <v>0</v>
      </c>
      <c r="F74" s="4"/>
      <c r="G74" s="4">
        <v>0.25</v>
      </c>
      <c r="H74" s="4">
        <v>0</v>
      </c>
    </row>
    <row r="75" spans="2:8" x14ac:dyDescent="0.4">
      <c r="B75" s="2" t="s">
        <v>334</v>
      </c>
      <c r="C75" s="2">
        <v>45874</v>
      </c>
      <c r="D75" t="s">
        <v>208</v>
      </c>
      <c r="E75" s="4">
        <v>0.25</v>
      </c>
      <c r="F75" s="4"/>
      <c r="G75" s="4">
        <v>2.25</v>
      </c>
      <c r="H75" s="4">
        <v>0.5</v>
      </c>
    </row>
    <row r="76" spans="2:8" x14ac:dyDescent="0.4">
      <c r="B76" s="2" t="s">
        <v>334</v>
      </c>
      <c r="C76" s="2">
        <v>45874</v>
      </c>
      <c r="D76" t="s">
        <v>212</v>
      </c>
      <c r="E76" s="4">
        <v>0.25</v>
      </c>
      <c r="F76" s="4"/>
      <c r="G76" s="4">
        <v>2.25</v>
      </c>
      <c r="H76" s="4">
        <v>0.5</v>
      </c>
    </row>
    <row r="77" spans="2:8" x14ac:dyDescent="0.4">
      <c r="B77" s="2" t="s">
        <v>334</v>
      </c>
      <c r="C77" s="2">
        <v>45874</v>
      </c>
      <c r="D77" t="s">
        <v>188</v>
      </c>
      <c r="E77" s="4">
        <v>0</v>
      </c>
      <c r="F77" s="4"/>
      <c r="G77" s="4">
        <v>2</v>
      </c>
      <c r="H77" s="4">
        <v>0.5</v>
      </c>
    </row>
    <row r="78" spans="2:8" x14ac:dyDescent="0.4">
      <c r="B78" s="2" t="s">
        <v>334</v>
      </c>
      <c r="C78" s="2">
        <v>45874</v>
      </c>
      <c r="D78" t="s">
        <v>216</v>
      </c>
      <c r="E78" s="4">
        <v>0.25</v>
      </c>
      <c r="F78" s="4"/>
      <c r="G78" s="4">
        <v>2</v>
      </c>
      <c r="H78" s="4">
        <v>1</v>
      </c>
    </row>
    <row r="79" spans="2:8" x14ac:dyDescent="0.4">
      <c r="B79" s="2" t="s">
        <v>334</v>
      </c>
      <c r="C79" s="2">
        <v>45874</v>
      </c>
      <c r="D79" t="s">
        <v>192</v>
      </c>
      <c r="E79" s="4">
        <v>0.25</v>
      </c>
      <c r="F79" s="4"/>
      <c r="G79" s="4">
        <v>2.5</v>
      </c>
      <c r="H79" s="4">
        <v>1</v>
      </c>
    </row>
    <row r="80" spans="2:8" x14ac:dyDescent="0.4">
      <c r="B80" s="2" t="s">
        <v>334</v>
      </c>
      <c r="C80" s="2">
        <v>45874</v>
      </c>
      <c r="D80" t="s">
        <v>220</v>
      </c>
      <c r="E80" s="4">
        <v>0.5</v>
      </c>
      <c r="F80" s="4"/>
      <c r="G80" s="4">
        <v>1</v>
      </c>
      <c r="H80" s="4">
        <v>0.5</v>
      </c>
    </row>
    <row r="81" spans="2:8" x14ac:dyDescent="0.4">
      <c r="B81" s="2" t="s">
        <v>334</v>
      </c>
      <c r="C81" s="2">
        <v>45874</v>
      </c>
      <c r="D81" t="s">
        <v>200</v>
      </c>
      <c r="E81" s="4">
        <v>0.5</v>
      </c>
      <c r="F81" s="4"/>
      <c r="G81" s="4">
        <v>1.5</v>
      </c>
      <c r="H81" s="4">
        <v>0.25</v>
      </c>
    </row>
    <row r="82" spans="2:8" x14ac:dyDescent="0.4">
      <c r="B82" s="2" t="s">
        <v>334</v>
      </c>
      <c r="C82" s="2">
        <v>45874</v>
      </c>
      <c r="D82" t="s">
        <v>204</v>
      </c>
      <c r="E82" s="4">
        <v>0</v>
      </c>
      <c r="F82" s="4"/>
      <c r="G82" s="4">
        <v>3</v>
      </c>
      <c r="H82" s="4">
        <v>0</v>
      </c>
    </row>
    <row r="83" spans="2:8" x14ac:dyDescent="0.4">
      <c r="B83" s="2" t="s">
        <v>334</v>
      </c>
      <c r="C83" s="2">
        <v>45874</v>
      </c>
      <c r="D83" t="s">
        <v>224</v>
      </c>
      <c r="E83" s="4">
        <v>0.5</v>
      </c>
      <c r="F83" s="4"/>
      <c r="G83" s="4">
        <v>4</v>
      </c>
      <c r="H83" s="4">
        <v>2</v>
      </c>
    </row>
    <row r="84" spans="2:8" x14ac:dyDescent="0.4">
      <c r="B84" s="2" t="s">
        <v>334</v>
      </c>
      <c r="C84" s="2">
        <v>45875</v>
      </c>
      <c r="D84" t="s">
        <v>208</v>
      </c>
      <c r="E84" s="4">
        <v>0</v>
      </c>
      <c r="F84" s="4"/>
      <c r="G84" s="4">
        <v>1.5</v>
      </c>
      <c r="H84" s="4">
        <v>0.5</v>
      </c>
    </row>
    <row r="85" spans="2:8" x14ac:dyDescent="0.4">
      <c r="B85" s="2" t="s">
        <v>334</v>
      </c>
      <c r="C85" s="2">
        <v>45875</v>
      </c>
      <c r="D85" t="s">
        <v>192</v>
      </c>
      <c r="E85" s="4">
        <v>0.5</v>
      </c>
      <c r="F85" s="4"/>
      <c r="G85" s="4">
        <v>4</v>
      </c>
      <c r="H85" s="4">
        <v>1</v>
      </c>
    </row>
    <row r="86" spans="2:8" x14ac:dyDescent="0.4">
      <c r="B86" s="2" t="s">
        <v>334</v>
      </c>
      <c r="C86" s="2">
        <v>45875</v>
      </c>
      <c r="D86" t="s">
        <v>228</v>
      </c>
      <c r="E86" s="4">
        <v>0.25</v>
      </c>
      <c r="F86" s="4"/>
      <c r="G86" s="4">
        <v>0.5</v>
      </c>
      <c r="H86" s="4">
        <v>0.25</v>
      </c>
    </row>
    <row r="87" spans="2:8" x14ac:dyDescent="0.4">
      <c r="B87" s="2" t="s">
        <v>334</v>
      </c>
      <c r="C87" s="2">
        <v>45875</v>
      </c>
      <c r="D87" t="s">
        <v>232</v>
      </c>
      <c r="E87" s="4">
        <v>0</v>
      </c>
      <c r="F87" s="4"/>
      <c r="G87" s="4">
        <v>2</v>
      </c>
      <c r="H87" s="4">
        <v>0.5</v>
      </c>
    </row>
    <row r="88" spans="2:8" x14ac:dyDescent="0.4">
      <c r="B88" s="2" t="s">
        <v>334</v>
      </c>
      <c r="C88" s="2">
        <v>45875</v>
      </c>
      <c r="D88" t="s">
        <v>236</v>
      </c>
      <c r="E88" s="4">
        <v>0.5</v>
      </c>
      <c r="F88" s="4"/>
      <c r="G88" s="4">
        <v>2</v>
      </c>
      <c r="H88" s="4">
        <v>1</v>
      </c>
    </row>
    <row r="89" spans="2:8" x14ac:dyDescent="0.4">
      <c r="B89" s="2" t="s">
        <v>334</v>
      </c>
      <c r="C89" s="2">
        <v>45875</v>
      </c>
      <c r="D89" t="s">
        <v>244</v>
      </c>
      <c r="E89" s="4">
        <v>0</v>
      </c>
      <c r="F89" s="4"/>
      <c r="G89" s="4">
        <v>1.5</v>
      </c>
      <c r="H89" s="4">
        <v>0</v>
      </c>
    </row>
    <row r="90" spans="2:8" x14ac:dyDescent="0.4">
      <c r="B90" s="2" t="s">
        <v>334</v>
      </c>
      <c r="C90" s="2">
        <v>45876</v>
      </c>
      <c r="D90" t="s">
        <v>184</v>
      </c>
      <c r="E90" s="4">
        <v>0.5</v>
      </c>
      <c r="F90" s="4"/>
      <c r="G90" s="4">
        <v>2</v>
      </c>
      <c r="H90" s="4">
        <v>0.5</v>
      </c>
    </row>
    <row r="91" spans="2:8" x14ac:dyDescent="0.4">
      <c r="B91" s="2" t="s">
        <v>334</v>
      </c>
      <c r="C91" s="2">
        <v>45876</v>
      </c>
      <c r="D91" t="s">
        <v>248</v>
      </c>
      <c r="E91" s="4">
        <v>0.25</v>
      </c>
      <c r="F91" s="4"/>
      <c r="G91" s="4">
        <v>4</v>
      </c>
      <c r="H91" s="4">
        <v>2</v>
      </c>
    </row>
    <row r="92" spans="2:8" x14ac:dyDescent="0.4">
      <c r="B92" s="2" t="s">
        <v>334</v>
      </c>
      <c r="C92" s="2">
        <v>45876</v>
      </c>
      <c r="D92" t="s">
        <v>252</v>
      </c>
      <c r="E92" s="4">
        <v>0.75</v>
      </c>
      <c r="F92" s="4"/>
      <c r="G92" s="4">
        <v>2.25</v>
      </c>
      <c r="H92" s="4">
        <v>0.5</v>
      </c>
    </row>
    <row r="93" spans="2:8" x14ac:dyDescent="0.4">
      <c r="B93" s="2" t="s">
        <v>334</v>
      </c>
      <c r="C93" s="2">
        <v>45876</v>
      </c>
      <c r="D93" t="s">
        <v>256</v>
      </c>
      <c r="E93" s="4">
        <v>2.5</v>
      </c>
      <c r="F93" s="4"/>
      <c r="G93" s="4">
        <v>4.75</v>
      </c>
      <c r="H93" s="4">
        <v>1</v>
      </c>
    </row>
    <row r="94" spans="2:8" x14ac:dyDescent="0.4">
      <c r="B94" s="2" t="s">
        <v>334</v>
      </c>
      <c r="C94" s="2">
        <v>45876</v>
      </c>
      <c r="D94" t="s">
        <v>200</v>
      </c>
      <c r="E94" s="4">
        <v>0</v>
      </c>
      <c r="F94" s="4"/>
      <c r="G94" s="4">
        <v>1</v>
      </c>
      <c r="H94" s="4">
        <v>0.5</v>
      </c>
    </row>
    <row r="95" spans="2:8" x14ac:dyDescent="0.4">
      <c r="B95" s="2" t="s">
        <v>334</v>
      </c>
      <c r="C95" s="2">
        <v>45877</v>
      </c>
      <c r="D95" t="s">
        <v>208</v>
      </c>
      <c r="E95" s="4">
        <v>0</v>
      </c>
      <c r="F95" s="4"/>
      <c r="G95" s="4">
        <v>0.5</v>
      </c>
      <c r="H95" s="4">
        <v>0.25</v>
      </c>
    </row>
    <row r="96" spans="2:8" x14ac:dyDescent="0.4">
      <c r="B96" s="2" t="s">
        <v>334</v>
      </c>
      <c r="C96" s="2">
        <v>45877</v>
      </c>
      <c r="D96" t="s">
        <v>259</v>
      </c>
      <c r="E96" s="4">
        <v>0.25</v>
      </c>
      <c r="F96" s="4"/>
      <c r="G96" s="4">
        <v>4.75</v>
      </c>
      <c r="H96" s="4">
        <v>0.5</v>
      </c>
    </row>
    <row r="97" spans="2:8" x14ac:dyDescent="0.4">
      <c r="B97" s="2" t="s">
        <v>334</v>
      </c>
      <c r="C97" s="2">
        <v>45877</v>
      </c>
      <c r="D97" t="s">
        <v>192</v>
      </c>
      <c r="E97" s="4">
        <v>0</v>
      </c>
      <c r="F97" s="4"/>
      <c r="G97" s="4">
        <v>0.25</v>
      </c>
      <c r="H97" s="4">
        <v>0</v>
      </c>
    </row>
    <row r="98" spans="2:8" x14ac:dyDescent="0.4">
      <c r="B98" s="2" t="s">
        <v>334</v>
      </c>
      <c r="C98" s="2">
        <v>45877</v>
      </c>
      <c r="D98" t="s">
        <v>263</v>
      </c>
      <c r="E98" s="4">
        <v>0</v>
      </c>
      <c r="F98" s="4"/>
      <c r="G98" s="4">
        <v>0.25</v>
      </c>
      <c r="H98" s="4">
        <v>0</v>
      </c>
    </row>
    <row r="99" spans="2:8" x14ac:dyDescent="0.4">
      <c r="B99" s="2" t="s">
        <v>334</v>
      </c>
      <c r="C99" s="2">
        <v>45877</v>
      </c>
      <c r="D99" t="s">
        <v>267</v>
      </c>
      <c r="E99" s="4">
        <v>0.5</v>
      </c>
      <c r="F99" s="4"/>
      <c r="G99" s="4">
        <v>8</v>
      </c>
      <c r="H99" s="4">
        <v>0.5</v>
      </c>
    </row>
    <row r="100" spans="2:8" x14ac:dyDescent="0.4">
      <c r="B100" s="2" t="s">
        <v>334</v>
      </c>
      <c r="C100" s="2">
        <v>45878</v>
      </c>
      <c r="D100" t="s">
        <v>271</v>
      </c>
      <c r="E100" s="4">
        <v>0</v>
      </c>
      <c r="F100" s="4"/>
      <c r="G100" s="4">
        <v>0.25</v>
      </c>
      <c r="H100" s="4">
        <v>0</v>
      </c>
    </row>
    <row r="101" spans="2:8" x14ac:dyDescent="0.4">
      <c r="B101" s="2" t="s">
        <v>334</v>
      </c>
      <c r="C101" s="2">
        <v>45878</v>
      </c>
      <c r="D101" t="s">
        <v>228</v>
      </c>
      <c r="E101" s="4">
        <v>0</v>
      </c>
      <c r="F101" s="4"/>
      <c r="G101" s="4">
        <v>3.5</v>
      </c>
      <c r="H101" s="4">
        <v>1</v>
      </c>
    </row>
    <row r="102" spans="2:8" x14ac:dyDescent="0.4">
      <c r="B102" s="2" t="s">
        <v>334</v>
      </c>
      <c r="C102" s="2">
        <v>45879</v>
      </c>
      <c r="D102" t="s">
        <v>275</v>
      </c>
      <c r="E102" s="4">
        <v>0.25</v>
      </c>
      <c r="F102" s="4"/>
      <c r="G102" s="4">
        <v>4</v>
      </c>
      <c r="H102" s="4">
        <v>1.5</v>
      </c>
    </row>
    <row r="103" spans="2:8" x14ac:dyDescent="0.4">
      <c r="B103" s="2" t="s">
        <v>334</v>
      </c>
      <c r="C103" s="2">
        <v>45880</v>
      </c>
      <c r="D103" t="s">
        <v>208</v>
      </c>
      <c r="E103" s="4">
        <v>0.25</v>
      </c>
      <c r="F103" s="4"/>
      <c r="G103" s="4">
        <v>3.5</v>
      </c>
      <c r="H103" s="4">
        <v>1</v>
      </c>
    </row>
    <row r="104" spans="2:8" x14ac:dyDescent="0.4">
      <c r="B104" s="2" t="s">
        <v>334</v>
      </c>
      <c r="C104" s="2">
        <v>45880</v>
      </c>
      <c r="D104" t="s">
        <v>279</v>
      </c>
      <c r="E104" s="4">
        <v>0</v>
      </c>
      <c r="F104" s="4"/>
      <c r="G104" s="4">
        <v>0.25</v>
      </c>
      <c r="H104" s="4">
        <v>0</v>
      </c>
    </row>
    <row r="105" spans="2:8" x14ac:dyDescent="0.4">
      <c r="B105" s="2" t="s">
        <v>334</v>
      </c>
      <c r="C105" s="2">
        <v>45880</v>
      </c>
      <c r="D105" t="s">
        <v>236</v>
      </c>
      <c r="E105" s="4">
        <v>0.5</v>
      </c>
      <c r="F105" s="4"/>
      <c r="G105" s="4">
        <v>2</v>
      </c>
      <c r="H105" s="4">
        <v>1</v>
      </c>
    </row>
    <row r="106" spans="2:8" x14ac:dyDescent="0.4">
      <c r="B106" s="2" t="s">
        <v>334</v>
      </c>
      <c r="C106" s="2">
        <v>45880</v>
      </c>
      <c r="D106" t="s">
        <v>256</v>
      </c>
      <c r="E106" s="4">
        <v>0</v>
      </c>
      <c r="F106" s="4"/>
      <c r="G106" s="4">
        <v>0.25</v>
      </c>
      <c r="H106" s="4">
        <v>0</v>
      </c>
    </row>
    <row r="107" spans="2:8" x14ac:dyDescent="0.4">
      <c r="B107" s="2" t="s">
        <v>334</v>
      </c>
      <c r="C107" s="2">
        <v>45880</v>
      </c>
      <c r="D107" t="s">
        <v>196</v>
      </c>
      <c r="E107" s="4">
        <v>0</v>
      </c>
      <c r="F107" s="4"/>
      <c r="G107" s="4">
        <v>0.5</v>
      </c>
      <c r="H107" s="4">
        <v>0</v>
      </c>
    </row>
    <row r="108" spans="2:8" x14ac:dyDescent="0.4">
      <c r="B108" s="2" t="s">
        <v>334</v>
      </c>
      <c r="C108" s="2">
        <v>45881</v>
      </c>
      <c r="D108" t="s">
        <v>283</v>
      </c>
      <c r="E108" s="4">
        <v>0.5</v>
      </c>
      <c r="F108" s="4"/>
      <c r="G108" s="4">
        <v>3.5</v>
      </c>
      <c r="H108" s="4">
        <v>1.75</v>
      </c>
    </row>
    <row r="109" spans="2:8" x14ac:dyDescent="0.4">
      <c r="B109" s="2" t="s">
        <v>334</v>
      </c>
      <c r="C109" s="2">
        <v>45881</v>
      </c>
      <c r="D109" t="s">
        <v>192</v>
      </c>
      <c r="E109" s="4">
        <v>0</v>
      </c>
      <c r="F109" s="4"/>
      <c r="G109" s="4">
        <v>1</v>
      </c>
      <c r="H109" s="4">
        <v>0</v>
      </c>
    </row>
    <row r="110" spans="2:8" x14ac:dyDescent="0.4">
      <c r="B110" s="2" t="s">
        <v>334</v>
      </c>
      <c r="C110" s="2">
        <v>45881</v>
      </c>
      <c r="D110" t="s">
        <v>287</v>
      </c>
      <c r="E110" s="4">
        <v>0</v>
      </c>
      <c r="F110" s="4"/>
      <c r="G110" s="4">
        <v>0.5</v>
      </c>
      <c r="H110" s="4">
        <v>0.25</v>
      </c>
    </row>
    <row r="111" spans="2:8" x14ac:dyDescent="0.4">
      <c r="B111" s="2" t="s">
        <v>334</v>
      </c>
      <c r="C111" s="2">
        <v>45881</v>
      </c>
      <c r="D111" t="s">
        <v>256</v>
      </c>
      <c r="E111" s="4">
        <v>0</v>
      </c>
      <c r="F111" s="4"/>
      <c r="G111" s="4">
        <v>2.5</v>
      </c>
      <c r="H111" s="4">
        <v>0.5</v>
      </c>
    </row>
    <row r="112" spans="2:8" x14ac:dyDescent="0.4">
      <c r="B112" s="2" t="s">
        <v>334</v>
      </c>
      <c r="C112" s="2">
        <v>45881</v>
      </c>
      <c r="D112" t="s">
        <v>204</v>
      </c>
      <c r="E112" s="4">
        <v>0</v>
      </c>
      <c r="F112" s="4"/>
      <c r="G112" s="4">
        <v>4.25</v>
      </c>
      <c r="H112" s="4">
        <v>0</v>
      </c>
    </row>
    <row r="113" spans="2:8" x14ac:dyDescent="0.4">
      <c r="B113" s="2" t="s">
        <v>334</v>
      </c>
      <c r="C113" s="2">
        <v>45881</v>
      </c>
      <c r="D113" t="s">
        <v>267</v>
      </c>
      <c r="E113" s="4">
        <v>0</v>
      </c>
      <c r="F113" s="4"/>
      <c r="G113" s="4">
        <v>0.25</v>
      </c>
      <c r="H113" s="4">
        <v>0</v>
      </c>
    </row>
    <row r="114" spans="2:8" x14ac:dyDescent="0.4">
      <c r="B114" s="2" t="s">
        <v>334</v>
      </c>
      <c r="C114" s="2">
        <v>45882</v>
      </c>
      <c r="D114" t="s">
        <v>208</v>
      </c>
      <c r="E114" s="4">
        <v>0</v>
      </c>
      <c r="F114" s="4"/>
      <c r="G114" s="4">
        <v>0.25</v>
      </c>
      <c r="H114" s="4">
        <v>0</v>
      </c>
    </row>
    <row r="115" spans="2:8" x14ac:dyDescent="0.4">
      <c r="B115" s="2" t="s">
        <v>334</v>
      </c>
      <c r="C115" s="2">
        <v>45882</v>
      </c>
      <c r="D115" t="s">
        <v>184</v>
      </c>
      <c r="E115" s="4">
        <v>0</v>
      </c>
      <c r="F115" s="4"/>
      <c r="G115" s="4">
        <v>2.5</v>
      </c>
      <c r="H115" s="4">
        <v>0</v>
      </c>
    </row>
    <row r="116" spans="2:8" x14ac:dyDescent="0.4">
      <c r="B116" s="2" t="s">
        <v>334</v>
      </c>
      <c r="C116" s="2">
        <v>45882</v>
      </c>
      <c r="D116" t="s">
        <v>248</v>
      </c>
      <c r="E116" s="4">
        <v>0.75</v>
      </c>
      <c r="F116" s="4"/>
      <c r="G116" s="4">
        <v>2.75</v>
      </c>
      <c r="H116" s="4">
        <v>1.25</v>
      </c>
    </row>
    <row r="117" spans="2:8" x14ac:dyDescent="0.4">
      <c r="B117" s="2" t="s">
        <v>334</v>
      </c>
      <c r="C117" s="2">
        <v>45882</v>
      </c>
      <c r="D117" t="s">
        <v>228</v>
      </c>
      <c r="E117" s="4">
        <v>0.25</v>
      </c>
      <c r="F117" s="4"/>
      <c r="G117" s="4">
        <v>0.75</v>
      </c>
      <c r="H117" s="4">
        <v>0.25</v>
      </c>
    </row>
    <row r="118" spans="2:8" x14ac:dyDescent="0.4">
      <c r="B118" s="2" t="s">
        <v>334</v>
      </c>
      <c r="C118" s="2">
        <v>45882</v>
      </c>
      <c r="D118" t="s">
        <v>232</v>
      </c>
      <c r="E118" s="4">
        <v>0</v>
      </c>
      <c r="F118" s="4"/>
      <c r="G118" s="4">
        <v>2</v>
      </c>
      <c r="H118" s="4">
        <v>0.5</v>
      </c>
    </row>
    <row r="119" spans="2:8" x14ac:dyDescent="0.4">
      <c r="B119" s="2" t="s">
        <v>334</v>
      </c>
      <c r="C119" s="2">
        <v>45882</v>
      </c>
      <c r="D119" t="s">
        <v>196</v>
      </c>
      <c r="E119" s="4">
        <v>0</v>
      </c>
      <c r="F119" s="4"/>
      <c r="G119" s="4">
        <v>1.5</v>
      </c>
      <c r="H119" s="4">
        <v>0.75</v>
      </c>
    </row>
    <row r="120" spans="2:8" x14ac:dyDescent="0.4">
      <c r="B120" s="2" t="s">
        <v>334</v>
      </c>
      <c r="C120" s="2">
        <v>45882</v>
      </c>
      <c r="D120" t="s">
        <v>267</v>
      </c>
      <c r="E120" s="4">
        <v>0</v>
      </c>
      <c r="F120" s="4"/>
      <c r="G120" s="4">
        <v>1</v>
      </c>
      <c r="H120" s="4">
        <v>0.25</v>
      </c>
    </row>
    <row r="121" spans="2:8" x14ac:dyDescent="0.4">
      <c r="B121" s="2" t="s">
        <v>334</v>
      </c>
      <c r="C121" s="2">
        <v>45882</v>
      </c>
      <c r="D121" t="s">
        <v>244</v>
      </c>
      <c r="E121" s="4">
        <v>0</v>
      </c>
      <c r="F121" s="4"/>
      <c r="G121" s="4">
        <v>1.75</v>
      </c>
      <c r="H121" s="4">
        <v>0.75</v>
      </c>
    </row>
    <row r="122" spans="2:8" x14ac:dyDescent="0.4">
      <c r="B122" s="2" t="s">
        <v>334</v>
      </c>
      <c r="C122" s="2">
        <v>45883</v>
      </c>
      <c r="D122" t="s">
        <v>271</v>
      </c>
      <c r="E122" s="4">
        <v>0</v>
      </c>
      <c r="F122" s="4"/>
      <c r="G122" s="4">
        <v>1.75</v>
      </c>
      <c r="H122" s="4">
        <v>0.75</v>
      </c>
    </row>
    <row r="123" spans="2:8" x14ac:dyDescent="0.4">
      <c r="B123" s="2" t="s">
        <v>334</v>
      </c>
      <c r="C123" s="2">
        <v>45883</v>
      </c>
      <c r="D123" t="s">
        <v>216</v>
      </c>
      <c r="E123" s="4">
        <v>0.25</v>
      </c>
      <c r="F123" s="4"/>
      <c r="G123" s="4">
        <v>2.25</v>
      </c>
      <c r="H123" s="4">
        <v>0.5</v>
      </c>
    </row>
    <row r="124" spans="2:8" x14ac:dyDescent="0.4">
      <c r="B124" s="2" t="s">
        <v>334</v>
      </c>
      <c r="C124" s="2">
        <v>45883</v>
      </c>
      <c r="D124" t="s">
        <v>192</v>
      </c>
      <c r="E124" s="4">
        <v>0.25</v>
      </c>
      <c r="F124" s="4"/>
      <c r="G124" s="4">
        <v>0.5</v>
      </c>
      <c r="H124" s="4">
        <v>0.25</v>
      </c>
    </row>
    <row r="125" spans="2:8" x14ac:dyDescent="0.4">
      <c r="B125" s="2" t="s">
        <v>334</v>
      </c>
      <c r="C125" s="2">
        <v>45883</v>
      </c>
      <c r="D125" t="s">
        <v>220</v>
      </c>
      <c r="E125" s="4">
        <v>0.5</v>
      </c>
      <c r="F125" s="4"/>
      <c r="G125" s="4">
        <v>2</v>
      </c>
      <c r="H125" s="4">
        <v>1</v>
      </c>
    </row>
    <row r="126" spans="2:8" x14ac:dyDescent="0.4">
      <c r="B126" s="2" t="s">
        <v>334</v>
      </c>
      <c r="C126" s="2">
        <v>45883</v>
      </c>
      <c r="D126" t="s">
        <v>196</v>
      </c>
      <c r="E126" s="4">
        <v>0</v>
      </c>
      <c r="F126" s="4"/>
      <c r="G126" s="4">
        <v>0.5</v>
      </c>
      <c r="H126" s="4">
        <v>0</v>
      </c>
    </row>
    <row r="127" spans="2:8" x14ac:dyDescent="0.4">
      <c r="B127" s="2" t="s">
        <v>334</v>
      </c>
      <c r="C127" s="2">
        <v>45883</v>
      </c>
      <c r="D127" t="s">
        <v>204</v>
      </c>
      <c r="E127" s="4">
        <v>0</v>
      </c>
      <c r="F127" s="4"/>
      <c r="G127" s="4">
        <v>0.5</v>
      </c>
      <c r="H127" s="4">
        <v>0.25</v>
      </c>
    </row>
    <row r="128" spans="2:8" x14ac:dyDescent="0.4">
      <c r="B128" s="2" t="s">
        <v>334</v>
      </c>
      <c r="C128" s="2">
        <v>45883</v>
      </c>
      <c r="D128" t="s">
        <v>267</v>
      </c>
      <c r="E128" s="4">
        <v>0.5</v>
      </c>
      <c r="F128" s="4"/>
      <c r="G128" s="4">
        <v>8</v>
      </c>
      <c r="H128" s="4">
        <v>0.5</v>
      </c>
    </row>
    <row r="129" spans="2:8" x14ac:dyDescent="0.4">
      <c r="B129" s="2" t="s">
        <v>334</v>
      </c>
      <c r="C129" s="2">
        <v>45883</v>
      </c>
      <c r="D129" t="s">
        <v>224</v>
      </c>
      <c r="E129" s="4">
        <v>0.5</v>
      </c>
      <c r="F129" s="4"/>
      <c r="G129" s="4">
        <v>4</v>
      </c>
      <c r="H129" s="4">
        <v>2</v>
      </c>
    </row>
    <row r="130" spans="2:8" x14ac:dyDescent="0.4">
      <c r="B130" s="2" t="s">
        <v>334</v>
      </c>
      <c r="C130" s="2">
        <v>45883</v>
      </c>
      <c r="D130" t="s">
        <v>290</v>
      </c>
      <c r="E130" s="4">
        <v>0.75</v>
      </c>
      <c r="F130" s="4"/>
      <c r="G130" s="4">
        <v>1.75</v>
      </c>
      <c r="H130" s="4">
        <v>0.75</v>
      </c>
    </row>
    <row r="131" spans="2:8" x14ac:dyDescent="0.4">
      <c r="B131" s="2" t="s">
        <v>334</v>
      </c>
      <c r="C131" s="2">
        <v>45883</v>
      </c>
      <c r="D131" t="s">
        <v>244</v>
      </c>
      <c r="E131" s="4">
        <v>0</v>
      </c>
      <c r="F131" s="4"/>
      <c r="G131" s="4">
        <v>0.25</v>
      </c>
      <c r="H131" s="4">
        <v>0</v>
      </c>
    </row>
    <row r="132" spans="2:8" x14ac:dyDescent="0.4">
      <c r="B132" s="2" t="s">
        <v>334</v>
      </c>
      <c r="C132" s="2">
        <v>45884</v>
      </c>
      <c r="D132" t="s">
        <v>208</v>
      </c>
      <c r="E132" s="4">
        <v>0</v>
      </c>
      <c r="F132" s="4"/>
      <c r="G132" s="4">
        <v>0.25</v>
      </c>
      <c r="H132" s="4">
        <v>0</v>
      </c>
    </row>
    <row r="133" spans="2:8" x14ac:dyDescent="0.4">
      <c r="B133" s="2" t="s">
        <v>334</v>
      </c>
      <c r="C133" s="2">
        <v>45884</v>
      </c>
      <c r="D133" t="s">
        <v>294</v>
      </c>
      <c r="E133" s="4">
        <v>0.5</v>
      </c>
      <c r="F133" s="4"/>
      <c r="G133" s="4">
        <v>3</v>
      </c>
      <c r="H133" s="4">
        <v>0.5</v>
      </c>
    </row>
    <row r="134" spans="2:8" x14ac:dyDescent="0.4">
      <c r="B134" s="2" t="s">
        <v>334</v>
      </c>
      <c r="C134" s="2">
        <v>45884</v>
      </c>
      <c r="D134" t="s">
        <v>212</v>
      </c>
      <c r="E134" s="4">
        <v>0.25</v>
      </c>
      <c r="F134" s="4"/>
      <c r="G134" s="4">
        <v>2.75</v>
      </c>
      <c r="H134" s="4">
        <v>0.5</v>
      </c>
    </row>
    <row r="135" spans="2:8" x14ac:dyDescent="0.4">
      <c r="B135" s="2" t="s">
        <v>334</v>
      </c>
      <c r="C135" s="2">
        <v>45884</v>
      </c>
      <c r="D135" t="s">
        <v>279</v>
      </c>
      <c r="E135" s="4">
        <v>0</v>
      </c>
      <c r="F135" s="4"/>
      <c r="G135" s="4">
        <v>2</v>
      </c>
      <c r="H135" s="4">
        <v>1</v>
      </c>
    </row>
    <row r="136" spans="2:8" x14ac:dyDescent="0.4">
      <c r="B136" s="2" t="s">
        <v>334</v>
      </c>
      <c r="C136" s="2">
        <v>45884</v>
      </c>
      <c r="D136" t="s">
        <v>259</v>
      </c>
      <c r="E136" s="4">
        <v>0.25</v>
      </c>
      <c r="F136" s="4"/>
      <c r="G136" s="4">
        <v>2</v>
      </c>
      <c r="H136" s="4">
        <v>0.5</v>
      </c>
    </row>
    <row r="137" spans="2:8" x14ac:dyDescent="0.4">
      <c r="B137" s="2" t="s">
        <v>334</v>
      </c>
      <c r="C137" s="2">
        <v>45884</v>
      </c>
      <c r="D137" t="s">
        <v>196</v>
      </c>
      <c r="E137" s="4">
        <v>1</v>
      </c>
      <c r="F137" s="4"/>
      <c r="G137" s="4">
        <v>2.75</v>
      </c>
      <c r="H137" s="4">
        <v>1</v>
      </c>
    </row>
    <row r="138" spans="2:8" x14ac:dyDescent="0.4">
      <c r="B138" s="2" t="s">
        <v>334</v>
      </c>
      <c r="C138" s="2">
        <v>45884</v>
      </c>
      <c r="D138" t="s">
        <v>290</v>
      </c>
      <c r="E138" s="4">
        <v>0</v>
      </c>
      <c r="F138" s="4"/>
      <c r="G138" s="4">
        <v>0.5</v>
      </c>
      <c r="H138" s="4">
        <v>0.25</v>
      </c>
    </row>
    <row r="139" spans="2:8" x14ac:dyDescent="0.4">
      <c r="B139" s="2" t="s">
        <v>334</v>
      </c>
      <c r="C139" s="2">
        <v>45887</v>
      </c>
      <c r="D139" t="s">
        <v>208</v>
      </c>
      <c r="E139" s="4">
        <v>0</v>
      </c>
      <c r="F139" s="4"/>
      <c r="G139" s="4">
        <v>0.5</v>
      </c>
      <c r="H139" s="4">
        <v>0</v>
      </c>
    </row>
    <row r="140" spans="2:8" x14ac:dyDescent="0.4">
      <c r="B140" s="2" t="s">
        <v>334</v>
      </c>
      <c r="C140" s="2">
        <v>45887</v>
      </c>
      <c r="D140" t="s">
        <v>298</v>
      </c>
      <c r="E140" s="4">
        <v>0.25</v>
      </c>
      <c r="F140" s="4"/>
      <c r="G140" s="4">
        <v>3</v>
      </c>
      <c r="H140" s="4">
        <v>1.5</v>
      </c>
    </row>
    <row r="141" spans="2:8" x14ac:dyDescent="0.4">
      <c r="B141" s="2" t="s">
        <v>334</v>
      </c>
      <c r="C141" s="2">
        <v>45887</v>
      </c>
      <c r="D141" t="s">
        <v>259</v>
      </c>
      <c r="E141" s="4">
        <v>0</v>
      </c>
      <c r="F141" s="4"/>
      <c r="G141" s="4">
        <v>0.25</v>
      </c>
      <c r="H141" s="4">
        <v>0</v>
      </c>
    </row>
    <row r="142" spans="2:8" x14ac:dyDescent="0.4">
      <c r="B142" s="2" t="s">
        <v>334</v>
      </c>
      <c r="C142" s="2">
        <v>45887</v>
      </c>
      <c r="D142" t="s">
        <v>263</v>
      </c>
      <c r="E142" s="4">
        <v>0</v>
      </c>
      <c r="F142" s="4"/>
      <c r="G142" s="4">
        <v>0.25</v>
      </c>
      <c r="H142" s="4">
        <v>0</v>
      </c>
    </row>
    <row r="143" spans="2:8" x14ac:dyDescent="0.4">
      <c r="B143" s="2" t="s">
        <v>334</v>
      </c>
      <c r="C143" s="2">
        <v>45887</v>
      </c>
      <c r="D143" t="s">
        <v>256</v>
      </c>
      <c r="E143" s="4">
        <v>0</v>
      </c>
      <c r="F143" s="4"/>
      <c r="G143" s="4">
        <v>1.5</v>
      </c>
      <c r="H143" s="4">
        <v>0</v>
      </c>
    </row>
    <row r="144" spans="2:8" x14ac:dyDescent="0.4">
      <c r="B144" s="2" t="s">
        <v>334</v>
      </c>
      <c r="C144" s="2">
        <v>45887</v>
      </c>
      <c r="D144" t="s">
        <v>196</v>
      </c>
      <c r="E144" s="4">
        <v>0</v>
      </c>
      <c r="F144" s="4"/>
      <c r="G144" s="4">
        <v>0.5</v>
      </c>
      <c r="H144" s="4">
        <v>0.25</v>
      </c>
    </row>
    <row r="145" spans="2:8" x14ac:dyDescent="0.4">
      <c r="B145" s="2" t="s">
        <v>334</v>
      </c>
      <c r="C145" s="2">
        <v>45887</v>
      </c>
      <c r="D145" t="s">
        <v>267</v>
      </c>
      <c r="E145" s="4">
        <v>0</v>
      </c>
      <c r="F145" s="4"/>
      <c r="G145" s="4">
        <v>0.25</v>
      </c>
      <c r="H145" s="4">
        <v>0</v>
      </c>
    </row>
    <row r="146" spans="2:8" x14ac:dyDescent="0.4">
      <c r="B146" s="2" t="s">
        <v>334</v>
      </c>
      <c r="C146" s="2">
        <v>45887</v>
      </c>
      <c r="D146" t="s">
        <v>302</v>
      </c>
      <c r="E146" s="4">
        <v>0.25</v>
      </c>
      <c r="F146" s="4"/>
      <c r="G146" s="4">
        <v>2</v>
      </c>
      <c r="H146" s="4">
        <v>1</v>
      </c>
    </row>
    <row r="147" spans="2:8" x14ac:dyDescent="0.4">
      <c r="B147" s="2" t="s">
        <v>334</v>
      </c>
      <c r="C147" s="2">
        <v>45888</v>
      </c>
      <c r="D147" t="s">
        <v>208</v>
      </c>
      <c r="E147" s="4">
        <v>0.25</v>
      </c>
      <c r="F147" s="4"/>
      <c r="G147" s="4">
        <v>3.75</v>
      </c>
      <c r="H147" s="4">
        <v>1</v>
      </c>
    </row>
    <row r="148" spans="2:8" x14ac:dyDescent="0.4">
      <c r="B148" s="2" t="s">
        <v>334</v>
      </c>
      <c r="C148" s="2">
        <v>45888</v>
      </c>
      <c r="D148" t="s">
        <v>212</v>
      </c>
      <c r="E148" s="4">
        <v>0</v>
      </c>
      <c r="F148" s="4"/>
      <c r="G148" s="4">
        <v>0.25</v>
      </c>
      <c r="H148" s="4">
        <v>0</v>
      </c>
    </row>
    <row r="149" spans="2:8" x14ac:dyDescent="0.4">
      <c r="B149" s="2" t="s">
        <v>334</v>
      </c>
      <c r="C149" s="2">
        <v>45888</v>
      </c>
      <c r="D149" t="s">
        <v>184</v>
      </c>
      <c r="E149" s="4">
        <v>0</v>
      </c>
      <c r="F149" s="4"/>
      <c r="G149" s="4">
        <v>0.25</v>
      </c>
      <c r="H149" s="4">
        <v>0</v>
      </c>
    </row>
    <row r="150" spans="2:8" x14ac:dyDescent="0.4">
      <c r="B150" s="2" t="s">
        <v>334</v>
      </c>
      <c r="C150" s="2">
        <v>45888</v>
      </c>
      <c r="D150" t="s">
        <v>216</v>
      </c>
      <c r="E150" s="4">
        <v>0.25</v>
      </c>
      <c r="F150" s="4"/>
      <c r="G150" s="4">
        <v>2.25</v>
      </c>
      <c r="H150" s="4">
        <v>0.5</v>
      </c>
    </row>
    <row r="151" spans="2:8" x14ac:dyDescent="0.4">
      <c r="B151" s="2" t="s">
        <v>334</v>
      </c>
      <c r="C151" s="2">
        <v>45888</v>
      </c>
      <c r="D151" t="s">
        <v>192</v>
      </c>
      <c r="E151" s="4">
        <v>0.5</v>
      </c>
      <c r="F151" s="4"/>
      <c r="G151" s="4">
        <v>2.5</v>
      </c>
      <c r="H151" s="4">
        <v>0.5</v>
      </c>
    </row>
    <row r="152" spans="2:8" x14ac:dyDescent="0.4">
      <c r="B152" s="2" t="s">
        <v>334</v>
      </c>
      <c r="C152" s="2">
        <v>45888</v>
      </c>
      <c r="D152" t="s">
        <v>256</v>
      </c>
      <c r="E152" s="4">
        <v>0</v>
      </c>
      <c r="F152" s="4"/>
      <c r="G152" s="4">
        <v>1</v>
      </c>
      <c r="H152" s="4">
        <v>0</v>
      </c>
    </row>
    <row r="153" spans="2:8" x14ac:dyDescent="0.4">
      <c r="B153" s="2" t="s">
        <v>334</v>
      </c>
      <c r="C153" s="2">
        <v>45888</v>
      </c>
      <c r="D153" t="s">
        <v>196</v>
      </c>
      <c r="E153" s="4">
        <v>0</v>
      </c>
      <c r="F153" s="4"/>
      <c r="G153" s="4">
        <v>0.25</v>
      </c>
      <c r="H153" s="4">
        <v>0</v>
      </c>
    </row>
    <row r="154" spans="2:8" x14ac:dyDescent="0.4">
      <c r="B154" s="2" t="s">
        <v>334</v>
      </c>
      <c r="C154" s="2">
        <v>45888</v>
      </c>
      <c r="D154" t="s">
        <v>204</v>
      </c>
      <c r="E154" s="4">
        <v>0</v>
      </c>
      <c r="F154" s="4"/>
      <c r="G154" s="4">
        <v>3.5</v>
      </c>
      <c r="H154" s="4">
        <v>1</v>
      </c>
    </row>
    <row r="155" spans="2:8" x14ac:dyDescent="0.4">
      <c r="B155" s="2" t="s">
        <v>334</v>
      </c>
      <c r="C155" s="2">
        <v>45889</v>
      </c>
      <c r="D155" t="s">
        <v>283</v>
      </c>
      <c r="E155" s="4">
        <v>0</v>
      </c>
      <c r="F155" s="4"/>
      <c r="G155" s="4">
        <v>3</v>
      </c>
      <c r="H155" s="4">
        <v>1.25</v>
      </c>
    </row>
    <row r="156" spans="2:8" x14ac:dyDescent="0.4">
      <c r="B156" s="2" t="s">
        <v>334</v>
      </c>
      <c r="C156" s="2">
        <v>45889</v>
      </c>
      <c r="D156" t="s">
        <v>271</v>
      </c>
      <c r="E156" s="4">
        <v>0</v>
      </c>
      <c r="F156" s="4"/>
      <c r="G156" s="4">
        <v>0.75</v>
      </c>
      <c r="H156" s="4">
        <v>0.25</v>
      </c>
    </row>
    <row r="157" spans="2:8" x14ac:dyDescent="0.4">
      <c r="B157" s="2" t="s">
        <v>334</v>
      </c>
      <c r="C157" s="2">
        <v>45889</v>
      </c>
      <c r="D157" t="s">
        <v>279</v>
      </c>
      <c r="E157" s="4">
        <v>0</v>
      </c>
      <c r="F157" s="4"/>
      <c r="G157" s="4">
        <v>0.25</v>
      </c>
      <c r="H157" s="4">
        <v>0</v>
      </c>
    </row>
    <row r="158" spans="2:8" x14ac:dyDescent="0.4">
      <c r="B158" s="2" t="s">
        <v>334</v>
      </c>
      <c r="C158" s="2">
        <v>45889</v>
      </c>
      <c r="D158" t="s">
        <v>248</v>
      </c>
      <c r="E158" s="4">
        <v>0.5</v>
      </c>
      <c r="F158" s="4"/>
      <c r="G158" s="4">
        <v>3.75</v>
      </c>
      <c r="H158" s="4">
        <v>1.25</v>
      </c>
    </row>
    <row r="159" spans="2:8" x14ac:dyDescent="0.4">
      <c r="B159" s="2" t="s">
        <v>334</v>
      </c>
      <c r="C159" s="2">
        <v>45889</v>
      </c>
      <c r="D159" t="s">
        <v>188</v>
      </c>
      <c r="E159" s="4">
        <v>0</v>
      </c>
      <c r="F159" s="4"/>
      <c r="G159" s="4">
        <v>0.5</v>
      </c>
      <c r="H159" s="4">
        <v>0.25</v>
      </c>
    </row>
    <row r="160" spans="2:8" x14ac:dyDescent="0.4">
      <c r="B160" s="2" t="s">
        <v>334</v>
      </c>
      <c r="C160" s="2">
        <v>45889</v>
      </c>
      <c r="D160" t="s">
        <v>252</v>
      </c>
      <c r="E160" s="4">
        <v>0.75</v>
      </c>
      <c r="F160" s="4"/>
      <c r="G160" s="4">
        <v>1.75</v>
      </c>
      <c r="H160" s="4">
        <v>0.5</v>
      </c>
    </row>
    <row r="161" spans="2:8" x14ac:dyDescent="0.4">
      <c r="B161" s="2" t="s">
        <v>334</v>
      </c>
      <c r="C161" s="2">
        <v>45889</v>
      </c>
      <c r="D161" t="s">
        <v>228</v>
      </c>
      <c r="E161" s="4">
        <v>0</v>
      </c>
      <c r="F161" s="4"/>
      <c r="G161" s="4">
        <v>0.75</v>
      </c>
      <c r="H161" s="4">
        <v>0</v>
      </c>
    </row>
    <row r="162" spans="2:8" x14ac:dyDescent="0.4">
      <c r="B162" s="2" t="s">
        <v>334</v>
      </c>
      <c r="C162" s="2">
        <v>45889</v>
      </c>
      <c r="D162" t="s">
        <v>232</v>
      </c>
      <c r="E162" s="4">
        <v>0</v>
      </c>
      <c r="F162" s="4"/>
      <c r="G162" s="4">
        <v>1.5</v>
      </c>
      <c r="H162" s="4">
        <v>0.5</v>
      </c>
    </row>
    <row r="163" spans="2:8" x14ac:dyDescent="0.4">
      <c r="B163" s="2" t="s">
        <v>334</v>
      </c>
      <c r="C163" s="2">
        <v>45889</v>
      </c>
      <c r="D163" t="s">
        <v>196</v>
      </c>
      <c r="E163" s="4">
        <v>0</v>
      </c>
      <c r="F163" s="4"/>
      <c r="G163" s="4">
        <v>0.25</v>
      </c>
      <c r="H163" s="4">
        <v>0</v>
      </c>
    </row>
    <row r="164" spans="2:8" x14ac:dyDescent="0.4">
      <c r="B164" s="2" t="s">
        <v>334</v>
      </c>
      <c r="C164" s="2">
        <v>45889</v>
      </c>
      <c r="D164" t="s">
        <v>244</v>
      </c>
      <c r="E164" s="4">
        <v>0.25</v>
      </c>
      <c r="F164" s="4"/>
      <c r="G164" s="4">
        <v>1</v>
      </c>
      <c r="H164" s="4">
        <v>0.5</v>
      </c>
    </row>
    <row r="165" spans="2:8" x14ac:dyDescent="0.4">
      <c r="B165" s="2" t="s">
        <v>334</v>
      </c>
      <c r="C165" s="2">
        <v>45890</v>
      </c>
      <c r="D165" t="s">
        <v>271</v>
      </c>
      <c r="E165" s="4">
        <v>0</v>
      </c>
      <c r="F165" s="4"/>
      <c r="G165" s="4">
        <v>1.75</v>
      </c>
      <c r="H165" s="4">
        <v>0</v>
      </c>
    </row>
    <row r="166" spans="2:8" x14ac:dyDescent="0.4">
      <c r="B166" s="2" t="s">
        <v>334</v>
      </c>
      <c r="C166" s="2">
        <v>45890</v>
      </c>
      <c r="D166" t="s">
        <v>279</v>
      </c>
      <c r="E166" s="4">
        <v>0</v>
      </c>
      <c r="F166" s="4"/>
      <c r="G166" s="4">
        <v>2</v>
      </c>
      <c r="H166" s="4">
        <v>0</v>
      </c>
    </row>
    <row r="167" spans="2:8" x14ac:dyDescent="0.4">
      <c r="B167" s="2" t="s">
        <v>334</v>
      </c>
      <c r="C167" s="2">
        <v>45890</v>
      </c>
      <c r="D167" t="s">
        <v>184</v>
      </c>
      <c r="E167" s="4">
        <v>0</v>
      </c>
      <c r="F167" s="4"/>
      <c r="G167" s="4">
        <v>0.5</v>
      </c>
      <c r="H167" s="4">
        <v>0.25</v>
      </c>
    </row>
    <row r="168" spans="2:8" x14ac:dyDescent="0.4">
      <c r="B168" s="2" t="s">
        <v>334</v>
      </c>
      <c r="C168" s="2">
        <v>45890</v>
      </c>
      <c r="D168" t="s">
        <v>192</v>
      </c>
      <c r="E168" s="4">
        <v>0</v>
      </c>
      <c r="F168" s="4"/>
      <c r="G168" s="4">
        <v>0.5</v>
      </c>
      <c r="H168" s="4">
        <v>0.25</v>
      </c>
    </row>
    <row r="169" spans="2:8" x14ac:dyDescent="0.4">
      <c r="B169" s="2" t="s">
        <v>334</v>
      </c>
      <c r="C169" s="2">
        <v>45890</v>
      </c>
      <c r="D169" t="s">
        <v>236</v>
      </c>
      <c r="E169" s="4">
        <v>0.5</v>
      </c>
      <c r="F169" s="4"/>
      <c r="G169" s="4">
        <v>2</v>
      </c>
      <c r="H169" s="4">
        <v>1</v>
      </c>
    </row>
    <row r="170" spans="2:8" x14ac:dyDescent="0.4">
      <c r="B170" s="2" t="s">
        <v>334</v>
      </c>
      <c r="C170" s="2">
        <v>45890</v>
      </c>
      <c r="D170" t="s">
        <v>200</v>
      </c>
      <c r="E170" s="4">
        <v>0</v>
      </c>
      <c r="F170" s="4"/>
      <c r="G170" s="4">
        <v>1.5</v>
      </c>
      <c r="H170" s="4">
        <v>0.5</v>
      </c>
    </row>
    <row r="171" spans="2:8" x14ac:dyDescent="0.4">
      <c r="B171" s="2" t="s">
        <v>334</v>
      </c>
      <c r="C171" s="2">
        <v>45890</v>
      </c>
      <c r="D171" t="s">
        <v>224</v>
      </c>
      <c r="E171" s="4">
        <v>0</v>
      </c>
      <c r="F171" s="4"/>
      <c r="G171" s="4">
        <v>1.25</v>
      </c>
      <c r="H171" s="4">
        <v>0.5</v>
      </c>
    </row>
    <row r="172" spans="2:8" x14ac:dyDescent="0.4">
      <c r="B172" s="2" t="s">
        <v>334</v>
      </c>
      <c r="C172" s="2">
        <v>45890</v>
      </c>
      <c r="D172" t="s">
        <v>244</v>
      </c>
      <c r="E172" s="4">
        <v>0.75</v>
      </c>
      <c r="F172" s="4"/>
      <c r="G172" s="4">
        <v>1.25</v>
      </c>
      <c r="H172" s="4">
        <v>0.5</v>
      </c>
    </row>
    <row r="173" spans="2:8" x14ac:dyDescent="0.4">
      <c r="B173" s="2" t="s">
        <v>334</v>
      </c>
      <c r="C173" s="2">
        <v>45891</v>
      </c>
      <c r="D173" t="s">
        <v>294</v>
      </c>
      <c r="E173" s="4">
        <v>0.5</v>
      </c>
      <c r="F173" s="4"/>
      <c r="G173" s="4">
        <v>3</v>
      </c>
      <c r="H173" s="4">
        <v>1</v>
      </c>
    </row>
    <row r="174" spans="2:8" x14ac:dyDescent="0.4">
      <c r="B174" s="2" t="s">
        <v>334</v>
      </c>
      <c r="C174" s="2">
        <v>45891</v>
      </c>
      <c r="D174" t="s">
        <v>212</v>
      </c>
      <c r="E174" s="4">
        <v>0.25</v>
      </c>
      <c r="F174" s="4"/>
      <c r="G174" s="4">
        <v>2.25</v>
      </c>
      <c r="H174" s="4">
        <v>0.5</v>
      </c>
    </row>
    <row r="175" spans="2:8" x14ac:dyDescent="0.4">
      <c r="B175" s="2" t="s">
        <v>334</v>
      </c>
      <c r="C175" s="2">
        <v>45891</v>
      </c>
      <c r="D175" t="s">
        <v>271</v>
      </c>
      <c r="E175" s="4">
        <v>0</v>
      </c>
      <c r="F175" s="4"/>
      <c r="G175" s="4">
        <v>2.25</v>
      </c>
      <c r="H175" s="4">
        <v>1</v>
      </c>
    </row>
    <row r="176" spans="2:8" x14ac:dyDescent="0.4">
      <c r="B176" s="2" t="s">
        <v>334</v>
      </c>
      <c r="C176" s="2">
        <v>45891</v>
      </c>
      <c r="D176" t="s">
        <v>184</v>
      </c>
      <c r="E176" s="4">
        <v>0</v>
      </c>
      <c r="F176" s="4"/>
      <c r="G176" s="4">
        <v>2</v>
      </c>
      <c r="H176" s="4">
        <v>0</v>
      </c>
    </row>
    <row r="177" spans="2:8" x14ac:dyDescent="0.4">
      <c r="B177" s="2" t="s">
        <v>334</v>
      </c>
      <c r="C177" s="2">
        <v>45891</v>
      </c>
      <c r="D177" t="s">
        <v>248</v>
      </c>
      <c r="E177" s="4">
        <v>2.25</v>
      </c>
      <c r="F177" s="4"/>
      <c r="G177" s="4">
        <v>2.5</v>
      </c>
      <c r="H177" s="4">
        <v>1.25</v>
      </c>
    </row>
    <row r="178" spans="2:8" x14ac:dyDescent="0.4">
      <c r="B178" s="2" t="s">
        <v>334</v>
      </c>
      <c r="C178" s="2">
        <v>45891</v>
      </c>
      <c r="D178" t="s">
        <v>259</v>
      </c>
      <c r="E178" s="4">
        <v>0.25</v>
      </c>
      <c r="F178" s="4"/>
      <c r="G178" s="4">
        <v>2.25</v>
      </c>
      <c r="H178" s="4">
        <v>0.5</v>
      </c>
    </row>
    <row r="179" spans="2:8" x14ac:dyDescent="0.4">
      <c r="B179" s="2" t="s">
        <v>334</v>
      </c>
      <c r="C179" s="2">
        <v>45891</v>
      </c>
      <c r="D179" t="s">
        <v>216</v>
      </c>
      <c r="E179" s="4">
        <v>0.25</v>
      </c>
      <c r="F179" s="4"/>
      <c r="G179" s="4">
        <v>1</v>
      </c>
      <c r="H179" s="4">
        <v>0.5</v>
      </c>
    </row>
    <row r="180" spans="2:8" x14ac:dyDescent="0.4">
      <c r="B180" s="2" t="s">
        <v>334</v>
      </c>
      <c r="C180" s="2">
        <v>45891</v>
      </c>
      <c r="D180" t="s">
        <v>192</v>
      </c>
      <c r="E180" s="4">
        <v>0.25</v>
      </c>
      <c r="F180" s="4"/>
      <c r="G180" s="4">
        <v>2</v>
      </c>
      <c r="H180" s="4">
        <v>0.5</v>
      </c>
    </row>
    <row r="181" spans="2:8" x14ac:dyDescent="0.4">
      <c r="B181" s="2" t="s">
        <v>334</v>
      </c>
      <c r="C181" s="2">
        <v>45891</v>
      </c>
      <c r="D181" t="s">
        <v>256</v>
      </c>
      <c r="E181" s="4">
        <v>0</v>
      </c>
      <c r="F181" s="4"/>
      <c r="G181" s="4">
        <v>0.5</v>
      </c>
      <c r="H181" s="4">
        <v>0</v>
      </c>
    </row>
    <row r="182" spans="2:8" x14ac:dyDescent="0.4">
      <c r="B182" s="2" t="s">
        <v>334</v>
      </c>
      <c r="C182" s="2">
        <v>45894</v>
      </c>
      <c r="D182" t="s">
        <v>208</v>
      </c>
      <c r="E182" s="4">
        <v>0</v>
      </c>
      <c r="F182" s="4"/>
      <c r="G182" s="4">
        <v>0.5</v>
      </c>
      <c r="H182" s="4">
        <v>0</v>
      </c>
    </row>
    <row r="183" spans="2:8" x14ac:dyDescent="0.4">
      <c r="B183" s="2" t="s">
        <v>334</v>
      </c>
      <c r="C183" s="2">
        <v>45894</v>
      </c>
      <c r="D183" t="s">
        <v>294</v>
      </c>
      <c r="E183" s="4">
        <v>0.5</v>
      </c>
      <c r="F183" s="4"/>
      <c r="G183" s="4">
        <v>1.75</v>
      </c>
      <c r="H183" s="4">
        <v>0.75</v>
      </c>
    </row>
    <row r="184" spans="2:8" x14ac:dyDescent="0.4">
      <c r="B184" s="2" t="s">
        <v>334</v>
      </c>
      <c r="C184" s="2">
        <v>45894</v>
      </c>
      <c r="D184" t="s">
        <v>212</v>
      </c>
      <c r="E184" s="4">
        <v>0.25</v>
      </c>
      <c r="F184" s="4"/>
      <c r="G184" s="4">
        <v>2.75</v>
      </c>
      <c r="H184" s="4">
        <v>0.5</v>
      </c>
    </row>
    <row r="185" spans="2:8" x14ac:dyDescent="0.4">
      <c r="B185" s="2" t="s">
        <v>334</v>
      </c>
      <c r="C185" s="2">
        <v>45894</v>
      </c>
      <c r="D185" t="s">
        <v>279</v>
      </c>
      <c r="E185" s="4">
        <v>0</v>
      </c>
      <c r="F185" s="4"/>
      <c r="G185" s="4">
        <v>0.25</v>
      </c>
      <c r="H185" s="4">
        <v>0</v>
      </c>
    </row>
    <row r="186" spans="2:8" x14ac:dyDescent="0.4">
      <c r="B186" s="2" t="s">
        <v>334</v>
      </c>
      <c r="C186" s="2">
        <v>45894</v>
      </c>
      <c r="D186" t="s">
        <v>184</v>
      </c>
      <c r="E186" s="4">
        <v>0.25</v>
      </c>
      <c r="F186" s="4"/>
      <c r="G186" s="4">
        <v>0.75</v>
      </c>
      <c r="H186" s="4">
        <v>0.25</v>
      </c>
    </row>
    <row r="187" spans="2:8" x14ac:dyDescent="0.4">
      <c r="B187" s="2" t="s">
        <v>334</v>
      </c>
      <c r="C187" s="2">
        <v>45894</v>
      </c>
      <c r="D187" t="s">
        <v>188</v>
      </c>
      <c r="E187" s="4">
        <v>0</v>
      </c>
      <c r="F187" s="4"/>
      <c r="G187" s="4">
        <v>1.5</v>
      </c>
      <c r="H187" s="4">
        <v>0.5</v>
      </c>
    </row>
    <row r="188" spans="2:8" x14ac:dyDescent="0.4">
      <c r="B188" s="2" t="s">
        <v>334</v>
      </c>
      <c r="C188" s="2">
        <v>45894</v>
      </c>
      <c r="D188" t="s">
        <v>192</v>
      </c>
      <c r="E188" s="4">
        <v>0</v>
      </c>
      <c r="F188" s="4"/>
      <c r="G188" s="4">
        <v>2</v>
      </c>
      <c r="H188" s="4">
        <v>0.5</v>
      </c>
    </row>
    <row r="189" spans="2:8" x14ac:dyDescent="0.4">
      <c r="B189" s="2" t="s">
        <v>334</v>
      </c>
      <c r="C189" s="2">
        <v>45894</v>
      </c>
      <c r="D189" t="s">
        <v>232</v>
      </c>
      <c r="E189" s="4">
        <v>0</v>
      </c>
      <c r="F189" s="4"/>
      <c r="G189" s="4">
        <v>0.25</v>
      </c>
      <c r="H189" s="4">
        <v>0</v>
      </c>
    </row>
    <row r="190" spans="2:8" x14ac:dyDescent="0.4">
      <c r="B190" s="2" t="s">
        <v>334</v>
      </c>
      <c r="C190" s="2">
        <v>45894</v>
      </c>
      <c r="D190" t="s">
        <v>263</v>
      </c>
      <c r="E190" s="4">
        <v>0</v>
      </c>
      <c r="F190" s="4"/>
      <c r="G190" s="4">
        <v>0.25</v>
      </c>
      <c r="H190" s="4">
        <v>0</v>
      </c>
    </row>
    <row r="191" spans="2:8" x14ac:dyDescent="0.4">
      <c r="B191" s="2" t="s">
        <v>334</v>
      </c>
      <c r="C191" s="2">
        <v>45894</v>
      </c>
      <c r="D191" t="s">
        <v>196</v>
      </c>
      <c r="E191" s="4">
        <v>0</v>
      </c>
      <c r="F191" s="4"/>
      <c r="G191" s="4">
        <v>1</v>
      </c>
      <c r="H191" s="4">
        <v>0.25</v>
      </c>
    </row>
    <row r="192" spans="2:8" x14ac:dyDescent="0.4">
      <c r="B192" s="2" t="s">
        <v>334</v>
      </c>
      <c r="C192" s="2">
        <v>45894</v>
      </c>
      <c r="D192" t="s">
        <v>200</v>
      </c>
      <c r="E192" s="4">
        <v>0.5</v>
      </c>
      <c r="F192" s="4"/>
      <c r="G192" s="4">
        <v>1.5</v>
      </c>
      <c r="H192" s="4">
        <v>0.25</v>
      </c>
    </row>
    <row r="193" spans="2:8" x14ac:dyDescent="0.4">
      <c r="B193" s="2" t="s">
        <v>334</v>
      </c>
      <c r="C193" s="2">
        <v>45894</v>
      </c>
      <c r="D193" t="s">
        <v>267</v>
      </c>
      <c r="E193" s="4">
        <v>0.25</v>
      </c>
      <c r="F193" s="4"/>
      <c r="G193" s="4">
        <v>1</v>
      </c>
      <c r="H193" s="4">
        <v>0.25</v>
      </c>
    </row>
    <row r="194" spans="2:8" x14ac:dyDescent="0.4">
      <c r="B194" s="2" t="s">
        <v>334</v>
      </c>
      <c r="C194" s="2">
        <v>45894</v>
      </c>
      <c r="D194" t="s">
        <v>224</v>
      </c>
      <c r="E194" s="4">
        <v>0.5</v>
      </c>
      <c r="F194" s="4"/>
      <c r="G194" s="4">
        <v>3</v>
      </c>
      <c r="H194" s="4">
        <v>1.5</v>
      </c>
    </row>
    <row r="195" spans="2:8" x14ac:dyDescent="0.4">
      <c r="B195" s="2" t="s">
        <v>334</v>
      </c>
      <c r="C195" s="2">
        <v>45895</v>
      </c>
      <c r="D195" t="s">
        <v>283</v>
      </c>
      <c r="E195" s="4">
        <v>0.5</v>
      </c>
      <c r="F195" s="4"/>
      <c r="G195" s="4">
        <v>4.25</v>
      </c>
      <c r="H195" s="4">
        <v>1.75</v>
      </c>
    </row>
    <row r="196" spans="2:8" x14ac:dyDescent="0.4">
      <c r="B196" s="2" t="s">
        <v>334</v>
      </c>
      <c r="C196" s="2">
        <v>45895</v>
      </c>
      <c r="D196" t="s">
        <v>208</v>
      </c>
      <c r="E196" s="4">
        <v>0.25</v>
      </c>
      <c r="F196" s="4"/>
      <c r="G196" s="4">
        <v>2</v>
      </c>
      <c r="H196" s="4">
        <v>0.5</v>
      </c>
    </row>
    <row r="197" spans="2:8" x14ac:dyDescent="0.4">
      <c r="B197" s="2" t="s">
        <v>334</v>
      </c>
      <c r="C197" s="2">
        <v>45895</v>
      </c>
      <c r="D197" t="s">
        <v>271</v>
      </c>
      <c r="E197" s="4">
        <v>0</v>
      </c>
      <c r="F197" s="4"/>
      <c r="G197" s="4">
        <v>2</v>
      </c>
      <c r="H197" s="4">
        <v>1</v>
      </c>
    </row>
    <row r="198" spans="2:8" x14ac:dyDescent="0.4">
      <c r="B198" s="2" t="s">
        <v>334</v>
      </c>
      <c r="C198" s="2">
        <v>45895</v>
      </c>
      <c r="D198" t="s">
        <v>248</v>
      </c>
      <c r="E198" s="4">
        <v>2.25</v>
      </c>
      <c r="F198" s="4"/>
      <c r="G198" s="4">
        <v>3</v>
      </c>
      <c r="H198" s="4">
        <v>1.5</v>
      </c>
    </row>
    <row r="199" spans="2:8" x14ac:dyDescent="0.4">
      <c r="B199" s="2" t="s">
        <v>334</v>
      </c>
      <c r="C199" s="2">
        <v>45895</v>
      </c>
      <c r="D199" t="s">
        <v>216</v>
      </c>
      <c r="E199" s="4">
        <v>0.25</v>
      </c>
      <c r="F199" s="4"/>
      <c r="G199" s="4">
        <v>2.25</v>
      </c>
      <c r="H199" s="4">
        <v>0.5</v>
      </c>
    </row>
    <row r="200" spans="2:8" x14ac:dyDescent="0.4">
      <c r="B200" s="2" t="s">
        <v>334</v>
      </c>
      <c r="C200" s="2">
        <v>45895</v>
      </c>
      <c r="D200" t="s">
        <v>200</v>
      </c>
      <c r="E200" s="4">
        <v>0</v>
      </c>
      <c r="F200" s="4"/>
      <c r="G200" s="4">
        <v>0.5</v>
      </c>
      <c r="H200" s="4">
        <v>0</v>
      </c>
    </row>
    <row r="201" spans="2:8" x14ac:dyDescent="0.4">
      <c r="B201" s="2" t="s">
        <v>334</v>
      </c>
      <c r="C201" s="2">
        <v>45895</v>
      </c>
      <c r="D201" t="s">
        <v>204</v>
      </c>
      <c r="E201" s="4">
        <v>1.25</v>
      </c>
      <c r="F201" s="4"/>
      <c r="G201" s="4">
        <v>3.5</v>
      </c>
      <c r="H201" s="4">
        <v>0.25</v>
      </c>
    </row>
    <row r="202" spans="2:8" x14ac:dyDescent="0.4">
      <c r="B202" s="2" t="s">
        <v>334</v>
      </c>
      <c r="C202" s="2">
        <v>45895</v>
      </c>
      <c r="D202" t="s">
        <v>267</v>
      </c>
      <c r="E202" s="4">
        <v>0</v>
      </c>
      <c r="F202" s="4"/>
      <c r="G202" s="4">
        <v>3</v>
      </c>
      <c r="H202" s="4">
        <v>0</v>
      </c>
    </row>
    <row r="203" spans="2:8" x14ac:dyDescent="0.4">
      <c r="B203" s="2" t="s">
        <v>334</v>
      </c>
      <c r="C203" s="2">
        <v>45896</v>
      </c>
      <c r="D203" t="s">
        <v>248</v>
      </c>
      <c r="E203" s="4">
        <v>0.75</v>
      </c>
      <c r="F203" s="4"/>
      <c r="G203" s="4">
        <v>3.5</v>
      </c>
      <c r="H203" s="4">
        <v>1.75</v>
      </c>
    </row>
    <row r="204" spans="2:8" x14ac:dyDescent="0.4">
      <c r="B204" s="2" t="s">
        <v>334</v>
      </c>
      <c r="C204" s="2">
        <v>45896</v>
      </c>
      <c r="D204" t="s">
        <v>228</v>
      </c>
      <c r="E204" s="4">
        <v>0</v>
      </c>
      <c r="F204" s="4"/>
      <c r="G204" s="4">
        <v>0.75</v>
      </c>
      <c r="H204" s="4">
        <v>0.25</v>
      </c>
    </row>
    <row r="205" spans="2:8" x14ac:dyDescent="0.4">
      <c r="B205" s="2" t="s">
        <v>334</v>
      </c>
      <c r="C205" s="2">
        <v>45896</v>
      </c>
      <c r="D205" t="s">
        <v>232</v>
      </c>
      <c r="E205" s="4">
        <v>0</v>
      </c>
      <c r="F205" s="4"/>
      <c r="G205" s="4">
        <v>2</v>
      </c>
      <c r="H205" s="4">
        <v>0.5</v>
      </c>
    </row>
    <row r="206" spans="2:8" x14ac:dyDescent="0.4">
      <c r="B206" s="2" t="s">
        <v>334</v>
      </c>
      <c r="C206" s="2">
        <v>45896</v>
      </c>
      <c r="D206" t="s">
        <v>290</v>
      </c>
      <c r="E206" s="4">
        <v>0</v>
      </c>
      <c r="F206" s="4"/>
      <c r="G206" s="4">
        <v>2.5</v>
      </c>
      <c r="H206" s="4">
        <v>1.25</v>
      </c>
    </row>
    <row r="207" spans="2:8" x14ac:dyDescent="0.4">
      <c r="B207" s="2" t="s">
        <v>334</v>
      </c>
      <c r="C207" s="2">
        <v>45896</v>
      </c>
      <c r="D207" t="s">
        <v>244</v>
      </c>
      <c r="E207" s="4">
        <v>0</v>
      </c>
      <c r="F207" s="4"/>
      <c r="G207" s="4">
        <v>1.5</v>
      </c>
      <c r="H207" s="4">
        <v>0.75</v>
      </c>
    </row>
    <row r="208" spans="2:8" x14ac:dyDescent="0.4">
      <c r="B208" s="2" t="s">
        <v>334</v>
      </c>
      <c r="C208" s="2">
        <v>45897</v>
      </c>
      <c r="D208" t="s">
        <v>271</v>
      </c>
      <c r="E208" s="4">
        <v>0</v>
      </c>
      <c r="F208" s="4"/>
      <c r="G208" s="4">
        <v>1</v>
      </c>
      <c r="H208" s="4">
        <v>0</v>
      </c>
    </row>
    <row r="209" spans="2:8" x14ac:dyDescent="0.4">
      <c r="B209" s="2" t="s">
        <v>334</v>
      </c>
      <c r="C209" s="2">
        <v>45897</v>
      </c>
      <c r="D209" t="s">
        <v>279</v>
      </c>
      <c r="E209" s="4">
        <v>0</v>
      </c>
      <c r="F209" s="4"/>
      <c r="G209" s="4">
        <v>2.25</v>
      </c>
      <c r="H209" s="4">
        <v>0</v>
      </c>
    </row>
    <row r="210" spans="2:8" x14ac:dyDescent="0.4">
      <c r="B210" s="2" t="s">
        <v>334</v>
      </c>
      <c r="C210" s="2">
        <v>45897</v>
      </c>
      <c r="D210" t="s">
        <v>248</v>
      </c>
      <c r="E210" s="4">
        <v>0</v>
      </c>
      <c r="F210" s="4"/>
      <c r="G210" s="4">
        <v>0.75</v>
      </c>
      <c r="H210" s="4">
        <v>0.25</v>
      </c>
    </row>
    <row r="211" spans="2:8" x14ac:dyDescent="0.4">
      <c r="B211" s="2" t="s">
        <v>334</v>
      </c>
      <c r="C211" s="2">
        <v>45897</v>
      </c>
      <c r="D211" t="s">
        <v>298</v>
      </c>
      <c r="E211" s="4">
        <v>0</v>
      </c>
      <c r="F211" s="4"/>
      <c r="G211" s="4">
        <v>0.25</v>
      </c>
      <c r="H211" s="4">
        <v>0</v>
      </c>
    </row>
    <row r="212" spans="2:8" x14ac:dyDescent="0.4">
      <c r="B212" s="2" t="s">
        <v>334</v>
      </c>
      <c r="C212" s="2">
        <v>45897</v>
      </c>
      <c r="D212" t="s">
        <v>252</v>
      </c>
      <c r="E212" s="4">
        <v>0</v>
      </c>
      <c r="F212" s="4"/>
      <c r="G212" s="4">
        <v>0.75</v>
      </c>
      <c r="H212" s="4">
        <v>0.25</v>
      </c>
    </row>
    <row r="213" spans="2:8" x14ac:dyDescent="0.4">
      <c r="B213" s="2" t="s">
        <v>334</v>
      </c>
      <c r="C213" s="2">
        <v>45897</v>
      </c>
      <c r="D213" t="s">
        <v>192</v>
      </c>
      <c r="E213" s="4">
        <v>0</v>
      </c>
      <c r="F213" s="4"/>
      <c r="G213" s="4">
        <v>1.75</v>
      </c>
      <c r="H213" s="4">
        <v>0.5</v>
      </c>
    </row>
    <row r="214" spans="2:8" x14ac:dyDescent="0.4">
      <c r="B214" s="2" t="s">
        <v>334</v>
      </c>
      <c r="C214" s="2">
        <v>45897</v>
      </c>
      <c r="D214" t="s">
        <v>236</v>
      </c>
      <c r="E214" s="4">
        <v>0.5</v>
      </c>
      <c r="F214" s="4"/>
      <c r="G214" s="4">
        <v>2</v>
      </c>
      <c r="H214" s="4">
        <v>1</v>
      </c>
    </row>
    <row r="215" spans="2:8" x14ac:dyDescent="0.4">
      <c r="B215" s="2" t="s">
        <v>334</v>
      </c>
      <c r="C215" s="2">
        <v>45897</v>
      </c>
      <c r="D215" t="s">
        <v>196</v>
      </c>
      <c r="E215" s="4">
        <v>0.5</v>
      </c>
      <c r="F215" s="4"/>
      <c r="G215" s="4">
        <v>2</v>
      </c>
      <c r="H215" s="4">
        <v>0.5</v>
      </c>
    </row>
    <row r="216" spans="2:8" x14ac:dyDescent="0.4">
      <c r="B216" s="2" t="s">
        <v>334</v>
      </c>
      <c r="C216" s="2">
        <v>45897</v>
      </c>
      <c r="D216" t="s">
        <v>267</v>
      </c>
      <c r="E216" s="4">
        <v>0</v>
      </c>
      <c r="F216" s="4"/>
      <c r="G216" s="4">
        <v>0.75</v>
      </c>
      <c r="H216" s="4">
        <v>0</v>
      </c>
    </row>
    <row r="217" spans="2:8" x14ac:dyDescent="0.4">
      <c r="B217" s="2" t="s">
        <v>334</v>
      </c>
      <c r="C217" s="2">
        <v>45897</v>
      </c>
      <c r="D217" t="s">
        <v>302</v>
      </c>
      <c r="E217" s="4">
        <v>0</v>
      </c>
      <c r="F217" s="4"/>
      <c r="G217" s="4">
        <v>0.25</v>
      </c>
      <c r="H217" s="4">
        <v>0</v>
      </c>
    </row>
    <row r="218" spans="2:8" x14ac:dyDescent="0.4">
      <c r="B218" s="2" t="s">
        <v>334</v>
      </c>
      <c r="C218" s="2">
        <v>45898</v>
      </c>
      <c r="D218" t="s">
        <v>184</v>
      </c>
      <c r="E218" s="4">
        <v>0.5</v>
      </c>
      <c r="F218" s="4"/>
      <c r="G218" s="4">
        <v>2</v>
      </c>
      <c r="H218" s="4">
        <v>0.5</v>
      </c>
    </row>
    <row r="219" spans="2:8" x14ac:dyDescent="0.4">
      <c r="B219" s="2" t="s">
        <v>334</v>
      </c>
      <c r="C219" s="2">
        <v>45898</v>
      </c>
      <c r="D219" t="s">
        <v>259</v>
      </c>
      <c r="E219" s="4">
        <v>0.25</v>
      </c>
      <c r="F219" s="4"/>
      <c r="G219" s="4">
        <v>0.75</v>
      </c>
      <c r="H219" s="4">
        <v>0.25</v>
      </c>
    </row>
    <row r="220" spans="2:8" x14ac:dyDescent="0.4">
      <c r="B220" s="2" t="s">
        <v>334</v>
      </c>
      <c r="C220" s="2">
        <v>45898</v>
      </c>
      <c r="D220" t="s">
        <v>192</v>
      </c>
      <c r="E220" s="4">
        <v>0.5</v>
      </c>
      <c r="F220" s="4"/>
      <c r="G220" s="4">
        <v>3</v>
      </c>
      <c r="H220" s="4">
        <v>0.75</v>
      </c>
    </row>
    <row r="221" spans="2:8" x14ac:dyDescent="0.4">
      <c r="B221" s="2" t="s">
        <v>334</v>
      </c>
      <c r="C221" s="2">
        <v>45898</v>
      </c>
      <c r="D221" t="s">
        <v>232</v>
      </c>
      <c r="E221" s="4">
        <v>0</v>
      </c>
      <c r="F221" s="4"/>
      <c r="G221" s="4">
        <v>0.25</v>
      </c>
      <c r="H221" s="4">
        <v>0</v>
      </c>
    </row>
    <row r="222" spans="2:8" x14ac:dyDescent="0.4">
      <c r="B222" s="2" t="s">
        <v>334</v>
      </c>
      <c r="C222" s="2">
        <v>45898</v>
      </c>
      <c r="D222" t="s">
        <v>263</v>
      </c>
      <c r="E222" s="4">
        <v>0</v>
      </c>
      <c r="F222" s="4"/>
      <c r="G222" s="4">
        <v>0.25</v>
      </c>
      <c r="H222" s="4">
        <v>0</v>
      </c>
    </row>
    <row r="223" spans="2:8" x14ac:dyDescent="0.4">
      <c r="B223" s="2" t="s">
        <v>334</v>
      </c>
      <c r="C223" s="2">
        <v>45898</v>
      </c>
      <c r="D223" t="s">
        <v>256</v>
      </c>
      <c r="E223" s="4">
        <v>2.75</v>
      </c>
      <c r="F223" s="4"/>
      <c r="G223" s="4">
        <v>3.75</v>
      </c>
      <c r="H223" s="4">
        <v>0.5</v>
      </c>
    </row>
    <row r="224" spans="2:8" x14ac:dyDescent="0.4">
      <c r="B224" s="2" t="s">
        <v>334</v>
      </c>
      <c r="C224" s="2">
        <v>45898</v>
      </c>
      <c r="D224" t="s">
        <v>200</v>
      </c>
      <c r="E224" s="4">
        <v>0</v>
      </c>
      <c r="F224" s="4"/>
      <c r="G224" s="4">
        <v>0.5</v>
      </c>
      <c r="H224" s="4">
        <v>0</v>
      </c>
    </row>
    <row r="225" spans="2:8" x14ac:dyDescent="0.4">
      <c r="B225" s="2" t="s">
        <v>334</v>
      </c>
      <c r="C225" s="2">
        <v>45874</v>
      </c>
      <c r="D225" t="s">
        <v>307</v>
      </c>
      <c r="E225" s="4">
        <v>1</v>
      </c>
      <c r="F225" s="4"/>
      <c r="G225" s="4">
        <v>2.25</v>
      </c>
      <c r="H225" s="4">
        <v>1</v>
      </c>
    </row>
    <row r="226" spans="2:8" x14ac:dyDescent="0.4">
      <c r="B226" s="2" t="s">
        <v>334</v>
      </c>
      <c r="C226" s="2">
        <v>45880</v>
      </c>
      <c r="D226" t="s">
        <v>307</v>
      </c>
      <c r="E226" s="4">
        <v>1</v>
      </c>
      <c r="F226" s="4"/>
      <c r="G226" s="4">
        <v>3</v>
      </c>
      <c r="H226" s="4">
        <v>1.5</v>
      </c>
    </row>
    <row r="227" spans="2:8" x14ac:dyDescent="0.4">
      <c r="B227" s="2" t="s">
        <v>334</v>
      </c>
      <c r="C227" s="2">
        <v>45887</v>
      </c>
      <c r="D227" t="s">
        <v>307</v>
      </c>
      <c r="E227" s="4">
        <v>1</v>
      </c>
      <c r="F227" s="4"/>
      <c r="G227" s="4">
        <v>1</v>
      </c>
      <c r="H227" s="4">
        <v>0.5</v>
      </c>
    </row>
    <row r="228" spans="2:8" x14ac:dyDescent="0.4">
      <c r="B228" s="2" t="s">
        <v>334</v>
      </c>
      <c r="C228" s="2">
        <v>45891</v>
      </c>
      <c r="D228" t="s">
        <v>307</v>
      </c>
      <c r="E228" s="4">
        <v>0</v>
      </c>
      <c r="F228" s="4"/>
      <c r="G228" s="4">
        <v>0.25</v>
      </c>
      <c r="H228" s="4">
        <v>0</v>
      </c>
    </row>
    <row r="229" spans="2:8" x14ac:dyDescent="0.4">
      <c r="B229" s="2" t="s">
        <v>334</v>
      </c>
      <c r="C229" s="2">
        <v>45896</v>
      </c>
      <c r="D229" t="s">
        <v>307</v>
      </c>
      <c r="E229" s="4">
        <v>1</v>
      </c>
      <c r="F229" s="4"/>
      <c r="G229" s="4">
        <v>1.5</v>
      </c>
      <c r="H229" s="4">
        <v>0.75</v>
      </c>
    </row>
    <row r="230" spans="2:8" x14ac:dyDescent="0.4">
      <c r="B230" s="2" t="s">
        <v>334</v>
      </c>
      <c r="C230" s="2">
        <v>45875</v>
      </c>
      <c r="D230" t="s">
        <v>314</v>
      </c>
      <c r="E230" s="4">
        <v>2</v>
      </c>
      <c r="F230" s="4"/>
      <c r="G230" s="4">
        <v>2</v>
      </c>
      <c r="H230" s="4">
        <v>1</v>
      </c>
    </row>
    <row r="231" spans="2:8" x14ac:dyDescent="0.4">
      <c r="B231" s="2" t="s">
        <v>334</v>
      </c>
      <c r="C231" s="2">
        <v>45896</v>
      </c>
      <c r="D231" t="s">
        <v>314</v>
      </c>
      <c r="E231" s="4">
        <v>2</v>
      </c>
      <c r="F231" s="4"/>
      <c r="G231" s="4">
        <v>2</v>
      </c>
      <c r="H231" s="4">
        <v>1</v>
      </c>
    </row>
    <row r="232" spans="2:8" x14ac:dyDescent="0.4">
      <c r="B232" s="2" t="s">
        <v>334</v>
      </c>
      <c r="C232" s="2">
        <v>45875</v>
      </c>
      <c r="D232" t="s">
        <v>319</v>
      </c>
      <c r="E232" s="4">
        <v>0</v>
      </c>
      <c r="F232" s="4"/>
      <c r="G232" s="4">
        <v>2</v>
      </c>
      <c r="H232" s="4">
        <v>1</v>
      </c>
    </row>
    <row r="233" spans="2:8" x14ac:dyDescent="0.4">
      <c r="B233" s="2" t="s">
        <v>334</v>
      </c>
      <c r="C233" s="2">
        <v>45882</v>
      </c>
      <c r="D233" t="s">
        <v>323</v>
      </c>
      <c r="E233" s="4">
        <v>0</v>
      </c>
      <c r="F233" s="4"/>
      <c r="G233" s="4">
        <v>1</v>
      </c>
      <c r="H233" s="4">
        <v>0</v>
      </c>
    </row>
    <row r="234" spans="2:8" x14ac:dyDescent="0.4">
      <c r="B234" s="2" t="s">
        <v>334</v>
      </c>
      <c r="C234" s="2">
        <v>45883</v>
      </c>
      <c r="D234" t="s">
        <v>319</v>
      </c>
      <c r="E234" s="4">
        <v>0.5</v>
      </c>
      <c r="F234" s="4"/>
      <c r="G234" s="4">
        <v>2</v>
      </c>
      <c r="H234" s="4">
        <v>1</v>
      </c>
    </row>
    <row r="235" spans="2:8" x14ac:dyDescent="0.4">
      <c r="B235" s="2" t="s">
        <v>334</v>
      </c>
      <c r="C235" s="2">
        <v>45884</v>
      </c>
      <c r="D235" t="s">
        <v>323</v>
      </c>
      <c r="E235" s="4">
        <v>0</v>
      </c>
      <c r="F235" s="4"/>
      <c r="G235" s="4">
        <v>2</v>
      </c>
      <c r="H235" s="4">
        <v>0</v>
      </c>
    </row>
    <row r="236" spans="2:8" x14ac:dyDescent="0.4">
      <c r="B236" s="2" t="s">
        <v>334</v>
      </c>
      <c r="C236" s="2">
        <v>45889</v>
      </c>
      <c r="D236" t="s">
        <v>319</v>
      </c>
      <c r="E236" s="4">
        <v>0.5</v>
      </c>
      <c r="F236" s="4"/>
      <c r="G236" s="4">
        <v>2</v>
      </c>
      <c r="H236" s="4">
        <v>1</v>
      </c>
    </row>
    <row r="237" spans="2:8" x14ac:dyDescent="0.4">
      <c r="B237" s="2" t="s">
        <v>334</v>
      </c>
      <c r="C237" s="2">
        <v>45895</v>
      </c>
      <c r="D237" t="s">
        <v>319</v>
      </c>
      <c r="E237" s="4">
        <v>1</v>
      </c>
      <c r="F237" s="4"/>
      <c r="G237" s="4">
        <v>1</v>
      </c>
      <c r="H237" s="4">
        <v>0.5</v>
      </c>
    </row>
    <row r="238" spans="2:8" x14ac:dyDescent="0.4">
      <c r="B238" s="2" t="s">
        <v>334</v>
      </c>
      <c r="C238" s="2">
        <v>45898</v>
      </c>
      <c r="D238" t="s">
        <v>319</v>
      </c>
      <c r="E238" s="4">
        <v>0</v>
      </c>
      <c r="F238" s="4"/>
      <c r="G238" s="4">
        <v>1</v>
      </c>
      <c r="H238" s="4">
        <v>0.5</v>
      </c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D01E-D57A-40C9-95B0-86046EA79BFE}">
  <dimension ref="B1:J12"/>
  <sheetViews>
    <sheetView workbookViewId="0">
      <selection activeCell="J21" sqref="J21"/>
    </sheetView>
  </sheetViews>
  <sheetFormatPr baseColWidth="10" defaultColWidth="11.3828125" defaultRowHeight="14.6" x14ac:dyDescent="0.4"/>
  <cols>
    <col min="2" max="3" width="17.15234375" customWidth="1"/>
    <col min="5" max="5" width="20.53515625" customWidth="1"/>
    <col min="6" max="6" width="25.53515625" customWidth="1"/>
    <col min="9" max="9" width="12.53515625" customWidth="1"/>
  </cols>
  <sheetData>
    <row r="1" spans="2:10" x14ac:dyDescent="0.4">
      <c r="J1">
        <v>8</v>
      </c>
    </row>
    <row r="2" spans="2:10" x14ac:dyDescent="0.4">
      <c r="B2" s="2" t="s">
        <v>81</v>
      </c>
      <c r="C2" s="2" t="s">
        <v>335</v>
      </c>
      <c r="D2" s="4" t="s">
        <v>93</v>
      </c>
      <c r="E2" s="4" t="s">
        <v>336</v>
      </c>
      <c r="F2" t="s">
        <v>337</v>
      </c>
      <c r="G2" t="s">
        <v>338</v>
      </c>
      <c r="H2" t="s">
        <v>339</v>
      </c>
      <c r="I2" t="s">
        <v>340</v>
      </c>
      <c r="J2" s="16" t="s">
        <v>341</v>
      </c>
    </row>
    <row r="3" spans="2:10" x14ac:dyDescent="0.4">
      <c r="B3" s="2">
        <v>45885</v>
      </c>
      <c r="C3" s="4">
        <f>MONTH(Tabelle6[[#This Row],[Leistungsdatum]])</f>
        <v>8</v>
      </c>
      <c r="D3" s="4">
        <v>0.75</v>
      </c>
      <c r="E3" s="4">
        <v>3</v>
      </c>
      <c r="F3" s="4">
        <v>1</v>
      </c>
      <c r="G3" t="s">
        <v>298</v>
      </c>
      <c r="H3" t="s">
        <v>299</v>
      </c>
      <c r="I3">
        <f>SUM(Tabelle6[[#This Row],[Fahrtzeit]:[Indirekte Fallbearbeitung]])</f>
        <v>4.75</v>
      </c>
      <c r="J3">
        <f>SUMIFS(Tabelle6[Gesamtzeit],Tabelle6[AbrMon],$J$1,Tabelle6[KlientNr],Tabelle6[[#This Row],[KlientNr]])</f>
        <v>4.75</v>
      </c>
    </row>
    <row r="4" spans="2:10" x14ac:dyDescent="0.4">
      <c r="B4" s="2">
        <v>45869</v>
      </c>
      <c r="C4" s="4">
        <f>MONTH(Tabelle6[[#This Row],[Leistungsdatum]])</f>
        <v>7</v>
      </c>
      <c r="D4" s="4">
        <v>0</v>
      </c>
      <c r="E4" s="4">
        <v>0.25</v>
      </c>
      <c r="F4" s="4">
        <v>0</v>
      </c>
      <c r="G4" t="s">
        <v>298</v>
      </c>
      <c r="H4" t="s">
        <v>299</v>
      </c>
      <c r="I4">
        <f>SUM(Tabelle6[[#This Row],[Fahrtzeit]:[Indirekte Fallbearbeitung]])</f>
        <v>0.25</v>
      </c>
      <c r="J4">
        <f>SUMIFS(Tabelle6[Gesamtzeit],Tabelle6[AbrMon],$J$1,Tabelle6[KlientNr],Tabelle6[[#This Row],[KlientNr]])</f>
        <v>4.75</v>
      </c>
    </row>
    <row r="5" spans="2:10" x14ac:dyDescent="0.4">
      <c r="B5" s="2">
        <v>45839</v>
      </c>
      <c r="C5" s="4">
        <f>MONTH(Tabelle6[[#This Row],[Leistungsdatum]])</f>
        <v>7</v>
      </c>
      <c r="D5" s="4">
        <v>2</v>
      </c>
      <c r="E5" s="4">
        <v>2</v>
      </c>
      <c r="F5" s="4">
        <v>1</v>
      </c>
      <c r="G5" t="s">
        <v>314</v>
      </c>
      <c r="H5" t="s">
        <v>315</v>
      </c>
      <c r="I5">
        <f>SUM(Tabelle6[[#This Row],[Fahrtzeit]:[Indirekte Fallbearbeitung]])</f>
        <v>5</v>
      </c>
      <c r="J5">
        <f>SUMIFS(Tabelle6[Gesamtzeit],Tabelle6[AbrMon],$J$1,Tabelle6[KlientNr],Tabelle6[[#This Row],[KlientNr]])</f>
        <v>0</v>
      </c>
    </row>
    <row r="6" spans="2:10" x14ac:dyDescent="0.4">
      <c r="B6" s="2">
        <v>45862</v>
      </c>
      <c r="C6" s="4">
        <f>MONTH(Tabelle6[[#This Row],[Leistungsdatum]])</f>
        <v>7</v>
      </c>
      <c r="D6" s="4">
        <v>1</v>
      </c>
      <c r="E6" s="4">
        <v>2</v>
      </c>
      <c r="F6" s="4">
        <v>1</v>
      </c>
      <c r="G6" t="s">
        <v>314</v>
      </c>
      <c r="H6" t="s">
        <v>315</v>
      </c>
      <c r="I6">
        <f>SUM(Tabelle6[[#This Row],[Fahrtzeit]:[Indirekte Fallbearbeitung]])</f>
        <v>4</v>
      </c>
      <c r="J6">
        <f>SUMIFS(Tabelle6[Gesamtzeit],Tabelle6[AbrMon],$J$1,Tabelle6[KlientNr],Tabelle6[[#This Row],[KlientNr]])</f>
        <v>0</v>
      </c>
    </row>
    <row r="7" spans="2:10" x14ac:dyDescent="0.4">
      <c r="B7" s="2">
        <v>45841</v>
      </c>
      <c r="C7" s="4">
        <f>MONTH(Tabelle6[[#This Row],[Leistungsdatum]])</f>
        <v>7</v>
      </c>
      <c r="D7" s="4">
        <v>0.5</v>
      </c>
      <c r="E7" s="4">
        <v>1</v>
      </c>
      <c r="F7" s="4">
        <v>0.5</v>
      </c>
      <c r="G7" t="s">
        <v>236</v>
      </c>
      <c r="H7" t="s">
        <v>237</v>
      </c>
      <c r="I7">
        <f>SUM(Tabelle6[[#This Row],[Fahrtzeit]:[Indirekte Fallbearbeitung]])</f>
        <v>2</v>
      </c>
      <c r="J7">
        <f>SUMIFS(Tabelle6[Gesamtzeit],Tabelle6[AbrMon],$J$1,Tabelle6[KlientNr],Tabelle6[[#This Row],[KlientNr]])</f>
        <v>2</v>
      </c>
    </row>
    <row r="8" spans="2:10" x14ac:dyDescent="0.4">
      <c r="B8" s="2">
        <v>45847</v>
      </c>
      <c r="C8" s="4">
        <f>MONTH(Tabelle6[[#This Row],[Leistungsdatum]])</f>
        <v>7</v>
      </c>
      <c r="D8" s="4">
        <v>0.5</v>
      </c>
      <c r="E8" s="4">
        <v>2</v>
      </c>
      <c r="F8" s="4">
        <v>1</v>
      </c>
      <c r="G8" t="s">
        <v>236</v>
      </c>
      <c r="H8" t="s">
        <v>237</v>
      </c>
      <c r="I8">
        <f>SUM(Tabelle6[[#This Row],[Fahrtzeit]:[Indirekte Fallbearbeitung]])</f>
        <v>3.5</v>
      </c>
      <c r="J8">
        <f>SUMIFS(Tabelle6[Gesamtzeit],Tabelle6[AbrMon],$J$1,Tabelle6[KlientNr],Tabelle6[[#This Row],[KlientNr]])</f>
        <v>2</v>
      </c>
    </row>
    <row r="9" spans="2:10" x14ac:dyDescent="0.4">
      <c r="B9" s="2">
        <v>45879</v>
      </c>
      <c r="C9" s="4">
        <f>MONTH(Tabelle6[[#This Row],[Leistungsdatum]])</f>
        <v>8</v>
      </c>
      <c r="D9" s="4">
        <v>0.5</v>
      </c>
      <c r="E9" s="4">
        <v>1</v>
      </c>
      <c r="F9" s="4">
        <v>0.5</v>
      </c>
      <c r="G9" t="s">
        <v>236</v>
      </c>
      <c r="H9" t="s">
        <v>237</v>
      </c>
      <c r="I9">
        <f>SUM(Tabelle6[[#This Row],[Fahrtzeit]:[Indirekte Fallbearbeitung]])</f>
        <v>2</v>
      </c>
      <c r="J9">
        <f>SUMIFS(Tabelle6[Gesamtzeit],Tabelle6[AbrMon],$J$1,Tabelle6[KlientNr],Tabelle6[[#This Row],[KlientNr]])</f>
        <v>2</v>
      </c>
    </row>
    <row r="10" spans="2:10" x14ac:dyDescent="0.4">
      <c r="B10" s="2">
        <v>45854</v>
      </c>
      <c r="C10" s="4">
        <f>MONTH(Tabelle6[[#This Row],[Leistungsdatum]])</f>
        <v>7</v>
      </c>
      <c r="D10" s="4">
        <v>0.5</v>
      </c>
      <c r="E10" s="4">
        <v>2</v>
      </c>
      <c r="F10" s="4">
        <v>1</v>
      </c>
      <c r="G10" t="s">
        <v>236</v>
      </c>
      <c r="H10" t="s">
        <v>237</v>
      </c>
      <c r="I10">
        <f>SUM(Tabelle6[[#This Row],[Fahrtzeit]:[Indirekte Fallbearbeitung]])</f>
        <v>3.5</v>
      </c>
      <c r="J10">
        <f>SUMIFS(Tabelle6[Gesamtzeit],Tabelle6[AbrMon],$J$1,Tabelle6[KlientNr],Tabelle6[[#This Row],[KlientNr]])</f>
        <v>2</v>
      </c>
    </row>
    <row r="11" spans="2:10" x14ac:dyDescent="0.4">
      <c r="B11" s="2">
        <v>45855</v>
      </c>
      <c r="C11" s="4">
        <f>MONTH(Tabelle6[[#This Row],[Leistungsdatum]])</f>
        <v>7</v>
      </c>
      <c r="D11" s="4">
        <v>0</v>
      </c>
      <c r="E11" s="4">
        <v>2</v>
      </c>
      <c r="F11" s="4">
        <v>1</v>
      </c>
      <c r="G11" t="s">
        <v>236</v>
      </c>
      <c r="H11" t="s">
        <v>237</v>
      </c>
      <c r="I11">
        <f>SUM(Tabelle6[[#This Row],[Fahrtzeit]:[Indirekte Fallbearbeitung]])</f>
        <v>3</v>
      </c>
      <c r="J11">
        <f>SUMIFS(Tabelle6[Gesamtzeit],Tabelle6[AbrMon],$J$1,Tabelle6[KlientNr],Tabelle6[[#This Row],[KlientNr]])</f>
        <v>2</v>
      </c>
    </row>
    <row r="12" spans="2:10" x14ac:dyDescent="0.4">
      <c r="B12" s="2">
        <v>45902</v>
      </c>
      <c r="C12" s="4">
        <f>MONTH(Tabelle6[[#This Row],[Leistungsdatum]])</f>
        <v>9</v>
      </c>
      <c r="D12" s="4"/>
      <c r="E12" s="4">
        <v>1</v>
      </c>
      <c r="F12" s="4">
        <v>1.5</v>
      </c>
      <c r="G12" t="s">
        <v>236</v>
      </c>
      <c r="H12" t="s">
        <v>342</v>
      </c>
      <c r="I12">
        <f>SUM(Tabelle6[[#This Row],[Fahrtzeit]:[Indirekte Fallbearbeitung]])</f>
        <v>2.5</v>
      </c>
      <c r="J12">
        <f>SUMIFS(Tabelle6[Gesamtzeit],Tabelle6[AbrMon],$J$1,Tabelle6[KlientNr],Tabelle6[[#This Row],[KlientNr]])</f>
        <v>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416D-1713-44E5-A27D-E71F45A58D9D}">
  <dimension ref="A1:Q68"/>
  <sheetViews>
    <sheetView tabSelected="1" topLeftCell="A17" workbookViewId="0">
      <selection activeCell="A54" sqref="A54:XFD54"/>
    </sheetView>
  </sheetViews>
  <sheetFormatPr baseColWidth="10" defaultColWidth="11.3828125" defaultRowHeight="15" customHeight="1" x14ac:dyDescent="0.4"/>
  <cols>
    <col min="3" max="3" width="25.53515625" customWidth="1"/>
    <col min="4" max="4" width="15.3046875" customWidth="1"/>
    <col min="5" max="5" width="22.15234375" customWidth="1"/>
    <col min="6" max="6" width="13.53515625" customWidth="1"/>
    <col min="7" max="7" width="14.3828125" customWidth="1"/>
    <col min="8" max="8" width="13.53515625" customWidth="1"/>
    <col min="9" max="9" width="12.84375" customWidth="1"/>
    <col min="10" max="11" width="15.84375" customWidth="1"/>
    <col min="12" max="12" width="13" bestFit="1" customWidth="1"/>
    <col min="13" max="13" width="12.15234375" bestFit="1" customWidth="1"/>
    <col min="17" max="17" width="13.3828125" bestFit="1" customWidth="1"/>
  </cols>
  <sheetData>
    <row r="1" spans="1:17" thickBot="1" x14ac:dyDescent="0.45"/>
    <row r="2" spans="1:17" ht="32.6" thickTop="1" thickBot="1" x14ac:dyDescent="0.5">
      <c r="B2" s="6" t="s">
        <v>329</v>
      </c>
      <c r="C2" s="6" t="s">
        <v>343</v>
      </c>
      <c r="D2" s="5" t="s">
        <v>344</v>
      </c>
      <c r="E2" s="5" t="s">
        <v>345</v>
      </c>
      <c r="F2" s="5" t="s">
        <v>346</v>
      </c>
      <c r="G2" s="5" t="s">
        <v>347</v>
      </c>
      <c r="H2" s="20" t="s">
        <v>348</v>
      </c>
      <c r="I2" s="20" t="s">
        <v>349</v>
      </c>
      <c r="J2" s="20" t="s">
        <v>350</v>
      </c>
      <c r="K2" s="20" t="s">
        <v>58</v>
      </c>
      <c r="L2" s="5" t="s">
        <v>351</v>
      </c>
      <c r="M2" s="5" t="s">
        <v>352</v>
      </c>
      <c r="N2" s="5" t="s">
        <v>330</v>
      </c>
      <c r="O2" s="5" t="s">
        <v>531</v>
      </c>
      <c r="P2" s="5" t="s">
        <v>532</v>
      </c>
      <c r="Q2" s="5" t="s">
        <v>65</v>
      </c>
    </row>
    <row r="3" spans="1:17" ht="16.3" thickTop="1" x14ac:dyDescent="0.45">
      <c r="A3" s="24"/>
      <c r="B3" s="7" t="s">
        <v>390</v>
      </c>
      <c r="C3" s="13" t="s">
        <v>195</v>
      </c>
      <c r="D3" s="8" t="s">
        <v>193</v>
      </c>
      <c r="E3" s="8" t="s">
        <v>194</v>
      </c>
      <c r="F3" s="8" t="str">
        <f>MID(masterdata_client[[#This Row],[first_name]],1,2)&amp;MID(masterdata_client[[#This Row],[last_name]],1,2)</f>
        <v>DiAd</v>
      </c>
      <c r="G3" s="8" t="s">
        <v>391</v>
      </c>
      <c r="H3" s="8" t="s">
        <v>355</v>
      </c>
      <c r="I3" s="8" t="s">
        <v>356</v>
      </c>
      <c r="J3" s="8" t="s">
        <v>388</v>
      </c>
      <c r="K3" s="8" t="s">
        <v>66</v>
      </c>
      <c r="L3" s="9">
        <v>45575</v>
      </c>
      <c r="M3" s="9">
        <v>45930</v>
      </c>
      <c r="N3" s="8">
        <v>2</v>
      </c>
      <c r="O3" s="8">
        <v>8</v>
      </c>
      <c r="P3" s="8">
        <v>4</v>
      </c>
      <c r="Q3" s="8"/>
    </row>
    <row r="4" spans="1:17" ht="15.9" x14ac:dyDescent="0.45">
      <c r="A4" s="24"/>
      <c r="B4" s="7" t="s">
        <v>448</v>
      </c>
      <c r="C4" s="13" t="s">
        <v>223</v>
      </c>
      <c r="D4" s="8" t="s">
        <v>221</v>
      </c>
      <c r="E4" s="8" t="s">
        <v>222</v>
      </c>
      <c r="F4" s="8" t="str">
        <f>MID(masterdata_client[[#This Row],[first_name]],1,2)&amp;MID(masterdata_client[[#This Row],[last_name]],1,2)</f>
        <v>MaAl</v>
      </c>
      <c r="G4" s="8" t="s">
        <v>366</v>
      </c>
      <c r="H4" s="8" t="s">
        <v>355</v>
      </c>
      <c r="I4" s="8" t="s">
        <v>356</v>
      </c>
      <c r="J4" s="8" t="s">
        <v>371</v>
      </c>
      <c r="K4" s="8" t="s">
        <v>66</v>
      </c>
      <c r="L4" s="9">
        <v>45524</v>
      </c>
      <c r="M4" s="9">
        <v>45869</v>
      </c>
      <c r="N4" s="8">
        <v>4</v>
      </c>
      <c r="O4" s="8">
        <v>4</v>
      </c>
      <c r="P4" s="8">
        <v>2</v>
      </c>
      <c r="Q4" s="8"/>
    </row>
    <row r="5" spans="1:17" ht="15.9" x14ac:dyDescent="0.45">
      <c r="A5" s="24"/>
      <c r="B5" s="7" t="s">
        <v>472</v>
      </c>
      <c r="C5" s="13" t="s">
        <v>473</v>
      </c>
      <c r="D5" s="8" t="s">
        <v>474</v>
      </c>
      <c r="E5" s="8" t="s">
        <v>475</v>
      </c>
      <c r="F5" s="8" t="str">
        <f>MID(masterdata_client[[#This Row],[first_name]],1,2)&amp;MID(masterdata_client[[#This Row],[last_name]],1,2)</f>
        <v>NaBa</v>
      </c>
      <c r="G5" s="8" t="s">
        <v>476</v>
      </c>
      <c r="H5" s="8" t="s">
        <v>477</v>
      </c>
      <c r="I5" s="8" t="s">
        <v>356</v>
      </c>
      <c r="J5" s="8" t="s">
        <v>371</v>
      </c>
      <c r="K5" s="8" t="s">
        <v>66</v>
      </c>
      <c r="L5" s="9">
        <v>45992</v>
      </c>
      <c r="M5" s="9">
        <v>46356</v>
      </c>
      <c r="N5" s="8">
        <v>4</v>
      </c>
      <c r="O5" s="8">
        <v>12</v>
      </c>
      <c r="P5" s="8">
        <v>6</v>
      </c>
      <c r="Q5" s="8"/>
    </row>
    <row r="6" spans="1:17" ht="15.9" x14ac:dyDescent="0.45">
      <c r="A6" s="24"/>
      <c r="B6" s="7" t="s">
        <v>375</v>
      </c>
      <c r="C6" s="13" t="s">
        <v>376</v>
      </c>
      <c r="D6" s="8" t="s">
        <v>377</v>
      </c>
      <c r="E6" s="8" t="s">
        <v>378</v>
      </c>
      <c r="F6" s="8" t="str">
        <f>MID(masterdata_client[[#This Row],[first_name]],1,2)&amp;MID(masterdata_client[[#This Row],[last_name]],1,2)</f>
        <v>AwBu</v>
      </c>
      <c r="G6" s="8" t="s">
        <v>379</v>
      </c>
      <c r="H6" s="8" t="s">
        <v>380</v>
      </c>
      <c r="I6" s="8" t="s">
        <v>356</v>
      </c>
      <c r="J6" s="8" t="s">
        <v>381</v>
      </c>
      <c r="K6" s="8" t="s">
        <v>66</v>
      </c>
      <c r="L6" s="9">
        <v>46054</v>
      </c>
      <c r="M6" s="9">
        <v>46418</v>
      </c>
      <c r="N6" s="8">
        <v>4</v>
      </c>
      <c r="O6" s="8">
        <v>16</v>
      </c>
      <c r="P6" s="8">
        <v>8</v>
      </c>
      <c r="Q6" s="8"/>
    </row>
    <row r="7" spans="1:17" ht="15.9" x14ac:dyDescent="0.45">
      <c r="A7" s="24"/>
      <c r="B7" s="7" t="s">
        <v>483</v>
      </c>
      <c r="C7" s="13" t="s">
        <v>266</v>
      </c>
      <c r="D7" s="8" t="s">
        <v>264</v>
      </c>
      <c r="E7" s="8" t="s">
        <v>265</v>
      </c>
      <c r="F7" s="8" t="str">
        <f>MID(masterdata_client[[#This Row],[first_name]],1,2)&amp;MID(masterdata_client[[#This Row],[last_name]],1,2)</f>
        <v>SaCa</v>
      </c>
      <c r="G7" s="23" t="s">
        <v>383</v>
      </c>
      <c r="H7" s="8" t="s">
        <v>355</v>
      </c>
      <c r="I7" s="8" t="s">
        <v>356</v>
      </c>
      <c r="J7" s="8" t="s">
        <v>359</v>
      </c>
      <c r="K7" s="8" t="s">
        <v>66</v>
      </c>
      <c r="L7" s="9">
        <v>45778</v>
      </c>
      <c r="M7" s="9">
        <v>46142</v>
      </c>
      <c r="N7" s="8">
        <v>2</v>
      </c>
      <c r="O7" s="8">
        <v>8</v>
      </c>
      <c r="P7" s="8">
        <v>4</v>
      </c>
      <c r="Q7" s="8"/>
    </row>
    <row r="8" spans="1:17" ht="15.9" x14ac:dyDescent="0.45">
      <c r="A8" s="24"/>
      <c r="B8" s="7" t="s">
        <v>461</v>
      </c>
      <c r="C8" s="13" t="s">
        <v>462</v>
      </c>
      <c r="D8" s="8" t="s">
        <v>463</v>
      </c>
      <c r="E8" s="8" t="s">
        <v>464</v>
      </c>
      <c r="F8" s="8" t="str">
        <f>MID(masterdata_client[[#This Row],[first_name]],1,2)&amp;MID(masterdata_client[[#This Row],[last_name]],1,2)</f>
        <v>MuCh</v>
      </c>
      <c r="G8" s="8" t="s">
        <v>366</v>
      </c>
      <c r="H8" s="8" t="s">
        <v>355</v>
      </c>
      <c r="I8" s="8" t="s">
        <v>356</v>
      </c>
      <c r="J8" s="8" t="s">
        <v>388</v>
      </c>
      <c r="K8" s="8" t="s">
        <v>66</v>
      </c>
      <c r="L8" s="9">
        <v>45981</v>
      </c>
      <c r="M8" s="9">
        <v>46326</v>
      </c>
      <c r="N8" s="8">
        <v>2</v>
      </c>
      <c r="O8" s="8">
        <v>12</v>
      </c>
      <c r="P8" s="8">
        <v>6</v>
      </c>
      <c r="Q8" s="8"/>
    </row>
    <row r="9" spans="1:17" ht="15.9" x14ac:dyDescent="0.45">
      <c r="A9" s="24"/>
      <c r="B9" s="7" t="s">
        <v>400</v>
      </c>
      <c r="C9" s="13" t="s">
        <v>274</v>
      </c>
      <c r="D9" s="8" t="s">
        <v>272</v>
      </c>
      <c r="E9" s="8" t="s">
        <v>273</v>
      </c>
      <c r="F9" s="8" t="str">
        <f>MID(masterdata_client[[#This Row],[first_name]],1,2)&amp;MID(masterdata_client[[#This Row],[last_name]],1,2)</f>
        <v>ErCi</v>
      </c>
      <c r="G9" s="8" t="s">
        <v>364</v>
      </c>
      <c r="H9" s="8" t="s">
        <v>355</v>
      </c>
      <c r="I9" s="8" t="s">
        <v>356</v>
      </c>
      <c r="J9" s="8" t="s">
        <v>357</v>
      </c>
      <c r="K9" s="8" t="s">
        <v>66</v>
      </c>
      <c r="L9" s="9">
        <v>45471</v>
      </c>
      <c r="M9" s="9">
        <v>46173</v>
      </c>
      <c r="N9" s="8">
        <v>2</v>
      </c>
      <c r="O9" s="8">
        <v>12</v>
      </c>
      <c r="P9" s="8">
        <v>6</v>
      </c>
      <c r="Q9" s="8"/>
    </row>
    <row r="10" spans="1:17" ht="15.9" x14ac:dyDescent="0.45">
      <c r="A10" s="24"/>
      <c r="B10" s="7" t="s">
        <v>490</v>
      </c>
      <c r="C10" s="13" t="s">
        <v>286</v>
      </c>
      <c r="D10" s="8" t="s">
        <v>284</v>
      </c>
      <c r="E10" s="8" t="s">
        <v>285</v>
      </c>
      <c r="F10" s="8" t="str">
        <f>MID(masterdata_client[[#This Row],[first_name]],1,2)&amp;MID(masterdata_client[[#This Row],[last_name]],1,2)</f>
        <v>SiCo</v>
      </c>
      <c r="G10" s="23" t="s">
        <v>391</v>
      </c>
      <c r="H10" s="8" t="s">
        <v>355</v>
      </c>
      <c r="I10" s="8" t="s">
        <v>356</v>
      </c>
      <c r="J10" s="8" t="s">
        <v>357</v>
      </c>
      <c r="K10" s="8" t="s">
        <v>66</v>
      </c>
      <c r="L10" s="9">
        <v>45272</v>
      </c>
      <c r="M10" s="9">
        <v>46356</v>
      </c>
      <c r="N10" s="8">
        <v>2</v>
      </c>
      <c r="O10" s="8">
        <v>12</v>
      </c>
      <c r="P10" s="8">
        <v>6</v>
      </c>
      <c r="Q10" s="8"/>
    </row>
    <row r="11" spans="1:17" ht="15.9" x14ac:dyDescent="0.45">
      <c r="A11" s="24"/>
      <c r="B11" s="7" t="s">
        <v>465</v>
      </c>
      <c r="C11" s="13" t="s">
        <v>466</v>
      </c>
      <c r="D11" s="8" t="s">
        <v>467</v>
      </c>
      <c r="E11" s="8" t="s">
        <v>468</v>
      </c>
      <c r="F11" s="8" t="str">
        <f>MID(masterdata_client[[#This Row],[first_name]],1,2)&amp;MID(masterdata_client[[#This Row],[last_name]],1,2)</f>
        <v>NaDe</v>
      </c>
      <c r="G11" s="8" t="s">
        <v>469</v>
      </c>
      <c r="H11" s="8" t="s">
        <v>355</v>
      </c>
      <c r="I11" s="8" t="s">
        <v>356</v>
      </c>
      <c r="J11" s="8" t="s">
        <v>381</v>
      </c>
      <c r="K11" s="8" t="s">
        <v>66</v>
      </c>
      <c r="L11" s="9">
        <v>46023</v>
      </c>
      <c r="M11" s="9">
        <v>46387</v>
      </c>
      <c r="N11" s="8">
        <v>2</v>
      </c>
      <c r="O11" s="8">
        <v>8</v>
      </c>
      <c r="P11" s="8">
        <v>4</v>
      </c>
      <c r="Q11" s="8"/>
    </row>
    <row r="12" spans="1:17" ht="15.9" x14ac:dyDescent="0.45">
      <c r="A12" s="24"/>
      <c r="B12" s="7" t="s">
        <v>392</v>
      </c>
      <c r="C12" s="13" t="s">
        <v>282</v>
      </c>
      <c r="D12" s="8" t="s">
        <v>280</v>
      </c>
      <c r="E12" s="8" t="s">
        <v>281</v>
      </c>
      <c r="F12" s="8" t="str">
        <f>MID(masterdata_client[[#This Row],[first_name]],1,2)&amp;MID(masterdata_client[[#This Row],[last_name]],1,2)</f>
        <v>EiDo</v>
      </c>
      <c r="G12" s="8" t="s">
        <v>366</v>
      </c>
      <c r="H12" s="8" t="s">
        <v>355</v>
      </c>
      <c r="I12" s="8" t="s">
        <v>356</v>
      </c>
      <c r="J12" s="8" t="s">
        <v>388</v>
      </c>
      <c r="K12" s="8" t="s">
        <v>66</v>
      </c>
      <c r="L12" s="9">
        <v>45420</v>
      </c>
      <c r="M12" s="9">
        <v>46142</v>
      </c>
      <c r="N12" s="8">
        <v>4</v>
      </c>
      <c r="O12" s="8">
        <v>8</v>
      </c>
      <c r="P12" s="8">
        <v>4</v>
      </c>
      <c r="Q12" s="8"/>
    </row>
    <row r="13" spans="1:17" ht="15.9" x14ac:dyDescent="0.45">
      <c r="A13" s="24"/>
      <c r="B13" s="7" t="s">
        <v>437</v>
      </c>
      <c r="C13" s="13" t="s">
        <v>187</v>
      </c>
      <c r="D13" s="8" t="s">
        <v>185</v>
      </c>
      <c r="E13" s="8" t="s">
        <v>186</v>
      </c>
      <c r="F13" s="8" t="str">
        <f>MID(masterdata_client[[#This Row],[first_name]],1,2)&amp;MID(masterdata_client[[#This Row],[last_name]],1,2)</f>
        <v>LuDu</v>
      </c>
      <c r="G13" s="8" t="s">
        <v>366</v>
      </c>
      <c r="H13" s="8" t="s">
        <v>355</v>
      </c>
      <c r="I13" s="8" t="s">
        <v>356</v>
      </c>
      <c r="J13" s="8" t="s">
        <v>388</v>
      </c>
      <c r="K13" s="8" t="s">
        <v>66</v>
      </c>
      <c r="L13" s="9">
        <v>45553</v>
      </c>
      <c r="M13" s="9">
        <v>46265</v>
      </c>
      <c r="N13" s="8">
        <v>2</v>
      </c>
      <c r="O13" s="8">
        <v>12</v>
      </c>
      <c r="P13" s="8">
        <v>6</v>
      </c>
      <c r="Q13" s="8"/>
    </row>
    <row r="14" spans="1:17" ht="15.9" x14ac:dyDescent="0.45">
      <c r="A14" s="24"/>
      <c r="B14" s="7" t="s">
        <v>365</v>
      </c>
      <c r="C14" s="13" t="s">
        <v>211</v>
      </c>
      <c r="D14" s="8" t="s">
        <v>209</v>
      </c>
      <c r="E14" s="8" t="s">
        <v>210</v>
      </c>
      <c r="F14" s="8" t="str">
        <f>MID(masterdata_client[[#This Row],[first_name]],1,2)&amp;MID(masterdata_client[[#This Row],[last_name]],1,2)</f>
        <v>AmEl</v>
      </c>
      <c r="G14" s="8" t="s">
        <v>366</v>
      </c>
      <c r="H14" s="8" t="s">
        <v>355</v>
      </c>
      <c r="I14" s="8" t="s">
        <v>356</v>
      </c>
      <c r="J14" s="8" t="s">
        <v>359</v>
      </c>
      <c r="K14" s="8" t="s">
        <v>66</v>
      </c>
      <c r="L14" s="9">
        <v>45180</v>
      </c>
      <c r="M14" s="9">
        <v>46387</v>
      </c>
      <c r="N14" s="8">
        <v>2</v>
      </c>
      <c r="O14" s="8">
        <v>12</v>
      </c>
      <c r="P14" s="8">
        <v>6</v>
      </c>
      <c r="Q14" s="8"/>
    </row>
    <row r="15" spans="1:17" ht="15.9" x14ac:dyDescent="0.45">
      <c r="A15" s="24"/>
      <c r="B15" s="7" t="s">
        <v>421</v>
      </c>
      <c r="C15" s="13" t="s">
        <v>258</v>
      </c>
      <c r="D15" s="8" t="s">
        <v>225</v>
      </c>
      <c r="E15" s="8" t="s">
        <v>257</v>
      </c>
      <c r="F15" s="8" t="str">
        <f>MID(masterdata_client[[#This Row],[first_name]],1,2)&amp;MID(masterdata_client[[#This Row],[last_name]],1,2)</f>
        <v>JoFe</v>
      </c>
      <c r="G15" s="8" t="s">
        <v>391</v>
      </c>
      <c r="H15" s="8" t="s">
        <v>355</v>
      </c>
      <c r="I15" s="8" t="s">
        <v>356</v>
      </c>
      <c r="J15" s="8" t="s">
        <v>359</v>
      </c>
      <c r="K15" s="8" t="s">
        <v>66</v>
      </c>
      <c r="L15" s="9">
        <v>45839</v>
      </c>
      <c r="M15" s="9">
        <v>46203</v>
      </c>
      <c r="N15" s="8">
        <v>8</v>
      </c>
      <c r="O15" s="8">
        <v>10</v>
      </c>
      <c r="P15" s="8">
        <v>5</v>
      </c>
      <c r="Q15" s="8"/>
    </row>
    <row r="16" spans="1:17" ht="15.9" x14ac:dyDescent="0.45">
      <c r="A16" s="24"/>
      <c r="B16" s="7" t="s">
        <v>427</v>
      </c>
      <c r="C16" s="13" t="s">
        <v>428</v>
      </c>
      <c r="D16" s="8" t="s">
        <v>429</v>
      </c>
      <c r="E16" s="8" t="s">
        <v>430</v>
      </c>
      <c r="F16" s="8" t="str">
        <f>MID(masterdata_client[[#This Row],[first_name]],1,2)&amp;MID(masterdata_client[[#This Row],[last_name]],1,2)</f>
        <v>LeFi</v>
      </c>
      <c r="G16" s="8" t="s">
        <v>383</v>
      </c>
      <c r="H16" s="8" t="s">
        <v>355</v>
      </c>
      <c r="I16" s="8" t="s">
        <v>356</v>
      </c>
      <c r="J16" s="8" t="s">
        <v>381</v>
      </c>
      <c r="K16" s="8" t="s">
        <v>66</v>
      </c>
      <c r="L16" s="9">
        <v>46044</v>
      </c>
      <c r="M16" s="9">
        <v>46418</v>
      </c>
      <c r="N16" s="8">
        <v>5</v>
      </c>
      <c r="O16" s="8">
        <v>10</v>
      </c>
      <c r="P16" s="8">
        <v>5</v>
      </c>
      <c r="Q16" s="8"/>
    </row>
    <row r="17" spans="1:17" ht="15.9" x14ac:dyDescent="0.45">
      <c r="A17" s="24"/>
      <c r="B17" s="7" t="s">
        <v>401</v>
      </c>
      <c r="C17" s="13" t="s">
        <v>147</v>
      </c>
      <c r="D17" s="8" t="s">
        <v>145</v>
      </c>
      <c r="E17" s="8" t="s">
        <v>146</v>
      </c>
      <c r="F17" s="8" t="str">
        <f>MID(masterdata_client[[#This Row],[first_name]],1,2)&amp;MID(masterdata_client[[#This Row],[last_name]],1,2)</f>
        <v>FaFl</v>
      </c>
      <c r="G17" s="8" t="s">
        <v>391</v>
      </c>
      <c r="H17" s="8" t="s">
        <v>402</v>
      </c>
      <c r="I17" s="8" t="s">
        <v>403</v>
      </c>
      <c r="J17" s="8" t="s">
        <v>359</v>
      </c>
      <c r="K17" s="8" t="s">
        <v>66</v>
      </c>
      <c r="L17" s="9">
        <v>45717</v>
      </c>
      <c r="M17" s="9">
        <v>46081</v>
      </c>
      <c r="N17" s="8">
        <v>4</v>
      </c>
      <c r="O17" s="8">
        <v>8</v>
      </c>
      <c r="P17" s="8">
        <v>4</v>
      </c>
      <c r="Q17" s="8"/>
    </row>
    <row r="18" spans="1:17" ht="15.9" x14ac:dyDescent="0.45">
      <c r="A18" s="24"/>
      <c r="B18" s="7" t="s">
        <v>441</v>
      </c>
      <c r="C18" t="s">
        <v>442</v>
      </c>
      <c r="D18" s="8" t="s">
        <v>443</v>
      </c>
      <c r="E18" s="8" t="s">
        <v>411</v>
      </c>
      <c r="F18" s="8" t="str">
        <f>MID(masterdata_client[[#This Row],[first_name]],1,2)&amp;MID(masterdata_client[[#This Row],[last_name]],1,2)</f>
        <v>MaHa</v>
      </c>
      <c r="G18" s="8" t="s">
        <v>391</v>
      </c>
      <c r="H18" s="8" t="s">
        <v>355</v>
      </c>
      <c r="I18" s="8" t="s">
        <v>356</v>
      </c>
      <c r="J18" s="8" t="s">
        <v>357</v>
      </c>
      <c r="K18" s="8" t="s">
        <v>66</v>
      </c>
      <c r="L18" s="9">
        <v>45809</v>
      </c>
      <c r="M18" s="9">
        <v>46173</v>
      </c>
      <c r="N18" s="8">
        <v>2</v>
      </c>
      <c r="O18" s="8">
        <v>8</v>
      </c>
      <c r="P18" s="8">
        <v>4</v>
      </c>
      <c r="Q18" s="8"/>
    </row>
    <row r="19" spans="1:17" ht="15.9" x14ac:dyDescent="0.45">
      <c r="A19" s="24"/>
      <c r="B19" s="7" t="s">
        <v>482</v>
      </c>
      <c r="C19" s="13" t="s">
        <v>301</v>
      </c>
      <c r="D19" s="8" t="s">
        <v>299</v>
      </c>
      <c r="E19" s="8" t="s">
        <v>300</v>
      </c>
      <c r="F19" s="8" t="str">
        <f>MID(masterdata_client[[#This Row],[first_name]],1,2)&amp;MID(masterdata_client[[#This Row],[last_name]],1,2)</f>
        <v>SaHe</v>
      </c>
      <c r="G19" s="23" t="s">
        <v>383</v>
      </c>
      <c r="H19" s="8" t="s">
        <v>355</v>
      </c>
      <c r="I19" s="8" t="s">
        <v>356</v>
      </c>
      <c r="J19" s="10" t="s">
        <v>381</v>
      </c>
      <c r="K19" s="8" t="s">
        <v>66</v>
      </c>
      <c r="L19" s="9">
        <v>45302</v>
      </c>
      <c r="M19" s="9">
        <v>46387</v>
      </c>
      <c r="N19" s="8">
        <v>5</v>
      </c>
      <c r="O19" s="8">
        <v>8</v>
      </c>
      <c r="P19" s="8">
        <v>4</v>
      </c>
      <c r="Q19" s="8"/>
    </row>
    <row r="20" spans="1:17" ht="15.9" x14ac:dyDescent="0.45">
      <c r="A20" s="24"/>
      <c r="B20" s="7" t="s">
        <v>494</v>
      </c>
      <c r="C20" s="13" t="s">
        <v>262</v>
      </c>
      <c r="D20" s="8" t="s">
        <v>260</v>
      </c>
      <c r="E20" s="8" t="s">
        <v>261</v>
      </c>
      <c r="F20" s="8" t="str">
        <f>MID(masterdata_client[[#This Row],[first_name]],1,2)&amp;MID(masterdata_client[[#This Row],[last_name]],1,2)</f>
        <v>XiHu</v>
      </c>
      <c r="G20" s="23" t="s">
        <v>383</v>
      </c>
      <c r="H20" s="8" t="s">
        <v>355</v>
      </c>
      <c r="I20" s="8" t="s">
        <v>356</v>
      </c>
      <c r="J20" s="8" t="s">
        <v>359</v>
      </c>
      <c r="K20" s="8" t="s">
        <v>66</v>
      </c>
      <c r="L20" s="9">
        <v>45439</v>
      </c>
      <c r="M20" s="9">
        <v>46142</v>
      </c>
      <c r="N20" s="8">
        <v>2</v>
      </c>
      <c r="O20" s="8">
        <v>12</v>
      </c>
      <c r="P20" s="8">
        <v>6</v>
      </c>
      <c r="Q20" s="8"/>
    </row>
    <row r="21" spans="1:17" ht="15.9" x14ac:dyDescent="0.45">
      <c r="A21" s="24"/>
      <c r="B21" s="7" t="s">
        <v>393</v>
      </c>
      <c r="C21" s="13" t="s">
        <v>394</v>
      </c>
      <c r="D21" s="8" t="s">
        <v>395</v>
      </c>
      <c r="E21" s="8" t="s">
        <v>396</v>
      </c>
      <c r="F21" s="8" t="str">
        <f>MID(masterdata_client[[#This Row],[first_name]],1,2)&amp;MID(masterdata_client[[#This Row],[last_name]],1,2)</f>
        <v>ElKe</v>
      </c>
      <c r="G21" s="8" t="s">
        <v>379</v>
      </c>
      <c r="H21" s="8" t="s">
        <v>380</v>
      </c>
      <c r="I21" s="8" t="s">
        <v>356</v>
      </c>
      <c r="J21" s="8" t="s">
        <v>381</v>
      </c>
      <c r="K21" s="8" t="s">
        <v>66</v>
      </c>
      <c r="L21" s="9">
        <v>45972</v>
      </c>
      <c r="M21" s="9">
        <v>46326</v>
      </c>
      <c r="N21" s="8">
        <v>4</v>
      </c>
      <c r="O21" s="8">
        <v>8</v>
      </c>
      <c r="P21" s="8">
        <v>4</v>
      </c>
      <c r="Q21" s="8"/>
    </row>
    <row r="22" spans="1:17" ht="15.9" x14ac:dyDescent="0.45">
      <c r="A22" s="24"/>
      <c r="B22" s="7" t="s">
        <v>439</v>
      </c>
      <c r="C22" s="13" t="s">
        <v>177</v>
      </c>
      <c r="D22" s="8" t="s">
        <v>175</v>
      </c>
      <c r="E22" s="8" t="s">
        <v>176</v>
      </c>
      <c r="F22" s="8" t="str">
        <f>MID(masterdata_client[[#This Row],[first_name]],1,2)&amp;MID(masterdata_client[[#This Row],[last_name]],1,2)</f>
        <v>LuKr</v>
      </c>
      <c r="G22" s="8" t="s">
        <v>440</v>
      </c>
      <c r="H22" s="8" t="s">
        <v>426</v>
      </c>
      <c r="I22" s="8" t="s">
        <v>356</v>
      </c>
      <c r="J22" s="8" t="s">
        <v>371</v>
      </c>
      <c r="K22" s="8" t="s">
        <v>66</v>
      </c>
      <c r="L22" s="9">
        <v>45751</v>
      </c>
      <c r="M22" s="9">
        <v>46112</v>
      </c>
      <c r="N22" s="8">
        <v>4</v>
      </c>
      <c r="O22" s="8">
        <v>8</v>
      </c>
      <c r="P22" s="8">
        <v>4</v>
      </c>
      <c r="Q22" s="8"/>
    </row>
    <row r="23" spans="1:17" ht="15.9" x14ac:dyDescent="0.45">
      <c r="A23" s="24"/>
      <c r="B23" s="7" t="s">
        <v>420</v>
      </c>
      <c r="C23" s="13" t="s">
        <v>191</v>
      </c>
      <c r="D23" s="8" t="s">
        <v>189</v>
      </c>
      <c r="E23" s="8" t="s">
        <v>190</v>
      </c>
      <c r="F23" s="8" t="str">
        <f>MID(masterdata_client[[#This Row],[first_name]],1,2)&amp;MID(masterdata_client[[#This Row],[last_name]],1,2)</f>
        <v>JaLe</v>
      </c>
      <c r="G23" s="8" t="s">
        <v>408</v>
      </c>
      <c r="H23" s="8" t="s">
        <v>355</v>
      </c>
      <c r="I23" s="8" t="s">
        <v>356</v>
      </c>
      <c r="J23" s="8" t="s">
        <v>359</v>
      </c>
      <c r="K23" s="8" t="s">
        <v>66</v>
      </c>
      <c r="L23" s="9">
        <v>45355</v>
      </c>
      <c r="M23" s="9">
        <v>46112</v>
      </c>
      <c r="N23" s="8">
        <v>2</v>
      </c>
      <c r="O23" s="8">
        <v>8</v>
      </c>
      <c r="P23" s="8">
        <v>4</v>
      </c>
      <c r="Q23" s="8"/>
    </row>
    <row r="24" spans="1:17" ht="15.9" x14ac:dyDescent="0.45">
      <c r="A24" s="24"/>
      <c r="B24" s="7" t="s">
        <v>404</v>
      </c>
      <c r="C24" s="13" t="s">
        <v>405</v>
      </c>
      <c r="D24" s="8" t="s">
        <v>406</v>
      </c>
      <c r="E24" s="8" t="s">
        <v>407</v>
      </c>
      <c r="F24" s="8" t="str">
        <f>MID(masterdata_client[[#This Row],[first_name]],1,2)&amp;MID(masterdata_client[[#This Row],[last_name]],1,2)</f>
        <v>FlLo</v>
      </c>
      <c r="G24" s="8" t="s">
        <v>408</v>
      </c>
      <c r="H24" s="8" t="s">
        <v>355</v>
      </c>
      <c r="I24" s="8" t="s">
        <v>356</v>
      </c>
      <c r="J24" s="8" t="s">
        <v>357</v>
      </c>
      <c r="K24" s="8" t="s">
        <v>66</v>
      </c>
      <c r="L24" s="9">
        <v>45915</v>
      </c>
      <c r="M24" s="9">
        <v>46265</v>
      </c>
      <c r="N24" s="8">
        <v>5</v>
      </c>
      <c r="O24" s="8">
        <v>12</v>
      </c>
      <c r="P24" s="8">
        <v>6</v>
      </c>
      <c r="Q24" s="8"/>
    </row>
    <row r="25" spans="1:17" ht="15.9" x14ac:dyDescent="0.45">
      <c r="A25" s="24"/>
      <c r="B25" s="7" t="s">
        <v>432</v>
      </c>
      <c r="C25" s="13" t="s">
        <v>433</v>
      </c>
      <c r="D25" s="8" t="s">
        <v>197</v>
      </c>
      <c r="E25" s="8" t="s">
        <v>434</v>
      </c>
      <c r="F25" s="8" t="str">
        <f>MID(masterdata_client[[#This Row],[first_name]],1,2)&amp;MID(masterdata_client[[#This Row],[last_name]],1,2)</f>
        <v>LiMä</v>
      </c>
      <c r="G25" s="8" t="s">
        <v>391</v>
      </c>
      <c r="H25" s="8" t="s">
        <v>355</v>
      </c>
      <c r="I25" s="8" t="s">
        <v>356</v>
      </c>
      <c r="J25" s="8" t="s">
        <v>388</v>
      </c>
      <c r="K25" s="8" t="s">
        <v>66</v>
      </c>
      <c r="L25" s="9">
        <v>46043</v>
      </c>
      <c r="M25" s="9">
        <v>46387</v>
      </c>
      <c r="N25" s="8">
        <v>2</v>
      </c>
      <c r="O25" s="8">
        <v>12</v>
      </c>
      <c r="P25" s="8">
        <v>6</v>
      </c>
      <c r="Q25" s="8"/>
    </row>
    <row r="26" spans="1:17" ht="15.9" x14ac:dyDescent="0.45">
      <c r="A26" s="24"/>
      <c r="B26" s="7" t="s">
        <v>397</v>
      </c>
      <c r="C26" s="13" t="s">
        <v>125</v>
      </c>
      <c r="D26" s="8" t="s">
        <v>123</v>
      </c>
      <c r="E26" s="8" t="s">
        <v>124</v>
      </c>
      <c r="F26" s="8" t="str">
        <f>MID(masterdata_client[[#This Row],[first_name]],1,2)&amp;MID(masterdata_client[[#This Row],[last_name]],1,2)</f>
        <v>EnMi</v>
      </c>
      <c r="G26" s="8" t="s">
        <v>398</v>
      </c>
      <c r="H26" s="8" t="s">
        <v>399</v>
      </c>
      <c r="I26" s="8" t="s">
        <v>356</v>
      </c>
      <c r="J26" s="10" t="s">
        <v>371</v>
      </c>
      <c r="K26" s="8" t="s">
        <v>66</v>
      </c>
      <c r="L26" s="9">
        <v>45828</v>
      </c>
      <c r="M26" s="9">
        <v>46173</v>
      </c>
      <c r="N26" s="8">
        <v>8</v>
      </c>
      <c r="O26" s="8">
        <v>16</v>
      </c>
      <c r="P26" s="8">
        <v>8</v>
      </c>
      <c r="Q26" s="8"/>
    </row>
    <row r="27" spans="1:17" ht="15.9" x14ac:dyDescent="0.45">
      <c r="A27" s="24"/>
      <c r="B27" s="7" t="s">
        <v>414</v>
      </c>
      <c r="C27" s="13" t="s">
        <v>247</v>
      </c>
      <c r="D27" s="8" t="s">
        <v>245</v>
      </c>
      <c r="E27" s="8" t="s">
        <v>246</v>
      </c>
      <c r="F27" s="8" t="str">
        <f>MID(masterdata_client[[#This Row],[first_name]],1,2)&amp;MID(masterdata_client[[#This Row],[last_name]],1,2)</f>
        <v>HeMo</v>
      </c>
      <c r="G27" s="8" t="s">
        <v>383</v>
      </c>
      <c r="H27" s="8" t="s">
        <v>355</v>
      </c>
      <c r="I27" s="8" t="s">
        <v>415</v>
      </c>
      <c r="J27" s="8" t="s">
        <v>359</v>
      </c>
      <c r="K27" s="8" t="s">
        <v>66</v>
      </c>
      <c r="L27" s="9">
        <v>45358</v>
      </c>
      <c r="M27" s="9">
        <v>46112</v>
      </c>
      <c r="N27" s="8">
        <v>3</v>
      </c>
      <c r="O27" s="8">
        <v>8</v>
      </c>
      <c r="P27" s="8">
        <v>4</v>
      </c>
      <c r="Q27" s="8"/>
    </row>
    <row r="28" spans="1:17" ht="15.9" x14ac:dyDescent="0.45">
      <c r="A28" s="24"/>
      <c r="B28" s="7" t="s">
        <v>435</v>
      </c>
      <c r="C28" s="13" t="s">
        <v>151</v>
      </c>
      <c r="D28" s="8" t="s">
        <v>149</v>
      </c>
      <c r="E28" s="8" t="s">
        <v>150</v>
      </c>
      <c r="F28" s="8" t="str">
        <f>MID(masterdata_client[[#This Row],[first_name]],1,2)&amp;MID(masterdata_client[[#This Row],[last_name]],1,2)</f>
        <v>LuNi</v>
      </c>
      <c r="G28" s="23" t="s">
        <v>436</v>
      </c>
      <c r="H28" s="8" t="s">
        <v>402</v>
      </c>
      <c r="I28" s="8" t="s">
        <v>403</v>
      </c>
      <c r="J28" s="8" t="s">
        <v>357</v>
      </c>
      <c r="K28" s="8" t="s">
        <v>66</v>
      </c>
      <c r="L28" s="9">
        <v>45200</v>
      </c>
      <c r="M28" s="9">
        <v>46477</v>
      </c>
      <c r="N28" s="8">
        <v>5</v>
      </c>
      <c r="O28" s="8">
        <v>10</v>
      </c>
      <c r="P28" s="8">
        <v>5</v>
      </c>
      <c r="Q28" s="8"/>
    </row>
    <row r="29" spans="1:17" ht="15.9" x14ac:dyDescent="0.45">
      <c r="A29" s="24"/>
      <c r="B29" s="7" t="s">
        <v>389</v>
      </c>
      <c r="C29" s="13" t="s">
        <v>203</v>
      </c>
      <c r="D29" s="8" t="s">
        <v>201</v>
      </c>
      <c r="E29" s="8" t="s">
        <v>202</v>
      </c>
      <c r="F29" s="8" t="str">
        <f>MID(masterdata_client[[#This Row],[first_name]],1,2)&amp;MID(masterdata_client[[#This Row],[last_name]],1,2)</f>
        <v>ChOb</v>
      </c>
      <c r="G29" s="8" t="s">
        <v>354</v>
      </c>
      <c r="H29" s="8" t="s">
        <v>355</v>
      </c>
      <c r="I29" s="8" t="s">
        <v>356</v>
      </c>
      <c r="J29" s="8" t="s">
        <v>388</v>
      </c>
      <c r="K29" s="8" t="s">
        <v>66</v>
      </c>
      <c r="L29" s="9">
        <v>45748</v>
      </c>
      <c r="M29" s="9">
        <v>46203</v>
      </c>
      <c r="N29" s="8">
        <v>2</v>
      </c>
      <c r="O29" s="8">
        <v>6</v>
      </c>
      <c r="P29" s="8">
        <v>3</v>
      </c>
      <c r="Q29" s="8"/>
    </row>
    <row r="30" spans="1:17" ht="15.9" x14ac:dyDescent="0.45">
      <c r="A30" s="24"/>
      <c r="B30" s="7" t="s">
        <v>409</v>
      </c>
      <c r="C30" s="13" t="s">
        <v>410</v>
      </c>
      <c r="D30" s="8" t="s">
        <v>411</v>
      </c>
      <c r="E30" s="8" t="s">
        <v>412</v>
      </c>
      <c r="F30" s="8" t="str">
        <f>MID(masterdata_client[[#This Row],[first_name]],1,2)&amp;MID(masterdata_client[[#This Row],[last_name]],1,2)</f>
        <v>HaOm</v>
      </c>
      <c r="G30" s="8" t="s">
        <v>366</v>
      </c>
      <c r="H30" s="8" t="s">
        <v>355</v>
      </c>
      <c r="I30" s="8" t="s">
        <v>403</v>
      </c>
      <c r="J30" s="8" t="s">
        <v>413</v>
      </c>
      <c r="K30" s="8" t="s">
        <v>66</v>
      </c>
      <c r="L30" s="9">
        <v>46023</v>
      </c>
      <c r="M30" s="9">
        <v>46387</v>
      </c>
      <c r="N30" s="8">
        <v>4</v>
      </c>
      <c r="O30" s="8">
        <v>24</v>
      </c>
      <c r="P30" s="8">
        <v>12</v>
      </c>
      <c r="Q30" s="8"/>
    </row>
    <row r="31" spans="1:17" ht="15.9" x14ac:dyDescent="0.45">
      <c r="A31" s="24"/>
      <c r="B31" s="7" t="s">
        <v>387</v>
      </c>
      <c r="C31" s="13" t="s">
        <v>207</v>
      </c>
      <c r="D31" s="8" t="s">
        <v>205</v>
      </c>
      <c r="E31" s="8" t="s">
        <v>206</v>
      </c>
      <c r="F31" s="8" t="str">
        <f>MID(masterdata_client[[#This Row],[first_name]],1,2)&amp;MID(masterdata_client[[#This Row],[last_name]],1,2)</f>
        <v>CePa</v>
      </c>
      <c r="G31" s="8" t="s">
        <v>383</v>
      </c>
      <c r="H31" s="8" t="s">
        <v>355</v>
      </c>
      <c r="I31" s="8" t="s">
        <v>356</v>
      </c>
      <c r="J31" s="8" t="s">
        <v>388</v>
      </c>
      <c r="K31" s="8" t="s">
        <v>66</v>
      </c>
      <c r="L31" s="9">
        <v>45627</v>
      </c>
      <c r="M31" s="9">
        <v>46173</v>
      </c>
      <c r="N31" s="8">
        <v>4</v>
      </c>
      <c r="O31" s="8">
        <v>12</v>
      </c>
      <c r="P31" s="8">
        <v>6</v>
      </c>
      <c r="Q31" s="8"/>
    </row>
    <row r="32" spans="1:17" ht="15.9" x14ac:dyDescent="0.45">
      <c r="A32" s="24"/>
      <c r="B32" s="7" t="s">
        <v>424</v>
      </c>
      <c r="C32" s="13" t="s">
        <v>169</v>
      </c>
      <c r="D32" s="8" t="s">
        <v>167</v>
      </c>
      <c r="E32" s="8" t="s">
        <v>168</v>
      </c>
      <c r="F32" s="8" t="str">
        <f>MID(masterdata_client[[#This Row],[first_name]],1,2)&amp;MID(masterdata_client[[#This Row],[last_name]],1,2)</f>
        <v>LePe</v>
      </c>
      <c r="G32" s="8" t="s">
        <v>425</v>
      </c>
      <c r="H32" s="8" t="s">
        <v>426</v>
      </c>
      <c r="I32" s="8" t="s">
        <v>356</v>
      </c>
      <c r="J32" s="10" t="s">
        <v>371</v>
      </c>
      <c r="K32" s="8" t="s">
        <v>74</v>
      </c>
      <c r="L32" s="9">
        <v>45824</v>
      </c>
      <c r="M32" s="9">
        <v>46173</v>
      </c>
      <c r="N32" s="8">
        <v>8</v>
      </c>
      <c r="O32" s="8">
        <v>16</v>
      </c>
      <c r="P32" s="8">
        <v>8</v>
      </c>
      <c r="Q32" s="8"/>
    </row>
    <row r="33" spans="1:17" ht="15.9" x14ac:dyDescent="0.45">
      <c r="A33" s="24"/>
      <c r="B33" s="7" t="s">
        <v>456</v>
      </c>
      <c r="C33" s="13" t="s">
        <v>457</v>
      </c>
      <c r="D33" s="8" t="s">
        <v>458</v>
      </c>
      <c r="E33" s="8" t="s">
        <v>459</v>
      </c>
      <c r="F33" s="8" t="str">
        <f>MID(masterdata_client[[#This Row],[first_name]],1,2)&amp;MID(masterdata_client[[#This Row],[last_name]],1,2)</f>
        <v>MiPf</v>
      </c>
      <c r="G33" s="23" t="s">
        <v>391</v>
      </c>
      <c r="H33" s="8" t="s">
        <v>355</v>
      </c>
      <c r="I33" s="8" t="s">
        <v>356</v>
      </c>
      <c r="J33" s="8" t="s">
        <v>357</v>
      </c>
      <c r="K33" s="8" t="s">
        <v>66</v>
      </c>
      <c r="L33" s="9">
        <v>45992</v>
      </c>
      <c r="M33" s="9">
        <v>46356</v>
      </c>
      <c r="N33" s="8">
        <v>8</v>
      </c>
      <c r="O33" s="8">
        <v>16</v>
      </c>
      <c r="P33" s="8">
        <v>8</v>
      </c>
      <c r="Q33" s="8" t="s">
        <v>460</v>
      </c>
    </row>
    <row r="34" spans="1:17" ht="15.9" x14ac:dyDescent="0.45">
      <c r="A34" s="24"/>
      <c r="B34" s="7" t="s">
        <v>358</v>
      </c>
      <c r="C34" s="13" t="s">
        <v>219</v>
      </c>
      <c r="D34" s="8" t="s">
        <v>217</v>
      </c>
      <c r="E34" s="8" t="s">
        <v>218</v>
      </c>
      <c r="F34" s="8" t="str">
        <f>MID(masterdata_client[[#This Row],[first_name]],1,2)&amp;MID(masterdata_client[[#This Row],[last_name]],1,2)</f>
        <v>AlPi</v>
      </c>
      <c r="G34" s="8" t="s">
        <v>354</v>
      </c>
      <c r="H34" s="8" t="s">
        <v>355</v>
      </c>
      <c r="I34" s="8" t="s">
        <v>356</v>
      </c>
      <c r="J34" s="8" t="s">
        <v>359</v>
      </c>
      <c r="K34" s="8" t="s">
        <v>66</v>
      </c>
      <c r="L34" s="9">
        <v>45299</v>
      </c>
      <c r="M34" s="9">
        <v>46387</v>
      </c>
      <c r="N34" s="8">
        <v>3</v>
      </c>
      <c r="O34" s="8">
        <v>8</v>
      </c>
      <c r="P34" s="8">
        <v>4</v>
      </c>
      <c r="Q34" s="8"/>
    </row>
    <row r="35" spans="1:17" ht="15.9" x14ac:dyDescent="0.45">
      <c r="A35" s="24"/>
      <c r="B35" s="7" t="s">
        <v>438</v>
      </c>
      <c r="C35" s="13" t="s">
        <v>270</v>
      </c>
      <c r="D35" s="8" t="s">
        <v>268</v>
      </c>
      <c r="E35" s="8" t="s">
        <v>269</v>
      </c>
      <c r="F35" s="8" t="str">
        <f>MID(masterdata_client[[#This Row],[first_name]],1,2)&amp;MID(masterdata_client[[#This Row],[last_name]],1,2)</f>
        <v>LuPi</v>
      </c>
      <c r="G35" s="8" t="s">
        <v>366</v>
      </c>
      <c r="H35" s="8" t="s">
        <v>355</v>
      </c>
      <c r="I35" s="8" t="s">
        <v>356</v>
      </c>
      <c r="J35" s="8" t="s">
        <v>388</v>
      </c>
      <c r="K35" s="8" t="s">
        <v>66</v>
      </c>
      <c r="L35" s="9">
        <v>45689</v>
      </c>
      <c r="M35" s="9">
        <v>46418</v>
      </c>
      <c r="N35" s="8">
        <v>2</v>
      </c>
      <c r="O35" s="8">
        <v>12</v>
      </c>
      <c r="P35" s="8">
        <v>6</v>
      </c>
      <c r="Q35" s="8"/>
    </row>
    <row r="36" spans="1:17" ht="15.9" x14ac:dyDescent="0.45">
      <c r="A36" s="24"/>
      <c r="B36" s="7" t="s">
        <v>384</v>
      </c>
      <c r="C36" s="13" t="s">
        <v>120</v>
      </c>
      <c r="D36" s="8" t="s">
        <v>118</v>
      </c>
      <c r="E36" s="8" t="s">
        <v>119</v>
      </c>
      <c r="F36" s="8" t="str">
        <f>MID(masterdata_client[[#This Row],[first_name]],1,2)&amp;MID(masterdata_client[[#This Row],[last_name]],1,2)</f>
        <v>BaRi</v>
      </c>
      <c r="G36" s="8" t="s">
        <v>385</v>
      </c>
      <c r="H36" s="8" t="s">
        <v>386</v>
      </c>
      <c r="I36" s="8" t="s">
        <v>356</v>
      </c>
      <c r="J36" s="10" t="s">
        <v>371</v>
      </c>
      <c r="K36" s="8" t="s">
        <v>66</v>
      </c>
      <c r="L36" s="9">
        <v>45791</v>
      </c>
      <c r="M36" s="9">
        <v>46142</v>
      </c>
      <c r="N36" s="8">
        <v>2</v>
      </c>
      <c r="O36" s="8">
        <v>8</v>
      </c>
      <c r="P36" s="8">
        <v>4</v>
      </c>
      <c r="Q36" s="8"/>
    </row>
    <row r="37" spans="1:17" ht="15.9" x14ac:dyDescent="0.45">
      <c r="A37" s="24"/>
      <c r="B37" s="7" t="s">
        <v>484</v>
      </c>
      <c r="C37" s="13" t="s">
        <v>485</v>
      </c>
      <c r="D37" s="8" t="s">
        <v>486</v>
      </c>
      <c r="E37" s="8" t="s">
        <v>487</v>
      </c>
      <c r="F37" s="8" t="str">
        <f>MID(masterdata_client[[#This Row],[first_name]],1,2)&amp;MID(masterdata_client[[#This Row],[last_name]],1,2)</f>
        <v>ShRi</v>
      </c>
      <c r="G37" s="8" t="s">
        <v>488</v>
      </c>
      <c r="H37" s="8" t="s">
        <v>489</v>
      </c>
      <c r="I37" s="8" t="s">
        <v>356</v>
      </c>
      <c r="J37" s="8" t="s">
        <v>357</v>
      </c>
      <c r="K37" s="8" t="s">
        <v>66</v>
      </c>
      <c r="L37" s="9">
        <v>45968</v>
      </c>
      <c r="M37" s="9">
        <v>46173</v>
      </c>
      <c r="N37" s="8">
        <v>3</v>
      </c>
      <c r="O37" s="8">
        <v>5</v>
      </c>
      <c r="P37" s="8">
        <v>2.5</v>
      </c>
      <c r="Q37" s="8"/>
    </row>
    <row r="38" spans="1:17" ht="15.9" x14ac:dyDescent="0.45">
      <c r="A38" s="24"/>
      <c r="B38" s="7" t="s">
        <v>479</v>
      </c>
      <c r="C38" s="13" t="s">
        <v>173</v>
      </c>
      <c r="D38" s="8" t="s">
        <v>171</v>
      </c>
      <c r="E38" s="8" t="s">
        <v>172</v>
      </c>
      <c r="F38" s="8" t="str">
        <f>MID(masterdata_client[[#This Row],[first_name]],1,2)&amp;MID(masterdata_client[[#This Row],[last_name]],1,2)</f>
        <v>NoRo</v>
      </c>
      <c r="G38" s="8" t="s">
        <v>480</v>
      </c>
      <c r="H38" s="8" t="s">
        <v>426</v>
      </c>
      <c r="I38" s="8" t="s">
        <v>356</v>
      </c>
      <c r="J38" s="10" t="s">
        <v>371</v>
      </c>
      <c r="K38" s="8" t="s">
        <v>66</v>
      </c>
      <c r="L38" s="9">
        <v>45811</v>
      </c>
      <c r="M38" s="9">
        <v>46173</v>
      </c>
      <c r="N38" s="8">
        <v>8</v>
      </c>
      <c r="O38" s="8">
        <v>16</v>
      </c>
      <c r="P38" s="8">
        <v>8</v>
      </c>
      <c r="Q38" s="8"/>
    </row>
    <row r="39" spans="1:17" ht="15.9" x14ac:dyDescent="0.45">
      <c r="A39" s="24"/>
      <c r="B39" s="7" t="s">
        <v>367</v>
      </c>
      <c r="C39" s="13" t="s">
        <v>368</v>
      </c>
      <c r="D39" s="8" t="s">
        <v>369</v>
      </c>
      <c r="E39" s="8" t="s">
        <v>370</v>
      </c>
      <c r="F39" s="8" t="str">
        <f>MID(masterdata_client[[#This Row],[first_name]],1,2)&amp;MID(masterdata_client[[#This Row],[last_name]],1,2)</f>
        <v>AnRu</v>
      </c>
      <c r="G39" s="8" t="s">
        <v>364</v>
      </c>
      <c r="H39" s="8" t="s">
        <v>355</v>
      </c>
      <c r="I39" s="8" t="s">
        <v>356</v>
      </c>
      <c r="J39" s="8" t="s">
        <v>371</v>
      </c>
      <c r="K39" s="8" t="s">
        <v>66</v>
      </c>
      <c r="L39" s="9">
        <v>45971</v>
      </c>
      <c r="M39" s="9">
        <v>46142</v>
      </c>
      <c r="N39" s="8">
        <v>8</v>
      </c>
      <c r="O39" s="8">
        <v>20</v>
      </c>
      <c r="P39" s="8">
        <v>10</v>
      </c>
      <c r="Q39" s="8"/>
    </row>
    <row r="40" spans="1:17" ht="15.9" x14ac:dyDescent="0.45">
      <c r="A40" s="24"/>
      <c r="B40" s="7" t="s">
        <v>470</v>
      </c>
      <c r="C40" s="13" t="s">
        <v>231</v>
      </c>
      <c r="D40" s="8" t="s">
        <v>229</v>
      </c>
      <c r="E40" s="8" t="s">
        <v>230</v>
      </c>
      <c r="F40" s="8" t="str">
        <f>MID(masterdata_client[[#This Row],[first_name]],1,2)&amp;MID(masterdata_client[[#This Row],[last_name]],1,2)</f>
        <v>NaSa</v>
      </c>
      <c r="G40" s="8" t="s">
        <v>471</v>
      </c>
      <c r="H40" s="8" t="s">
        <v>355</v>
      </c>
      <c r="I40" s="8" t="s">
        <v>356</v>
      </c>
      <c r="J40" s="8" t="s">
        <v>381</v>
      </c>
      <c r="K40" s="8" t="s">
        <v>66</v>
      </c>
      <c r="L40" s="9">
        <v>45474</v>
      </c>
      <c r="M40" s="9">
        <v>46203</v>
      </c>
      <c r="N40" s="8">
        <v>5</v>
      </c>
      <c r="O40" s="8">
        <v>10</v>
      </c>
      <c r="P40" s="8">
        <v>5</v>
      </c>
      <c r="Q40" s="8"/>
    </row>
    <row r="41" spans="1:17" ht="15.9" x14ac:dyDescent="0.45">
      <c r="A41" s="24"/>
      <c r="B41" s="7" t="s">
        <v>382</v>
      </c>
      <c r="C41" s="13" t="s">
        <v>235</v>
      </c>
      <c r="D41" s="8" t="s">
        <v>233</v>
      </c>
      <c r="E41" s="8" t="s">
        <v>234</v>
      </c>
      <c r="F41" s="8" t="str">
        <f>MID(masterdata_client[[#This Row],[first_name]],1,2)&amp;MID(masterdata_client[[#This Row],[last_name]],1,2)</f>
        <v>BaSh</v>
      </c>
      <c r="G41" s="8" t="s">
        <v>383</v>
      </c>
      <c r="H41" s="8" t="s">
        <v>355</v>
      </c>
      <c r="I41" s="8" t="s">
        <v>356</v>
      </c>
      <c r="J41" s="8" t="s">
        <v>359</v>
      </c>
      <c r="K41" s="8" t="s">
        <v>66</v>
      </c>
      <c r="L41" s="9">
        <v>45337</v>
      </c>
      <c r="M41" s="9">
        <v>46418</v>
      </c>
      <c r="N41" s="8">
        <v>2</v>
      </c>
      <c r="O41" s="8">
        <v>8</v>
      </c>
      <c r="P41" s="8">
        <v>4</v>
      </c>
      <c r="Q41" s="8"/>
    </row>
    <row r="42" spans="1:17" ht="15.9" x14ac:dyDescent="0.45">
      <c r="A42" s="24"/>
      <c r="B42" s="7" t="s">
        <v>353</v>
      </c>
      <c r="C42" s="13" t="s">
        <v>297</v>
      </c>
      <c r="D42" s="8" t="s">
        <v>295</v>
      </c>
      <c r="E42" s="8" t="s">
        <v>296</v>
      </c>
      <c r="F42" s="8" t="str">
        <f>MID(masterdata_client[[#This Row],[first_name]],1,2)&amp;MID(masterdata_client[[#This Row],[last_name]],1,2)</f>
        <v>AaSi</v>
      </c>
      <c r="G42" s="8" t="s">
        <v>354</v>
      </c>
      <c r="H42" s="8" t="s">
        <v>355</v>
      </c>
      <c r="I42" s="8" t="s">
        <v>356</v>
      </c>
      <c r="J42" s="8" t="s">
        <v>357</v>
      </c>
      <c r="K42" s="8" t="s">
        <v>66</v>
      </c>
      <c r="L42" s="9">
        <v>45278</v>
      </c>
      <c r="M42" s="9">
        <v>46387</v>
      </c>
      <c r="N42" s="8">
        <v>0.5</v>
      </c>
      <c r="O42" s="8">
        <v>3</v>
      </c>
      <c r="P42" s="8">
        <v>1.5</v>
      </c>
      <c r="Q42" s="8"/>
    </row>
    <row r="43" spans="1:17" ht="15.9" x14ac:dyDescent="0.45">
      <c r="A43" s="24"/>
      <c r="B43" s="7" t="s">
        <v>422</v>
      </c>
      <c r="C43" s="13" t="s">
        <v>227</v>
      </c>
      <c r="D43" s="8" t="s">
        <v>225</v>
      </c>
      <c r="E43" s="8" t="s">
        <v>226</v>
      </c>
      <c r="F43" s="8" t="str">
        <f>MID(masterdata_client[[#This Row],[first_name]],1,2)&amp;MID(masterdata_client[[#This Row],[last_name]],1,2)</f>
        <v>JoSp</v>
      </c>
      <c r="G43" s="8" t="s">
        <v>391</v>
      </c>
      <c r="H43" s="8" t="s">
        <v>355</v>
      </c>
      <c r="I43" s="8" t="s">
        <v>356</v>
      </c>
      <c r="J43" s="8" t="s">
        <v>423</v>
      </c>
      <c r="K43" s="8" t="s">
        <v>66</v>
      </c>
      <c r="L43" s="9">
        <v>45733</v>
      </c>
      <c r="M43" s="9">
        <v>46112</v>
      </c>
      <c r="N43" s="8">
        <v>5</v>
      </c>
      <c r="O43" s="8">
        <v>20</v>
      </c>
      <c r="P43" s="8">
        <v>10</v>
      </c>
      <c r="Q43" s="8"/>
    </row>
    <row r="44" spans="1:17" ht="15.9" x14ac:dyDescent="0.45">
      <c r="A44" s="24"/>
      <c r="B44" s="7" t="s">
        <v>431</v>
      </c>
      <c r="C44" s="13" t="s">
        <v>289</v>
      </c>
      <c r="D44" s="8" t="s">
        <v>288</v>
      </c>
      <c r="E44" s="8" t="s">
        <v>109</v>
      </c>
      <c r="F44" s="8" t="str">
        <f>MID(masterdata_client[[#This Row],[first_name]],1,2)&amp;MID(masterdata_client[[#This Row],[last_name]],1,2)</f>
        <v>LiSt</v>
      </c>
      <c r="G44" s="8" t="s">
        <v>364</v>
      </c>
      <c r="H44" s="8" t="s">
        <v>355</v>
      </c>
      <c r="I44" s="8" t="s">
        <v>356</v>
      </c>
      <c r="J44" s="8" t="s">
        <v>357</v>
      </c>
      <c r="K44" s="8" t="s">
        <v>66</v>
      </c>
      <c r="L44" s="9">
        <v>45474</v>
      </c>
      <c r="M44" s="9">
        <v>46081</v>
      </c>
      <c r="N44" s="8">
        <v>2</v>
      </c>
      <c r="O44" s="8">
        <v>12</v>
      </c>
      <c r="P44" s="8">
        <v>6</v>
      </c>
      <c r="Q44" s="8"/>
    </row>
    <row r="45" spans="1:17" ht="15.9" x14ac:dyDescent="0.45">
      <c r="A45" s="24"/>
      <c r="B45" s="7" t="s">
        <v>444</v>
      </c>
      <c r="C45" s="13" t="s">
        <v>445</v>
      </c>
      <c r="D45" s="8" t="s">
        <v>446</v>
      </c>
      <c r="E45" s="8" t="s">
        <v>109</v>
      </c>
      <c r="F45" s="8" t="s">
        <v>447</v>
      </c>
      <c r="G45" s="8" t="s">
        <v>364</v>
      </c>
      <c r="H45" s="8" t="s">
        <v>355</v>
      </c>
      <c r="I45" s="8" t="s">
        <v>356</v>
      </c>
      <c r="J45" s="8" t="s">
        <v>357</v>
      </c>
      <c r="K45" s="8" t="s">
        <v>74</v>
      </c>
      <c r="L45" s="9">
        <v>45464</v>
      </c>
      <c r="M45" s="9">
        <v>46173</v>
      </c>
      <c r="N45" s="8"/>
      <c r="O45" s="8">
        <v>4</v>
      </c>
      <c r="P45" s="8"/>
      <c r="Q45" s="8"/>
    </row>
    <row r="46" spans="1:17" ht="15.9" x14ac:dyDescent="0.45">
      <c r="A46" s="24"/>
      <c r="B46" s="7" t="s">
        <v>491</v>
      </c>
      <c r="C46" s="13" t="s">
        <v>110</v>
      </c>
      <c r="D46" s="8" t="s">
        <v>108</v>
      </c>
      <c r="E46" s="8" t="s">
        <v>109</v>
      </c>
      <c r="F46" s="8" t="str">
        <f>MID(masterdata_client[[#This Row],[first_name]],1,2)&amp;MID(masterdata_client[[#This Row],[last_name]],1,2)</f>
        <v>VaSt</v>
      </c>
      <c r="G46" s="8" t="s">
        <v>492</v>
      </c>
      <c r="H46" s="8" t="s">
        <v>402</v>
      </c>
      <c r="I46" s="8" t="s">
        <v>403</v>
      </c>
      <c r="J46" s="8" t="s">
        <v>357</v>
      </c>
      <c r="K46" s="8" t="s">
        <v>66</v>
      </c>
      <c r="L46" s="9">
        <v>44986</v>
      </c>
      <c r="M46" s="9">
        <v>46446</v>
      </c>
      <c r="N46" s="8">
        <v>8</v>
      </c>
      <c r="O46" s="8">
        <v>24</v>
      </c>
      <c r="P46" s="8">
        <v>12</v>
      </c>
      <c r="Q46" s="8" t="s">
        <v>493</v>
      </c>
    </row>
    <row r="47" spans="1:17" ht="15.9" x14ac:dyDescent="0.45">
      <c r="A47" s="24"/>
      <c r="B47" s="7" t="s">
        <v>455</v>
      </c>
      <c r="C47" s="13" t="s">
        <v>215</v>
      </c>
      <c r="D47" s="8" t="s">
        <v>213</v>
      </c>
      <c r="E47" s="8" t="s">
        <v>214</v>
      </c>
      <c r="F47" s="8" t="str">
        <f>MID(masterdata_client[[#This Row],[first_name]],1,2)&amp;MID(masterdata_client[[#This Row],[last_name]],1,2)</f>
        <v>MaSt</v>
      </c>
      <c r="G47" s="8" t="s">
        <v>366</v>
      </c>
      <c r="H47" s="8" t="s">
        <v>355</v>
      </c>
      <c r="I47" s="8" t="s">
        <v>356</v>
      </c>
      <c r="J47" s="8" t="s">
        <v>359</v>
      </c>
      <c r="K47" s="8" t="s">
        <v>66</v>
      </c>
      <c r="L47" s="9">
        <v>45139</v>
      </c>
      <c r="M47" s="9">
        <v>46234</v>
      </c>
      <c r="N47" s="8">
        <v>2</v>
      </c>
      <c r="O47" s="8">
        <v>12</v>
      </c>
      <c r="P47" s="8">
        <v>6</v>
      </c>
      <c r="Q47" s="8"/>
    </row>
    <row r="48" spans="1:17" ht="15.9" x14ac:dyDescent="0.45">
      <c r="A48" s="24"/>
      <c r="B48" s="7" t="s">
        <v>416</v>
      </c>
      <c r="C48" s="13" t="s">
        <v>417</v>
      </c>
      <c r="D48" s="8" t="s">
        <v>418</v>
      </c>
      <c r="E48" s="8" t="s">
        <v>419</v>
      </c>
      <c r="F48" s="8" t="str">
        <f>MID(masterdata_client[[#This Row],[first_name]],1,2)&amp;MID(masterdata_client[[#This Row],[last_name]],1,2)</f>
        <v>JaSt</v>
      </c>
      <c r="G48" s="8" t="s">
        <v>366</v>
      </c>
      <c r="H48" s="8" t="s">
        <v>402</v>
      </c>
      <c r="I48" s="8" t="s">
        <v>403</v>
      </c>
      <c r="J48" s="8" t="s">
        <v>388</v>
      </c>
      <c r="K48" s="8" t="s">
        <v>66</v>
      </c>
      <c r="L48" s="9">
        <v>45887</v>
      </c>
      <c r="M48" s="9">
        <v>46326</v>
      </c>
      <c r="N48" s="8">
        <v>15</v>
      </c>
      <c r="O48" s="8">
        <v>16</v>
      </c>
      <c r="P48" s="8">
        <v>8</v>
      </c>
      <c r="Q48" s="8"/>
    </row>
    <row r="49" spans="1:17" ht="15.9" x14ac:dyDescent="0.45">
      <c r="A49" s="24"/>
      <c r="B49" s="7" t="s">
        <v>360</v>
      </c>
      <c r="C49" s="13" t="s">
        <v>361</v>
      </c>
      <c r="D49" s="8" t="s">
        <v>362</v>
      </c>
      <c r="E49" s="8" t="s">
        <v>363</v>
      </c>
      <c r="F49" s="8" t="str">
        <f>MID(masterdata_client[[#This Row],[first_name]],1,2)&amp;MID(masterdata_client[[#This Row],[last_name]],1,2)</f>
        <v>AlWa</v>
      </c>
      <c r="G49" s="8" t="s">
        <v>364</v>
      </c>
      <c r="H49" s="8" t="s">
        <v>355</v>
      </c>
      <c r="I49" s="8" t="s">
        <v>356</v>
      </c>
      <c r="J49" s="8" t="s">
        <v>357</v>
      </c>
      <c r="K49" s="8" t="s">
        <v>66</v>
      </c>
      <c r="L49" s="9">
        <v>45962</v>
      </c>
      <c r="M49" s="9">
        <v>46326</v>
      </c>
      <c r="N49" s="8">
        <v>3</v>
      </c>
      <c r="O49" s="8">
        <v>10</v>
      </c>
      <c r="P49" s="8">
        <v>5</v>
      </c>
      <c r="Q49" s="8"/>
    </row>
    <row r="50" spans="1:17" ht="15.9" x14ac:dyDescent="0.45">
      <c r="A50" s="24"/>
      <c r="B50" s="7" t="s">
        <v>372</v>
      </c>
      <c r="C50" s="13" t="s">
        <v>326</v>
      </c>
      <c r="D50" s="8" t="s">
        <v>324</v>
      </c>
      <c r="E50" s="8" t="s">
        <v>325</v>
      </c>
      <c r="F50" s="8" t="str">
        <f>MID(masterdata_client[[#This Row],[first_name]],1,2)&amp;MID(masterdata_client[[#This Row],[last_name]],1,2)</f>
        <v>ArWi</v>
      </c>
      <c r="G50" s="8" t="s">
        <v>373</v>
      </c>
      <c r="H50" s="8" t="s">
        <v>374</v>
      </c>
      <c r="I50" s="8" t="s">
        <v>356</v>
      </c>
      <c r="J50" s="8" t="s">
        <v>371</v>
      </c>
      <c r="K50" s="8" t="s">
        <v>74</v>
      </c>
      <c r="L50" s="9">
        <v>45777</v>
      </c>
      <c r="M50" s="9">
        <v>46022</v>
      </c>
      <c r="N50" s="8">
        <v>1</v>
      </c>
      <c r="O50" s="8">
        <v>3.5</v>
      </c>
      <c r="P50" s="8">
        <v>1.5</v>
      </c>
      <c r="Q50" s="8"/>
    </row>
    <row r="51" spans="1:17" ht="15.9" x14ac:dyDescent="0.45">
      <c r="A51" s="24"/>
      <c r="B51" s="7" t="s">
        <v>478</v>
      </c>
      <c r="C51" s="13" t="s">
        <v>293</v>
      </c>
      <c r="D51" s="8" t="s">
        <v>291</v>
      </c>
      <c r="E51" s="8" t="s">
        <v>292</v>
      </c>
      <c r="F51" s="8" t="str">
        <f>MID(masterdata_client[[#This Row],[first_name]],1,2)&amp;MID(masterdata_client[[#This Row],[last_name]],1,2)</f>
        <v>NiWy</v>
      </c>
      <c r="G51" s="23" t="s">
        <v>391</v>
      </c>
      <c r="H51" s="8" t="s">
        <v>355</v>
      </c>
      <c r="I51" s="8" t="s">
        <v>356</v>
      </c>
      <c r="J51" s="8" t="s">
        <v>357</v>
      </c>
      <c r="K51" s="8" t="s">
        <v>66</v>
      </c>
      <c r="L51" s="9">
        <v>45717</v>
      </c>
      <c r="M51" s="9">
        <v>46387</v>
      </c>
      <c r="N51" s="8">
        <v>6</v>
      </c>
      <c r="O51" s="8">
        <v>14</v>
      </c>
      <c r="P51" s="8">
        <v>7</v>
      </c>
      <c r="Q51" s="8" t="s">
        <v>460</v>
      </c>
    </row>
    <row r="52" spans="1:17" ht="15.9" x14ac:dyDescent="0.45">
      <c r="A52" s="24"/>
      <c r="B52" s="7" t="s">
        <v>481</v>
      </c>
      <c r="C52" s="13" t="s">
        <v>278</v>
      </c>
      <c r="D52" s="8" t="s">
        <v>276</v>
      </c>
      <c r="E52" s="8" t="s">
        <v>277</v>
      </c>
      <c r="F52" s="8" t="str">
        <f>MID(masterdata_client[[#This Row],[first_name]],1,2)&amp;MID(masterdata_client[[#This Row],[last_name]],1,2)</f>
        <v>SaYa</v>
      </c>
      <c r="G52" s="23" t="s">
        <v>364</v>
      </c>
      <c r="H52" s="8" t="s">
        <v>355</v>
      </c>
      <c r="I52" s="8" t="s">
        <v>356</v>
      </c>
      <c r="J52" s="8" t="s">
        <v>357</v>
      </c>
      <c r="K52" s="8" t="s">
        <v>66</v>
      </c>
      <c r="L52" s="9">
        <v>45566</v>
      </c>
      <c r="M52" s="9">
        <v>46295</v>
      </c>
      <c r="N52" s="8">
        <v>1</v>
      </c>
      <c r="O52" s="8">
        <v>6</v>
      </c>
      <c r="P52" s="8">
        <v>3</v>
      </c>
      <c r="Q52" s="8"/>
    </row>
    <row r="53" spans="1:17" ht="15.9" x14ac:dyDescent="0.45">
      <c r="A53" s="24"/>
      <c r="B53" s="7" t="s">
        <v>449</v>
      </c>
      <c r="C53" s="13" t="s">
        <v>450</v>
      </c>
      <c r="D53" s="8" t="s">
        <v>451</v>
      </c>
      <c r="E53" s="8" t="s">
        <v>452</v>
      </c>
      <c r="F53" s="8" t="str">
        <f>MID(masterdata_client[[#This Row],[first_name]],1,2)&amp;MID(masterdata_client[[#This Row],[last_name]],1,2)</f>
        <v>MaZw</v>
      </c>
      <c r="G53" s="8" t="s">
        <v>453</v>
      </c>
      <c r="H53" s="8" t="s">
        <v>454</v>
      </c>
      <c r="I53" s="8" t="s">
        <v>356</v>
      </c>
      <c r="J53" s="8" t="s">
        <v>381</v>
      </c>
      <c r="K53" s="8" t="s">
        <v>66</v>
      </c>
      <c r="L53" s="9">
        <v>46034</v>
      </c>
      <c r="M53" s="9">
        <v>46387</v>
      </c>
      <c r="N53" s="8">
        <v>6</v>
      </c>
      <c r="O53" s="8">
        <v>16</v>
      </c>
      <c r="P53" s="8">
        <v>8</v>
      </c>
      <c r="Q53" s="8"/>
    </row>
    <row r="54" spans="1:17" ht="14.6" x14ac:dyDescent="0.4">
      <c r="A54" s="24"/>
    </row>
    <row r="55" spans="1:17" ht="14.6" x14ac:dyDescent="0.4">
      <c r="A55" s="24"/>
    </row>
    <row r="56" spans="1:17" ht="14.6" x14ac:dyDescent="0.4">
      <c r="A56" s="24"/>
    </row>
    <row r="57" spans="1:17" ht="14.6" x14ac:dyDescent="0.4">
      <c r="A57" s="24"/>
    </row>
    <row r="58" spans="1:17" ht="14.6" x14ac:dyDescent="0.4">
      <c r="A58" s="24"/>
    </row>
    <row r="59" spans="1:17" ht="14.6" x14ac:dyDescent="0.4">
      <c r="A59" s="24"/>
    </row>
    <row r="60" spans="1:17" ht="14.6" x14ac:dyDescent="0.4">
      <c r="A60" s="24"/>
    </row>
    <row r="61" spans="1:17" ht="14.6" x14ac:dyDescent="0.4">
      <c r="A61" s="24"/>
    </row>
    <row r="62" spans="1:17" ht="14.6" x14ac:dyDescent="0.4">
      <c r="A62" s="24"/>
    </row>
    <row r="63" spans="1:17" ht="14.6" x14ac:dyDescent="0.4">
      <c r="A63" s="24"/>
    </row>
    <row r="64" spans="1:17" ht="14.6" x14ac:dyDescent="0.4">
      <c r="A64" s="24"/>
    </row>
    <row r="65" spans="1:1" ht="14.6" x14ac:dyDescent="0.4">
      <c r="A65" s="24"/>
    </row>
    <row r="66" spans="1:1" ht="14.6" x14ac:dyDescent="0.4">
      <c r="A66" s="24"/>
    </row>
    <row r="67" spans="1:1" ht="14.6" x14ac:dyDescent="0.4">
      <c r="A67" s="24"/>
    </row>
    <row r="68" spans="1:1" ht="14.6" x14ac:dyDescent="0.4">
      <c r="A68" s="24"/>
    </row>
  </sheetData>
  <phoneticPr fontId="4" type="noConversion"/>
  <pageMargins left="0.7" right="0.7" top="0.78740157499999996" bottom="0.78740157499999996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9520-B981-4FCD-9C3B-E3E5498B79E9}">
  <dimension ref="B2:H19"/>
  <sheetViews>
    <sheetView workbookViewId="0">
      <selection activeCell="C9" sqref="C9"/>
    </sheetView>
  </sheetViews>
  <sheetFormatPr baseColWidth="10" defaultColWidth="11.3828125" defaultRowHeight="14.6" x14ac:dyDescent="0.4"/>
  <cols>
    <col min="3" max="3" width="34.3046875" customWidth="1"/>
    <col min="4" max="4" width="35.15234375" customWidth="1"/>
    <col min="5" max="5" width="29.53515625" customWidth="1"/>
    <col min="8" max="8" width="19.53515625" customWidth="1"/>
    <col min="11" max="11" width="20" customWidth="1"/>
    <col min="12" max="12" width="31.84375" customWidth="1"/>
  </cols>
  <sheetData>
    <row r="2" spans="2:8" x14ac:dyDescent="0.4">
      <c r="B2" t="s">
        <v>349</v>
      </c>
      <c r="C2" s="12" t="s">
        <v>495</v>
      </c>
      <c r="D2" s="12" t="s">
        <v>496</v>
      </c>
      <c r="E2" t="s">
        <v>497</v>
      </c>
      <c r="F2" t="s">
        <v>498</v>
      </c>
      <c r="G2" t="s">
        <v>499</v>
      </c>
      <c r="H2" t="s">
        <v>65</v>
      </c>
    </row>
    <row r="3" spans="2:8" x14ac:dyDescent="0.4">
      <c r="B3" t="s">
        <v>356</v>
      </c>
      <c r="C3" s="12" t="s">
        <v>113</v>
      </c>
      <c r="D3" s="12"/>
      <c r="E3" t="s">
        <v>500</v>
      </c>
      <c r="F3">
        <v>3001</v>
      </c>
      <c r="G3" t="s">
        <v>116</v>
      </c>
    </row>
    <row r="4" spans="2:8" x14ac:dyDescent="0.4">
      <c r="B4" t="s">
        <v>403</v>
      </c>
      <c r="C4" s="12" t="s">
        <v>501</v>
      </c>
      <c r="D4" s="12"/>
      <c r="E4" t="s">
        <v>105</v>
      </c>
      <c r="F4">
        <v>3800</v>
      </c>
      <c r="G4" t="s">
        <v>106</v>
      </c>
    </row>
    <row r="5" spans="2:8" x14ac:dyDescent="0.4">
      <c r="B5" t="s">
        <v>415</v>
      </c>
      <c r="C5" s="12" t="s">
        <v>241</v>
      </c>
      <c r="D5" s="12"/>
      <c r="E5" t="s">
        <v>242</v>
      </c>
      <c r="F5">
        <v>3600</v>
      </c>
      <c r="G5" t="s">
        <v>243</v>
      </c>
    </row>
    <row r="6" spans="2:8" x14ac:dyDescent="0.4">
      <c r="B6" t="s">
        <v>502</v>
      </c>
      <c r="C6" s="12" t="s">
        <v>312</v>
      </c>
      <c r="D6" s="12"/>
      <c r="E6" t="s">
        <v>313</v>
      </c>
      <c r="F6">
        <v>3600</v>
      </c>
      <c r="G6" t="s">
        <v>243</v>
      </c>
    </row>
    <row r="7" spans="2:8" x14ac:dyDescent="0.4">
      <c r="B7" t="s">
        <v>503</v>
      </c>
      <c r="C7" s="12" t="s">
        <v>126</v>
      </c>
      <c r="D7" s="12"/>
      <c r="E7" t="s">
        <v>130</v>
      </c>
      <c r="F7">
        <v>3110</v>
      </c>
      <c r="G7" t="s">
        <v>131</v>
      </c>
    </row>
    <row r="8" spans="2:8" x14ac:dyDescent="0.4">
      <c r="B8" t="s">
        <v>504</v>
      </c>
      <c r="C8" s="12" t="s">
        <v>505</v>
      </c>
      <c r="D8" s="12"/>
      <c r="E8" t="s">
        <v>506</v>
      </c>
      <c r="F8">
        <v>3312</v>
      </c>
      <c r="G8" t="s">
        <v>507</v>
      </c>
    </row>
    <row r="9" spans="2:8" x14ac:dyDescent="0.4">
      <c r="C9" s="22"/>
      <c r="D9" s="12"/>
    </row>
    <row r="10" spans="2:8" x14ac:dyDescent="0.4">
      <c r="C10" s="15"/>
      <c r="D10" s="12"/>
    </row>
    <row r="11" spans="2:8" x14ac:dyDescent="0.4">
      <c r="C11" s="22"/>
      <c r="D11" s="12"/>
    </row>
    <row r="12" spans="2:8" x14ac:dyDescent="0.4">
      <c r="C12" s="22"/>
      <c r="D12" s="12"/>
    </row>
    <row r="13" spans="2:8" x14ac:dyDescent="0.4">
      <c r="C13" s="22"/>
      <c r="D13" s="12"/>
    </row>
    <row r="14" spans="2:8" x14ac:dyDescent="0.4">
      <c r="C14" s="22"/>
      <c r="D14" s="12"/>
    </row>
    <row r="15" spans="2:8" x14ac:dyDescent="0.4">
      <c r="C15" s="22"/>
      <c r="D15" s="12"/>
    </row>
    <row r="16" spans="2:8" x14ac:dyDescent="0.4">
      <c r="C16" s="22"/>
      <c r="D16" s="12"/>
    </row>
    <row r="17" spans="3:4" x14ac:dyDescent="0.4">
      <c r="C17" s="22"/>
      <c r="D17" s="12"/>
    </row>
    <row r="18" spans="3:4" x14ac:dyDescent="0.4">
      <c r="C18" s="22"/>
      <c r="D18" s="12"/>
    </row>
    <row r="19" spans="3:4" x14ac:dyDescent="0.4">
      <c r="C19" s="15"/>
      <c r="D19" s="12"/>
    </row>
  </sheetData>
  <phoneticPr fontId="4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6FCF-9087-44A8-96CD-A8A2E2F891E2}">
  <dimension ref="B2:C20"/>
  <sheetViews>
    <sheetView workbookViewId="0">
      <selection activeCell="B12" sqref="B12"/>
    </sheetView>
  </sheetViews>
  <sheetFormatPr baseColWidth="10" defaultColWidth="11.3828125" defaultRowHeight="14.6" x14ac:dyDescent="0.4"/>
  <cols>
    <col min="2" max="2" width="21.53515625" customWidth="1"/>
    <col min="3" max="3" width="36.3828125" customWidth="1"/>
  </cols>
  <sheetData>
    <row r="2" spans="2:3" x14ac:dyDescent="0.4">
      <c r="B2" t="s">
        <v>348</v>
      </c>
      <c r="C2" t="s">
        <v>495</v>
      </c>
    </row>
    <row r="3" spans="2:3" x14ac:dyDescent="0.4">
      <c r="B3" t="s">
        <v>508</v>
      </c>
      <c r="C3" s="11" t="s">
        <v>111</v>
      </c>
    </row>
    <row r="4" spans="2:3" x14ac:dyDescent="0.4">
      <c r="B4" t="s">
        <v>399</v>
      </c>
      <c r="C4" s="11" t="s">
        <v>121</v>
      </c>
    </row>
    <row r="5" spans="2:3" x14ac:dyDescent="0.4">
      <c r="B5" t="s">
        <v>509</v>
      </c>
      <c r="C5" s="11" t="s">
        <v>126</v>
      </c>
    </row>
    <row r="6" spans="2:3" x14ac:dyDescent="0.4">
      <c r="B6" t="s">
        <v>402</v>
      </c>
      <c r="C6" s="11" t="s">
        <v>501</v>
      </c>
    </row>
    <row r="7" spans="2:3" x14ac:dyDescent="0.4">
      <c r="B7" t="s">
        <v>426</v>
      </c>
      <c r="C7" s="11" t="s">
        <v>161</v>
      </c>
    </row>
    <row r="8" spans="2:3" x14ac:dyDescent="0.4">
      <c r="B8" t="s">
        <v>510</v>
      </c>
      <c r="C8" s="11" t="s">
        <v>511</v>
      </c>
    </row>
    <row r="9" spans="2:3" x14ac:dyDescent="0.4">
      <c r="B9" t="s">
        <v>512</v>
      </c>
      <c r="C9" s="11" t="s">
        <v>178</v>
      </c>
    </row>
    <row r="10" spans="2:3" x14ac:dyDescent="0.4">
      <c r="B10" t="s">
        <v>355</v>
      </c>
      <c r="C10" s="11" t="s">
        <v>183</v>
      </c>
    </row>
    <row r="11" spans="2:3" x14ac:dyDescent="0.4">
      <c r="B11" t="s">
        <v>513</v>
      </c>
      <c r="C11" s="11" t="s">
        <v>306</v>
      </c>
    </row>
    <row r="12" spans="2:3" x14ac:dyDescent="0.4">
      <c r="B12" t="s">
        <v>489</v>
      </c>
      <c r="C12" s="11" t="s">
        <v>310</v>
      </c>
    </row>
    <row r="13" spans="2:3" x14ac:dyDescent="0.4">
      <c r="B13" t="s">
        <v>374</v>
      </c>
      <c r="C13" s="11" t="s">
        <v>318</v>
      </c>
    </row>
    <row r="14" spans="2:3" x14ac:dyDescent="0.4">
      <c r="B14" t="s">
        <v>380</v>
      </c>
      <c r="C14" s="11" t="s">
        <v>514</v>
      </c>
    </row>
    <row r="15" spans="2:3" x14ac:dyDescent="0.4">
      <c r="B15" t="s">
        <v>454</v>
      </c>
      <c r="C15" s="11" t="s">
        <v>515</v>
      </c>
    </row>
    <row r="16" spans="2:3" x14ac:dyDescent="0.4">
      <c r="B16" t="s">
        <v>516</v>
      </c>
      <c r="C16" s="11" t="s">
        <v>517</v>
      </c>
    </row>
    <row r="17" spans="2:3" x14ac:dyDescent="0.4">
      <c r="B17" t="s">
        <v>386</v>
      </c>
      <c r="C17" s="11" t="s">
        <v>518</v>
      </c>
    </row>
    <row r="18" spans="2:3" x14ac:dyDescent="0.4">
      <c r="B18" t="s">
        <v>477</v>
      </c>
      <c r="C18" s="11" t="s">
        <v>519</v>
      </c>
    </row>
    <row r="19" spans="2:3" x14ac:dyDescent="0.4">
      <c r="B19" t="s">
        <v>520</v>
      </c>
      <c r="C19" s="11" t="s">
        <v>152</v>
      </c>
    </row>
    <row r="20" spans="2:3" x14ac:dyDescent="0.4">
      <c r="C20" s="21"/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721B-8FD3-483B-A63E-3CF3B779FDFE}">
  <dimension ref="B2:F10"/>
  <sheetViews>
    <sheetView workbookViewId="0">
      <selection activeCell="I11" sqref="I11"/>
    </sheetView>
  </sheetViews>
  <sheetFormatPr baseColWidth="10" defaultColWidth="11.3828125" defaultRowHeight="14.6" x14ac:dyDescent="0.4"/>
  <cols>
    <col min="4" max="4" width="12.53515625" customWidth="1"/>
    <col min="6" max="6" width="45.3828125" customWidth="1"/>
  </cols>
  <sheetData>
    <row r="2" spans="2:6" x14ac:dyDescent="0.4">
      <c r="B2" t="s">
        <v>350</v>
      </c>
      <c r="C2" t="s">
        <v>344</v>
      </c>
      <c r="D2" t="s">
        <v>345</v>
      </c>
      <c r="E2" t="s">
        <v>521</v>
      </c>
      <c r="F2" t="s">
        <v>65</v>
      </c>
    </row>
    <row r="3" spans="2:6" x14ac:dyDescent="0.4">
      <c r="B3" t="s">
        <v>423</v>
      </c>
      <c r="C3" t="s">
        <v>12</v>
      </c>
      <c r="D3" t="s">
        <v>13</v>
      </c>
      <c r="E3" s="3">
        <v>0.2</v>
      </c>
      <c r="F3" t="s">
        <v>522</v>
      </c>
    </row>
    <row r="4" spans="2:6" x14ac:dyDescent="0.4">
      <c r="B4" t="s">
        <v>413</v>
      </c>
      <c r="C4" t="s">
        <v>523</v>
      </c>
      <c r="D4" t="s">
        <v>524</v>
      </c>
      <c r="E4" s="3">
        <v>1</v>
      </c>
    </row>
    <row r="5" spans="2:6" x14ac:dyDescent="0.4">
      <c r="B5" t="s">
        <v>388</v>
      </c>
      <c r="C5" t="s">
        <v>2</v>
      </c>
      <c r="D5" t="s">
        <v>3</v>
      </c>
      <c r="E5" s="3">
        <v>0.9</v>
      </c>
    </row>
    <row r="6" spans="2:6" x14ac:dyDescent="0.4">
      <c r="B6" t="s">
        <v>371</v>
      </c>
      <c r="C6" t="s">
        <v>4</v>
      </c>
      <c r="D6" t="s">
        <v>5</v>
      </c>
      <c r="E6" s="3">
        <v>0.6</v>
      </c>
    </row>
    <row r="7" spans="2:6" x14ac:dyDescent="0.4">
      <c r="B7" t="s">
        <v>359</v>
      </c>
      <c r="C7" t="s">
        <v>6</v>
      </c>
      <c r="D7" t="s">
        <v>7</v>
      </c>
      <c r="E7" s="3">
        <v>0.8</v>
      </c>
    </row>
    <row r="8" spans="2:6" x14ac:dyDescent="0.4">
      <c r="B8" t="s">
        <v>357</v>
      </c>
      <c r="C8" t="s">
        <v>8</v>
      </c>
      <c r="D8" t="s">
        <v>9</v>
      </c>
      <c r="E8" s="3">
        <v>0.8</v>
      </c>
    </row>
    <row r="9" spans="2:6" x14ac:dyDescent="0.4">
      <c r="B9" t="s">
        <v>381</v>
      </c>
      <c r="C9" t="s">
        <v>525</v>
      </c>
      <c r="D9" t="s">
        <v>526</v>
      </c>
      <c r="E9" s="3">
        <v>0.8</v>
      </c>
    </row>
    <row r="10" spans="2:6" x14ac:dyDescent="0.4">
      <c r="B10" t="s">
        <v>527</v>
      </c>
      <c r="C10" t="s">
        <v>528</v>
      </c>
      <c r="D10" t="s">
        <v>529</v>
      </c>
      <c r="E10" s="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DA45AFB-A5A3-4CA5-BEF0-950C4B7396A6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AF30E007-786F-4DC3-86DC-50A3AE86E76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07C8048-A888-498D-897B-EC049A7FBE0C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BE45AE13-1D69-4553-8501-DEDE307449DA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8253DC11-E9BD-4BB7-BAAD-3F8EB8927793}">
  <ds:schemaRefs>
    <ds:schemaRef ds:uri="http://gemini/pivotcustomization/TableXML_Leistungsbesteller"/>
  </ds:schemaRefs>
</ds:datastoreItem>
</file>

<file path=customXml/itemProps6.xml><?xml version="1.0" encoding="utf-8"?>
<ds:datastoreItem xmlns:ds="http://schemas.openxmlformats.org/officeDocument/2006/customXml" ds:itemID="{1D27E39D-B652-4ED1-8D66-C333D569CC7E}">
  <ds:schemaRefs>
    <ds:schemaRef ds:uri="http://gemini/pivotcustomization/TableXML_Zeiterfassungsdaten_f6cd5e41-44f1-48d1-8c4b-bb6348fc868f"/>
  </ds:schemaRefs>
</ds:datastoreItem>
</file>

<file path=customXml/itemProps7.xml><?xml version="1.0" encoding="utf-8"?>
<ds:datastoreItem xmlns:ds="http://schemas.openxmlformats.org/officeDocument/2006/customXml" ds:itemID="{5AB72368-B955-47AC-B09B-7C59804BFF89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373B8830-89EF-481C-B300-B21947712B37}">
  <ds:schemaRefs>
    <ds:schemaRef ds:uri="http://gemini/pivotcustomization/TableXML_MD_MA"/>
  </ds:schemaRefs>
</ds:datastoreItem>
</file>

<file path=customXml/itemProps9.xml><?xml version="1.0" encoding="utf-8"?>
<ds:datastoreItem xmlns:ds="http://schemas.openxmlformats.org/officeDocument/2006/customXml" ds:itemID="{EC723A8D-EC45-42F7-BCDA-CE9CB4F31561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79000105-B3AC-42C4-B023-DE5758ADF933}">
  <ds:schemaRefs>
    <ds:schemaRef ds:uri="http://gemini/pivotcustomization/TableXML_Parameters"/>
  </ds:schemaRefs>
</ds:datastoreItem>
</file>

<file path=customXml/itemProps11.xml><?xml version="1.0" encoding="utf-8"?>
<ds:datastoreItem xmlns:ds="http://schemas.openxmlformats.org/officeDocument/2006/customXml" ds:itemID="{4815CE95-9F0A-4ABA-A377-BE6C97FCD142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2BD726CF-CF6C-4750-BC0B-9C5DA75E7E92}">
  <ds:schemaRefs>
    <ds:schemaRef ds:uri="http://gemini/pivotcustomization/Diagrams"/>
  </ds:schemaRefs>
</ds:datastoreItem>
</file>

<file path=customXml/itemProps13.xml><?xml version="1.0" encoding="utf-8"?>
<ds:datastoreItem xmlns:ds="http://schemas.openxmlformats.org/officeDocument/2006/customXml" ds:itemID="{48F99D86-E18E-4340-8D3D-3396D9461B83}">
  <ds:schemaRefs>
    <ds:schemaRef ds:uri="http://gemini/pivotcustomization/a053e6fe-1140-4bd8-944b-e92f8ce45117"/>
  </ds:schemaRefs>
</ds:datastoreItem>
</file>

<file path=customXml/itemProps14.xml><?xml version="1.0" encoding="utf-8"?>
<ds:datastoreItem xmlns:ds="http://schemas.openxmlformats.org/officeDocument/2006/customXml" ds:itemID="{210A2580-A4FC-4C97-BEC2-54AF7BE0F3BC}">
  <ds:schemaRefs>
    <ds:schemaRef ds:uri="http://gemini/pivotcustomization/df8f8422-9f31-4528-b5fc-11f8df011104"/>
  </ds:schemaRefs>
</ds:datastoreItem>
</file>

<file path=customXml/itemProps15.xml><?xml version="1.0" encoding="utf-8"?>
<ds:datastoreItem xmlns:ds="http://schemas.openxmlformats.org/officeDocument/2006/customXml" ds:itemID="{BFC35CEC-1D0E-48B7-9A47-4070A42ECC60}">
  <ds:schemaRefs>
    <ds:schemaRef ds:uri="http://gemini/pivotcustomization/ErrorCache"/>
  </ds:schemaRefs>
</ds:datastoreItem>
</file>

<file path=customXml/itemProps16.xml><?xml version="1.0" encoding="utf-8"?>
<ds:datastoreItem xmlns:ds="http://schemas.openxmlformats.org/officeDocument/2006/customXml" ds:itemID="{C0B4B08F-C6E0-42BD-809C-34D81E638285}">
  <ds:schemaRefs>
    <ds:schemaRef ds:uri="http://gemini/pivotcustomization/ShowHidden"/>
  </ds:schemaRefs>
</ds:datastoreItem>
</file>

<file path=customXml/itemProps17.xml><?xml version="1.0" encoding="utf-8"?>
<ds:datastoreItem xmlns:ds="http://schemas.openxmlformats.org/officeDocument/2006/customXml" ds:itemID="{6D9AA518-B56E-4FE8-891B-A723725843E3}">
  <ds:schemaRefs>
    <ds:schemaRef ds:uri="http://gemini/pivotcustomization/LinkedTableUpdateMode"/>
  </ds:schemaRefs>
</ds:datastoreItem>
</file>

<file path=customXml/itemProps18.xml><?xml version="1.0" encoding="utf-8"?>
<ds:datastoreItem xmlns:ds="http://schemas.openxmlformats.org/officeDocument/2006/customXml" ds:itemID="{7728F868-F26F-4C5E-AE20-4FA39D457AE8}">
  <ds:schemaRefs>
    <ds:schemaRef ds:uri="http://gemini/pivotcustomization/TableXML_Downloads_1d7d569b-35c2-4dce-baf3-b753ecc84919"/>
  </ds:schemaRefs>
</ds:datastoreItem>
</file>

<file path=customXml/itemProps19.xml><?xml version="1.0" encoding="utf-8"?>
<ds:datastoreItem xmlns:ds="http://schemas.openxmlformats.org/officeDocument/2006/customXml" ds:itemID="{7BE548DC-15A7-435D-A6A8-06F2C989E441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82E9E06F-F5C5-4DE4-AFE4-4EFA2A934C8A}">
  <ds:schemaRefs>
    <ds:schemaRef ds:uri="http://gemini/pivotcustomization/TableXML_Parameter"/>
  </ds:schemaRefs>
</ds:datastoreItem>
</file>

<file path=customXml/itemProps21.xml><?xml version="1.0" encoding="utf-8"?>
<ds:datastoreItem xmlns:ds="http://schemas.openxmlformats.org/officeDocument/2006/customXml" ds:itemID="{825BC286-04C1-4922-A2E8-6BE607AF337C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2C658BBB-9C4D-4B1E-A4EA-992A138A157A}">
  <ds:schemaRefs>
    <ds:schemaRef ds:uri="http://gemini/pivotcustomization/TableXML_Zeiterfassungsdaten_5a552818-6923-487b-80b7-11c29cfba915"/>
  </ds:schemaRefs>
</ds:datastoreItem>
</file>

<file path=customXml/itemProps23.xml><?xml version="1.0" encoding="utf-8"?>
<ds:datastoreItem xmlns:ds="http://schemas.openxmlformats.org/officeDocument/2006/customXml" ds:itemID="{450E277F-962B-4265-A0B9-4C3D0214E99F}">
  <ds:schemaRefs>
    <ds:schemaRef ds:uri="http://gemini/pivotcustomization/MeasureGridState"/>
  </ds:schemaRefs>
</ds:datastoreItem>
</file>

<file path=customXml/itemProps24.xml><?xml version="1.0" encoding="utf-8"?>
<ds:datastoreItem xmlns:ds="http://schemas.openxmlformats.org/officeDocument/2006/customXml" ds:itemID="{085749B1-8CA0-4B86-B912-F8ED9AD118A7}">
  <ds:schemaRefs>
    <ds:schemaRef ds:uri="http://gemini/pivotcustomization/TableWidget"/>
  </ds:schemaRefs>
</ds:datastoreItem>
</file>

<file path=customXml/itemProps25.xml><?xml version="1.0" encoding="utf-8"?>
<ds:datastoreItem xmlns:ds="http://schemas.openxmlformats.org/officeDocument/2006/customXml" ds:itemID="{802DE1AB-CE60-4A47-A0F3-69E7A8C8A63C}">
  <ds:schemaRefs>
    <ds:schemaRef ds:uri="http://gemini/pivotcustomization/TableXML_Zahlungsdienstleister"/>
  </ds:schemaRefs>
</ds:datastoreItem>
</file>

<file path=customXml/itemProps26.xml><?xml version="1.0" encoding="utf-8"?>
<ds:datastoreItem xmlns:ds="http://schemas.openxmlformats.org/officeDocument/2006/customXml" ds:itemID="{E9F833EA-0EF3-4CAE-8CF8-141CD1E69E32}">
  <ds:schemaRefs>
    <ds:schemaRef ds:uri="http://gemini/pivotcustomization/TableXML_MD_Client"/>
  </ds:schemaRefs>
</ds:datastoreItem>
</file>

<file path=customXml/itemProps27.xml><?xml version="1.0" encoding="utf-8"?>
<ds:datastoreItem xmlns:ds="http://schemas.openxmlformats.org/officeDocument/2006/customXml" ds:itemID="{BA51A64A-A530-49D9-A80D-5CE8195FC7D1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Pivot Zeiten je MA</vt:lpstr>
      <vt:lpstr>Hilfsdaten</vt:lpstr>
      <vt:lpstr>Pivot Rechnungsdaten</vt:lpstr>
      <vt:lpstr>invoice</vt:lpstr>
      <vt:lpstr>Tabelle1</vt:lpstr>
      <vt:lpstr>Stammdaten Klienten</vt:lpstr>
      <vt:lpstr>Stammdaten Zahlungsdienstleiste</vt:lpstr>
      <vt:lpstr>Stammdaten Leistungsbesteller</vt:lpstr>
      <vt:lpstr>Stammdaten 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 baier</dc:creator>
  <cp:keywords/>
  <dc:description/>
  <cp:lastModifiedBy>Gnothi Sauton</cp:lastModifiedBy>
  <cp:revision/>
  <dcterms:created xsi:type="dcterms:W3CDTF">2015-06-05T18:19:34Z</dcterms:created>
  <dcterms:modified xsi:type="dcterms:W3CDTF">2026-02-05T20:05:25Z</dcterms:modified>
  <cp:category/>
  <cp:contentStatus/>
</cp:coreProperties>
</file>