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DO\ДПУ\АЛСВВ\ТРУДОЕМКОСТЬ\2015\"/>
    </mc:Choice>
  </mc:AlternateContent>
  <bookViews>
    <workbookView xWindow="0" yWindow="144" windowWidth="15300" windowHeight="926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9" i="1" l="1"/>
  <c r="D9" i="1"/>
  <c r="I8" i="1"/>
  <c r="I7" i="1"/>
  <c r="I6" i="1"/>
  <c r="F8" i="1"/>
  <c r="F7" i="1"/>
  <c r="F6" i="1"/>
  <c r="O9" i="1"/>
  <c r="P8" i="1"/>
  <c r="P7" i="1"/>
  <c r="P6" i="1"/>
  <c r="L7" i="1"/>
  <c r="M7" i="1" s="1"/>
  <c r="L8" i="1"/>
  <c r="M8" i="1" s="1"/>
  <c r="L6" i="1"/>
  <c r="M6" i="1" s="1"/>
  <c r="K9" i="1"/>
  <c r="L9" i="1" l="1"/>
  <c r="L11" i="1" s="1"/>
  <c r="M9" i="1"/>
</calcChain>
</file>

<file path=xl/sharedStrings.xml><?xml version="1.0" encoding="utf-8"?>
<sst xmlns="http://schemas.openxmlformats.org/spreadsheetml/2006/main" count="21" uniqueCount="19">
  <si>
    <t>№ п/п</t>
  </si>
  <si>
    <t>Наименование АРМ/ПК</t>
  </si>
  <si>
    <t>Количество командных строк</t>
  </si>
  <si>
    <t>1.</t>
  </si>
  <si>
    <t>2.</t>
  </si>
  <si>
    <t>3.</t>
  </si>
  <si>
    <t>Количество строк документации</t>
  </si>
  <si>
    <t>Администрирование и защита</t>
  </si>
  <si>
    <t>Ведение архива ЛСВВ</t>
  </si>
  <si>
    <t>Выгрузка и загрузка данных</t>
  </si>
  <si>
    <t>Трудоемкость</t>
  </si>
  <si>
    <t>Чел. день 12 мес.</t>
  </si>
  <si>
    <t>Чел. мес. 12 мес.</t>
  </si>
  <si>
    <r>
      <t>Доработки ПО (</t>
    </r>
    <r>
      <rPr>
        <b/>
        <sz val="12"/>
        <color theme="1"/>
        <rFont val="Calibri"/>
        <family val="2"/>
        <charset val="204"/>
      </rPr>
      <t>≤</t>
    </r>
    <r>
      <rPr>
        <b/>
        <sz val="12"/>
        <color theme="1"/>
        <rFont val="Times New Roman"/>
        <family val="1"/>
        <charset val="204"/>
      </rPr>
      <t>20%)</t>
    </r>
  </si>
  <si>
    <r>
      <t>Доработки документации (</t>
    </r>
    <r>
      <rPr>
        <b/>
        <sz val="12"/>
        <color theme="1"/>
        <rFont val="Calibri"/>
        <family val="2"/>
        <charset val="204"/>
      </rPr>
      <t>≤</t>
    </r>
    <r>
      <rPr>
        <b/>
        <sz val="12"/>
        <color theme="1"/>
        <rFont val="Times New Roman"/>
        <family val="1"/>
        <charset val="204"/>
      </rPr>
      <t>20%)</t>
    </r>
  </si>
  <si>
    <t>Показатели расчета и распределение трудозатрат по сопровождению  программного комплекса «Создание и ведение архива лицевых счетов вкладчиков военнослужащих – участников Великой Отечественной войны» (2015)</t>
  </si>
  <si>
    <t xml:space="preserve">%-нт доработок </t>
  </si>
  <si>
    <t>Число пользователей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</si>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</sst>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0" fillId="0" borderId="0" xfId="0" applyNumberFormat="1"/>
    <xf numFmtId="164" fontId="2" fillId="0" borderId="0" xfId="0" applyNumberFormat="1" applyFont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tabSelected="1" zoomScale="75" zoomScaleNormal="75" workbookViewId="0">
      <selection activeCell="K9" sqref="K9"/>
    </sheetView>
  </sheetViews>
  <sheetFormatPr defaultRowHeight="14.4" x14ac:dyDescent="0.3"/>
  <cols>
    <col min="1" max="1" width="4.44140625" customWidth="1"/>
    <col min="2" max="2" width="4.21875" customWidth="1"/>
    <col min="3" max="3" width="29.88671875" customWidth="1"/>
    <col min="4" max="4" width="14.88671875" customWidth="1"/>
    <col min="5" max="5" width="11.6640625" customWidth="1"/>
    <col min="6" max="6" width="12" customWidth="1"/>
    <col min="7" max="7" width="16" customWidth="1"/>
    <col min="8" max="8" width="14.5546875" customWidth="1"/>
    <col min="9" max="9" width="12" customWidth="1"/>
    <col min="10" max="10" width="16" customWidth="1"/>
    <col min="11" max="11" width="12" customWidth="1"/>
    <col min="12" max="12" width="11" customWidth="1"/>
    <col min="13" max="13" width="11.44140625" customWidth="1"/>
  </cols>
  <sheetData>
    <row r="1" spans="2:17" s="1" customFormat="1" ht="15.6" x14ac:dyDescent="0.3">
      <c r="F1"/>
      <c r="I1"/>
    </row>
    <row r="2" spans="2:17" s="1" customFormat="1" ht="33.6" customHeight="1" x14ac:dyDescent="0.3">
      <c r="B2" s="13" t="s">
        <v>15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7" s="1" customFormat="1" ht="16.2" thickBot="1" x14ac:dyDescent="0.35">
      <c r="F3"/>
      <c r="I3"/>
    </row>
    <row r="4" spans="2:17" s="1" customFormat="1" ht="17.399999999999999" customHeight="1" x14ac:dyDescent="0.3">
      <c r="B4" s="14" t="s">
        <v>0</v>
      </c>
      <c r="C4" s="14" t="s">
        <v>1</v>
      </c>
      <c r="D4" s="14" t="s">
        <v>2</v>
      </c>
      <c r="E4" s="14" t="s">
        <v>13</v>
      </c>
      <c r="F4" s="16" t="s">
        <v>16</v>
      </c>
      <c r="G4" s="14" t="s">
        <v>6</v>
      </c>
      <c r="H4" s="14" t="s">
        <v>14</v>
      </c>
      <c r="I4" s="16" t="s">
        <v>16</v>
      </c>
      <c r="J4" s="14" t="s">
        <v>17</v>
      </c>
      <c r="K4" s="12" t="s">
        <v>10</v>
      </c>
      <c r="L4" s="12"/>
      <c r="M4" s="12"/>
    </row>
    <row r="5" spans="2:17" ht="30.6" customHeight="1" thickBot="1" x14ac:dyDescent="0.35">
      <c r="B5" s="15"/>
      <c r="C5" s="15"/>
      <c r="D5" s="15"/>
      <c r="E5" s="15"/>
      <c r="F5" s="17"/>
      <c r="G5" s="15"/>
      <c r="H5" s="15"/>
      <c r="I5" s="17"/>
      <c r="J5" s="15"/>
      <c r="K5" s="4" t="s">
        <v>11</v>
      </c>
      <c r="L5" s="4" t="s">
        <v>11</v>
      </c>
      <c r="M5" s="4" t="s">
        <v>12</v>
      </c>
      <c r="N5" s="1"/>
      <c r="O5" s="7">
        <v>12</v>
      </c>
    </row>
    <row r="6" spans="2:17" s="1" customFormat="1" ht="16.2" thickBot="1" x14ac:dyDescent="0.35">
      <c r="B6" s="2" t="s">
        <v>3</v>
      </c>
      <c r="C6" s="3" t="s">
        <v>7</v>
      </c>
      <c r="D6" s="5">
        <v>4500</v>
      </c>
      <c r="E6" s="5">
        <v>300</v>
      </c>
      <c r="F6" s="11">
        <f>E6*100/D6</f>
        <v>6.666666666666667</v>
      </c>
      <c r="G6" s="5">
        <v>400</v>
      </c>
      <c r="H6" s="5">
        <v>150</v>
      </c>
      <c r="I6" s="11">
        <f>H6*100/G6</f>
        <v>37.5</v>
      </c>
      <c r="J6" s="2">
        <v>20</v>
      </c>
      <c r="K6" s="6">
        <v>99.4</v>
      </c>
      <c r="L6" s="6">
        <f>ROUND(K6/12*O5,1)</f>
        <v>99.4</v>
      </c>
      <c r="M6" s="6">
        <f>ROUND(L6/21,1)</f>
        <v>4.7</v>
      </c>
      <c r="O6" s="8">
        <v>3.5</v>
      </c>
      <c r="P6" s="8">
        <f>O6*21</f>
        <v>73.5</v>
      </c>
    </row>
    <row r="7" spans="2:17" s="1" customFormat="1" ht="16.2" thickBot="1" x14ac:dyDescent="0.35">
      <c r="B7" s="2" t="s">
        <v>4</v>
      </c>
      <c r="C7" s="3" t="s">
        <v>8</v>
      </c>
      <c r="D7" s="5">
        <v>15800</v>
      </c>
      <c r="E7" s="5">
        <v>450</v>
      </c>
      <c r="F7" s="11">
        <f>E7*100/D7</f>
        <v>2.8481012658227849</v>
      </c>
      <c r="G7" s="5">
        <v>500</v>
      </c>
      <c r="H7" s="5">
        <v>250</v>
      </c>
      <c r="I7" s="11">
        <f>H7*100/G7</f>
        <v>50</v>
      </c>
      <c r="J7" s="2">
        <v>20</v>
      </c>
      <c r="K7" s="6">
        <v>114.6</v>
      </c>
      <c r="L7" s="6">
        <f>ROUND(K7/12*O5,1)</f>
        <v>114.6</v>
      </c>
      <c r="M7" s="6">
        <f>ROUND(L7/21,1)</f>
        <v>5.5</v>
      </c>
      <c r="O7" s="8">
        <v>4.8</v>
      </c>
      <c r="P7" s="8">
        <f>O7*21</f>
        <v>100.8</v>
      </c>
    </row>
    <row r="8" spans="2:17" s="1" customFormat="1" ht="16.2" thickBot="1" x14ac:dyDescent="0.35">
      <c r="B8" s="2" t="s">
        <v>5</v>
      </c>
      <c r="C8" s="3" t="s">
        <v>9</v>
      </c>
      <c r="D8" s="5">
        <v>6150</v>
      </c>
      <c r="E8" s="5">
        <v>350</v>
      </c>
      <c r="F8" s="11">
        <f>E8*100/D8</f>
        <v>5.691056910569106</v>
      </c>
      <c r="G8" s="5">
        <v>140</v>
      </c>
      <c r="H8" s="5">
        <v>160</v>
      </c>
      <c r="I8" s="11">
        <f>H8*100/G8</f>
        <v>114.28571428571429</v>
      </c>
      <c r="J8" s="2">
        <v>20</v>
      </c>
      <c r="K8" s="6">
        <v>96.1</v>
      </c>
      <c r="L8" s="6">
        <f>ROUND(K8/12*O5,1)</f>
        <v>96.1</v>
      </c>
      <c r="M8" s="6">
        <f>ROUND(L8/21,1)</f>
        <v>4.5999999999999996</v>
      </c>
      <c r="O8" s="8">
        <v>3.6</v>
      </c>
      <c r="P8" s="8">
        <f>O8*21</f>
        <v>75.600000000000009</v>
      </c>
    </row>
    <row r="9" spans="2:17" s="1" customFormat="1" ht="16.2" thickBot="1" x14ac:dyDescent="0.35">
      <c r="B9" s="3"/>
      <c r="C9" s="3"/>
      <c r="D9" s="5">
        <f>SUM(D6:D8)</f>
        <v>26450</v>
      </c>
      <c r="E9" s="5"/>
      <c r="F9" s="11"/>
      <c r="G9" s="5">
        <f>SUM(G6:G8)</f>
        <v>1040</v>
      </c>
      <c r="H9" s="5"/>
      <c r="I9" s="11"/>
      <c r="J9" s="10" t="s">
        <v>18</v>
      </c>
      <c r="K9" s="9">
        <f>SUM(K6:K8)</f>
        <v>310.10000000000002</v>
      </c>
      <c r="L9" s="9">
        <f>ROUND(SUM(L6:L8),1)</f>
        <v>310.10000000000002</v>
      </c>
      <c r="M9" s="9">
        <f>SUM(M6:M8)</f>
        <v>14.799999999999999</v>
      </c>
      <c r="O9" s="8">
        <f>SUM(O6:O8)</f>
        <v>11.9</v>
      </c>
    </row>
    <row r="10" spans="2:17" s="1" customFormat="1" ht="15.6" x14ac:dyDescent="0.3">
      <c r="F10"/>
      <c r="I10"/>
      <c r="O10" s="8"/>
    </row>
    <row r="11" spans="2:17" s="1" customFormat="1" ht="15.6" x14ac:dyDescent="0.3">
      <c r="F11"/>
      <c r="I11"/>
      <c r="L11" s="6">
        <f>ROUND(L9/21,1)</f>
        <v>14.8</v>
      </c>
      <c r="O11" s="8"/>
    </row>
    <row r="12" spans="2:17" s="1" customFormat="1" ht="15.6" x14ac:dyDescent="0.3">
      <c r="F12"/>
      <c r="I12"/>
      <c r="O12" s="8"/>
    </row>
    <row r="13" spans="2:17" s="1" customFormat="1" ht="15.6" x14ac:dyDescent="0.3">
      <c r="F13"/>
      <c r="I13"/>
      <c r="O13" s="8"/>
    </row>
    <row r="14" spans="2:17" s="1" customFormat="1" ht="15.6" x14ac:dyDescent="0.3">
      <c r="F14"/>
      <c r="I14"/>
    </row>
    <row r="15" spans="2:17" s="1" customFormat="1" ht="15.6" x14ac:dyDescent="0.3">
      <c r="F15"/>
      <c r="I15"/>
      <c r="Q15" s="1">
        <v>11</v>
      </c>
    </row>
    <row r="16" spans="2:17" s="1" customFormat="1" ht="15.6" x14ac:dyDescent="0.3">
      <c r="F16"/>
      <c r="I16"/>
    </row>
    <row r="17" spans="6:9" s="1" customFormat="1" ht="15.6" x14ac:dyDescent="0.3">
      <c r="F17"/>
      <c r="I17"/>
    </row>
    <row r="18" spans="6:9" s="1" customFormat="1" ht="15.6" x14ac:dyDescent="0.3">
      <c r="F18"/>
      <c r="I18"/>
    </row>
    <row r="19" spans="6:9" s="1" customFormat="1" ht="15.6" x14ac:dyDescent="0.3">
      <c r="F19"/>
      <c r="I19"/>
    </row>
    <row r="20" spans="6:9" s="1" customFormat="1" ht="15.6" x14ac:dyDescent="0.3">
      <c r="F20"/>
      <c r="I20"/>
    </row>
    <row r="21" spans="6:9" s="1" customFormat="1" ht="15.6" x14ac:dyDescent="0.3">
      <c r="F21"/>
      <c r="I21"/>
    </row>
  </sheetData>
  <mergeCells count="11">
    <mergeCell ref="K4:M4"/>
    <mergeCell ref="B2:M2"/>
    <mergeCell ref="B4:B5"/>
    <mergeCell ref="C4:C5"/>
    <mergeCell ref="D4:D5"/>
    <mergeCell ref="E4:E5"/>
    <mergeCell ref="G4:G5"/>
    <mergeCell ref="H4:H5"/>
    <mergeCell ref="I4:I5"/>
    <mergeCell ref="F4:F5"/>
    <mergeCell ref="J4:J5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viktorg</dc:creator>
  <cp:lastModifiedBy>Viktor Galushko</cp:lastModifiedBy>
  <cp:lastPrinted>2015-03-24T11:11:15Z</cp:lastPrinted>
  <dcterms:created xsi:type="dcterms:W3CDTF">2015-02-03T12:49:33Z</dcterms:created>
  <dcterms:modified xsi:type="dcterms:W3CDTF">2016-08-09T06:11:17Z</dcterms:modified>
</cp:coreProperties>
</file>