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0730" windowHeight="11640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4" l="1"/>
  <c r="I5" i="4"/>
  <c r="I6" i="3" l="1"/>
  <c r="I7" i="3"/>
  <c r="P18" i="2" l="1"/>
  <c r="P19" i="2"/>
  <c r="P17" i="2"/>
  <c r="P15" i="2"/>
  <c r="P6" i="2"/>
  <c r="P7" i="2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P8" i="2"/>
  <c r="P9" i="2"/>
  <c r="P10" i="2"/>
  <c r="P11" i="2"/>
  <c r="P12" i="2"/>
  <c r="P13" i="2"/>
  <c r="P14" i="2"/>
  <c r="P16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5" i="2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5" i="3"/>
  <c r="D2" i="3" l="1"/>
  <c r="D2" i="2"/>
  <c r="D2" i="4"/>
  <c r="A37" i="1"/>
  <c r="A31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I23" i="1"/>
  <c r="O22" i="1"/>
  <c r="Q22" i="1" s="1"/>
  <c r="I22" i="1"/>
  <c r="O21" i="1"/>
  <c r="Q21" i="1" s="1"/>
  <c r="I21" i="1"/>
  <c r="O20" i="1"/>
  <c r="Q20" i="1" s="1"/>
  <c r="I20" i="1"/>
  <c r="O19" i="1"/>
  <c r="Q19" i="1" s="1"/>
  <c r="I19" i="1"/>
  <c r="O18" i="1"/>
  <c r="Q18" i="1" s="1"/>
  <c r="I18" i="1"/>
  <c r="O17" i="1"/>
  <c r="Q17" i="1" s="1"/>
  <c r="I17" i="1"/>
  <c r="O16" i="1"/>
  <c r="Q16" i="1" s="1"/>
  <c r="I16" i="1"/>
  <c r="O15" i="1"/>
  <c r="Q15" i="1" s="1"/>
  <c r="I15" i="1"/>
  <c r="O14" i="1"/>
  <c r="I14" i="1"/>
  <c r="R23" i="1" l="1"/>
  <c r="S23" i="1" s="1"/>
  <c r="R22" i="1"/>
  <c r="S22" i="1" s="1"/>
  <c r="S21" i="1"/>
  <c r="R21" i="1"/>
  <c r="S20" i="1"/>
  <c r="R20" i="1"/>
  <c r="R19" i="1"/>
  <c r="S19" i="1" s="1"/>
  <c r="S18" i="1"/>
  <c r="R18" i="1"/>
  <c r="R17" i="1"/>
  <c r="S17" i="1" s="1"/>
  <c r="R16" i="1"/>
  <c r="S16" i="1" s="1"/>
  <c r="R15" i="1"/>
  <c r="S15" i="1" s="1"/>
  <c r="O24" i="1"/>
  <c r="I24" i="1"/>
  <c r="J26" i="1" s="1"/>
  <c r="Q14" i="1"/>
  <c r="R14" i="1" l="1"/>
  <c r="R24" i="1" s="1"/>
  <c r="Q24" i="1"/>
  <c r="S14" i="1" l="1"/>
  <c r="S24" i="1" s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<sst xmlns="http://schemas.openxmlformats.org/spreadsheetml/2006/main" count="255" uniqueCount="104">
  <si>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</si>
  <si>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</si>
  <si>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</si>
  <si>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</si>
  <si>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</si>
  <si>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</si>
  <si>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</si>
  <si>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</si>
  <si>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</si>
  <si>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</si>
  <si>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</si>
  <si>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</si>
  <si>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</si>
  <si>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</si>
  <si>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</si>
  <si>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</si>
  <si>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</si>
  <si>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</si>
  <si>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</si>
  <si>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</si>
  <si>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</si>
  <si>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</si>
  <si>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</si>
  <si>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</si>
  <si>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</si>
  <si>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</si>
  <si>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</si>
  <si>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</si>
  <si>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</si>
  <si>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</si>
  <si>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</si>
  <si>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</si>
  <si>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</si>
  <si>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</si>
  <si>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</si>
  <si>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</si>
  <si>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</si>
  <si>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</si>
  <si>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</si>
  <si>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</si>
  <si>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</si>
  <si>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</si>
  <si>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</si>
  <si>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</si>
  <si>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</si>
  <si>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</si>
  <si>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</si>
  <si>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</si>
  <si>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</si>
  <si>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</si>
  <si>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</si>
  <si>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</si>
  <si>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</si>
  <si>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</si>
  <si>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</si>
  <si>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WP1 - Market and user request analysis</t>
  </si>
  <si>
    <t xml:space="preserve"> WP2 - Planning of project</t>
  </si>
  <si>
    <t>WP3 - Architecture modeling and design</t>
  </si>
  <si>
    <t>WP4 - Web-portal prototype and hardware prototype</t>
  </si>
  <si>
    <t>WP5 - Web-portal implementation and hardware implementation</t>
  </si>
  <si>
    <t>WP6 - Web-portal testing and hardware testing</t>
  </si>
  <si>
    <t>WP7 - Hardware and software integration</t>
  </si>
  <si>
    <t>WP8 - Integration testing</t>
  </si>
  <si>
    <t xml:space="preserve">WP9 - Evaluation and Dissemination </t>
  </si>
  <si>
    <t xml:space="preserve">WP10 - Project management </t>
  </si>
  <si>
    <t>MEHWO</t>
  </si>
  <si>
    <t>WP2</t>
  </si>
  <si>
    <t>WP3</t>
  </si>
  <si>
    <t>WP4</t>
  </si>
  <si>
    <t>WP5</t>
  </si>
  <si>
    <t>WP6</t>
  </si>
  <si>
    <t>WP7</t>
  </si>
  <si>
    <t>WP9</t>
  </si>
  <si>
    <t>Munich(+49)</t>
  </si>
  <si>
    <t>Belgrade(+381)</t>
  </si>
  <si>
    <t>Cambridge(+44)</t>
  </si>
  <si>
    <t>Zurich(+41)</t>
  </si>
  <si>
    <t>Amsterdam(+31)</t>
  </si>
  <si>
    <t>Solna(+46)</t>
  </si>
  <si>
    <t>WP1</t>
  </si>
  <si>
    <t>WP8</t>
  </si>
  <si>
    <t>WP10</t>
  </si>
  <si>
    <t>Elektrotehnicki fakultet u Beogradu</t>
  </si>
  <si>
    <t>ETF</t>
  </si>
  <si>
    <t>Serbia</t>
  </si>
  <si>
    <t>License for Statistics Generation Software</t>
  </si>
  <si>
    <t>License for Project Planning Software</t>
  </si>
  <si>
    <t>License for Modeling Application</t>
  </si>
  <si>
    <t>Computer room</t>
  </si>
  <si>
    <t>Coding equipment</t>
  </si>
  <si>
    <t>License for Testing software</t>
  </si>
  <si>
    <t>-</t>
  </si>
  <si>
    <t>Server room</t>
  </si>
  <si>
    <t>WP10 - Project management</t>
  </si>
  <si>
    <t>WP9 - Evaluation and dissemination</t>
  </si>
  <si>
    <t>External verification of system model(software)</t>
  </si>
  <si>
    <t>PH</t>
  </si>
  <si>
    <t>PHILIPS</t>
  </si>
  <si>
    <t>Netherlands</t>
  </si>
  <si>
    <t>External help with software development</t>
  </si>
  <si>
    <t xml:space="preserve">                19545</t>
  </si>
  <si>
    <t>detailed description in sheet Travel</t>
  </si>
  <si>
    <t>detailed description in sheet Equipment</t>
  </si>
  <si>
    <t>detailed description in sheet Subcontracting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</si>
</sst>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/>
    <xf numFmtId="0" fontId="15" fillId="0" borderId="1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/>
    <xf numFmtId="0" fontId="15" fillId="0" borderId="10" xfId="0" applyFont="1" applyBorder="1" applyAlignment="1"/>
    <xf numFmtId="0" fontId="15" fillId="0" borderId="2" xfId="0" applyFont="1" applyBorder="1" applyAlignment="1"/>
    <xf numFmtId="0" fontId="15" fillId="0" borderId="2" xfId="0" applyFont="1" applyBorder="1"/>
    <xf numFmtId="0" fontId="15" fillId="0" borderId="10" xfId="0" applyFont="1" applyBorder="1" applyAlignment="1">
      <alignment horizontal="left"/>
    </xf>
    <xf numFmtId="0" fontId="15" fillId="0" borderId="11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topLeftCell="B23" zoomScaleNormal="100" workbookViewId="0">
      <selection activeCell="D38" sqref="D38:P38"/>
    </sheetView>
  </sheetViews>
  <sheetFormatPr defaultColWidth="11.42578125" defaultRowHeight="15" x14ac:dyDescent="0.25"/>
  <cols>
    <col min="1" max="1" width="11.42578125" customWidth="1"/>
    <col min="2" max="2" width="31.28515625" customWidth="1"/>
    <col min="3" max="3" width="24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0" width="24" customWidth="1"/>
    <col min="11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76"/>
      <c r="F3" s="76"/>
      <c r="G3" s="76"/>
      <c r="H3" s="76"/>
      <c r="I3" s="76"/>
    </row>
    <row r="4" spans="1:19" x14ac:dyDescent="0.25">
      <c r="D4" s="2"/>
      <c r="E4" s="77" t="s">
        <v>1</v>
      </c>
      <c r="F4" s="78"/>
      <c r="G4" s="78"/>
      <c r="H4" s="78"/>
      <c r="I4" s="78"/>
      <c r="J4" s="3" t="s">
        <v>65</v>
      </c>
      <c r="L4" s="78" t="s">
        <v>2</v>
      </c>
      <c r="M4" s="78"/>
      <c r="N4" s="78"/>
      <c r="O4" s="4">
        <v>0.25</v>
      </c>
    </row>
    <row r="5" spans="1:19" x14ac:dyDescent="0.25">
      <c r="D5" s="2"/>
      <c r="E5" s="77" t="s">
        <v>3</v>
      </c>
      <c r="F5" s="78"/>
      <c r="G5" s="78"/>
      <c r="H5" s="78"/>
      <c r="I5" s="78"/>
      <c r="J5" s="47" t="s">
        <v>82</v>
      </c>
      <c r="L5" s="78" t="s">
        <v>4</v>
      </c>
      <c r="M5" s="78"/>
      <c r="N5" s="78"/>
      <c r="O5" s="4">
        <v>1</v>
      </c>
    </row>
    <row r="6" spans="1:19" x14ac:dyDescent="0.25">
      <c r="D6" s="2"/>
      <c r="E6" s="77" t="s">
        <v>5</v>
      </c>
      <c r="F6" s="78"/>
      <c r="G6" s="78"/>
      <c r="H6" s="78"/>
      <c r="I6" s="78"/>
      <c r="J6" s="3" t="s">
        <v>83</v>
      </c>
      <c r="L6" s="78" t="s">
        <v>6</v>
      </c>
      <c r="M6" s="78"/>
      <c r="N6" s="78"/>
      <c r="O6" s="5">
        <v>0.7</v>
      </c>
      <c r="P6" s="6" t="s">
        <v>7</v>
      </c>
      <c r="Q6" s="6"/>
    </row>
    <row r="7" spans="1:19" x14ac:dyDescent="0.25">
      <c r="E7" s="78" t="s">
        <v>8</v>
      </c>
      <c r="F7" s="78"/>
      <c r="G7" s="78"/>
      <c r="H7" s="78"/>
      <c r="I7" s="78"/>
      <c r="J7" s="3"/>
      <c r="L7" s="78" t="s">
        <v>9</v>
      </c>
      <c r="M7" s="78"/>
      <c r="N7" s="78"/>
      <c r="O7" s="4">
        <v>1</v>
      </c>
    </row>
    <row r="8" spans="1:19" x14ac:dyDescent="0.25">
      <c r="J8" s="2"/>
      <c r="O8" s="7"/>
    </row>
    <row r="9" spans="1:19" ht="15.75" thickBot="1" x14ac:dyDescent="0.3"/>
    <row r="10" spans="1:19" ht="16.5" thickBot="1" x14ac:dyDescent="0.3">
      <c r="A10" s="79" t="s">
        <v>10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"/>
    </row>
    <row r="12" spans="1:19" ht="15.75" x14ac:dyDescent="0.25">
      <c r="D12" s="81" t="s">
        <v>11</v>
      </c>
      <c r="E12" s="81"/>
      <c r="F12" s="81"/>
      <c r="G12" s="81"/>
      <c r="H12" s="81"/>
      <c r="I12" s="81"/>
      <c r="J12" s="82" t="s">
        <v>12</v>
      </c>
      <c r="K12" s="82"/>
      <c r="L12" s="82"/>
      <c r="M12" s="82"/>
      <c r="N12" s="82"/>
      <c r="O12" s="82"/>
      <c r="P12" s="82"/>
      <c r="Q12" s="82"/>
      <c r="R12" s="82"/>
      <c r="S12" s="9"/>
    </row>
    <row r="13" spans="1:19" s="14" customFormat="1" ht="90" customHeight="1" x14ac:dyDescent="0.2">
      <c r="A13" s="75" t="s">
        <v>49</v>
      </c>
      <c r="B13" s="75"/>
      <c r="C13" s="75"/>
      <c r="D13" s="10" t="s">
        <v>13</v>
      </c>
      <c r="E13" s="10" t="s">
        <v>14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25">
      <c r="A14" s="57" t="s">
        <v>55</v>
      </c>
      <c r="B14" s="58"/>
      <c r="C14" s="59"/>
      <c r="D14" s="15">
        <v>1</v>
      </c>
      <c r="E14" s="15">
        <v>1</v>
      </c>
      <c r="F14" s="15">
        <v>0</v>
      </c>
      <c r="G14" s="15">
        <v>0</v>
      </c>
      <c r="H14" s="15">
        <v>0</v>
      </c>
      <c r="I14" s="16">
        <f>+SUM(D14:H14)</f>
        <v>2</v>
      </c>
      <c r="J14" s="17">
        <v>3872</v>
      </c>
      <c r="K14" s="17">
        <v>51964</v>
      </c>
      <c r="L14" s="17">
        <v>0</v>
      </c>
      <c r="M14" s="17">
        <v>0</v>
      </c>
      <c r="N14" s="17">
        <v>0</v>
      </c>
      <c r="O14" s="18">
        <f t="shared" ref="O14:O23" si="0">+$O$4*(J14+K14-N14)</f>
        <v>13959</v>
      </c>
      <c r="P14" s="17">
        <v>0</v>
      </c>
      <c r="Q14" s="17">
        <f>+J14+K14+L14+M14+O14+P14</f>
        <v>69795</v>
      </c>
      <c r="R14" s="18">
        <f>Q14*100%</f>
        <v>69795</v>
      </c>
      <c r="S14" s="18">
        <f>+Q14-R14</f>
        <v>0</v>
      </c>
    </row>
    <row r="15" spans="1:19" x14ac:dyDescent="0.25">
      <c r="A15" s="57" t="s">
        <v>56</v>
      </c>
      <c r="B15" s="58"/>
      <c r="C15" s="59"/>
      <c r="D15" s="15">
        <v>0</v>
      </c>
      <c r="E15" s="15">
        <v>1</v>
      </c>
      <c r="F15" s="15">
        <v>1</v>
      </c>
      <c r="G15" s="15">
        <v>0</v>
      </c>
      <c r="H15" s="15">
        <v>0</v>
      </c>
      <c r="I15" s="16">
        <f t="shared" ref="I15:I23" si="1">+SUM(D15:H15)</f>
        <v>2</v>
      </c>
      <c r="J15" s="17">
        <v>3872</v>
      </c>
      <c r="K15" s="17">
        <v>5364</v>
      </c>
      <c r="L15" s="17">
        <v>0</v>
      </c>
      <c r="M15" s="17">
        <v>0</v>
      </c>
      <c r="N15" s="17">
        <v>0</v>
      </c>
      <c r="O15" s="18">
        <f t="shared" si="0"/>
        <v>2309</v>
      </c>
      <c r="P15" s="17">
        <v>0</v>
      </c>
      <c r="Q15" s="17">
        <f t="shared" ref="Q15:Q23" si="2">+J15+K15+L15+M15+O15+P15</f>
        <v>11545</v>
      </c>
      <c r="R15" s="18">
        <f t="shared" ref="R15:R23" si="3">Q15*100%</f>
        <v>11545</v>
      </c>
      <c r="S15" s="18">
        <f t="shared" ref="S15:S23" si="4">+Q15-R15</f>
        <v>0</v>
      </c>
    </row>
    <row r="16" spans="1:19" x14ac:dyDescent="0.25">
      <c r="A16" s="57" t="s">
        <v>57</v>
      </c>
      <c r="B16" s="58"/>
      <c r="C16" s="59"/>
      <c r="D16" s="15">
        <v>0</v>
      </c>
      <c r="E16" s="15">
        <v>2</v>
      </c>
      <c r="F16" s="15">
        <v>1</v>
      </c>
      <c r="G16" s="15">
        <v>0</v>
      </c>
      <c r="H16" s="15">
        <v>0</v>
      </c>
      <c r="I16" s="16">
        <f t="shared" si="1"/>
        <v>3</v>
      </c>
      <c r="J16" s="17">
        <v>5808</v>
      </c>
      <c r="K16" s="17">
        <v>2450</v>
      </c>
      <c r="L16" s="17">
        <v>3000</v>
      </c>
      <c r="M16" s="17">
        <v>0</v>
      </c>
      <c r="N16" s="17">
        <v>0</v>
      </c>
      <c r="O16" s="18">
        <f t="shared" si="0"/>
        <v>2064.5</v>
      </c>
      <c r="P16" s="17">
        <v>0</v>
      </c>
      <c r="Q16" s="17">
        <f t="shared" si="2"/>
        <v>13322.5</v>
      </c>
      <c r="R16" s="18">
        <f t="shared" si="3"/>
        <v>13322.5</v>
      </c>
      <c r="S16" s="18">
        <f t="shared" si="4"/>
        <v>0</v>
      </c>
    </row>
    <row r="17" spans="1:20" x14ac:dyDescent="0.25">
      <c r="A17" s="57" t="s">
        <v>58</v>
      </c>
      <c r="B17" s="58"/>
      <c r="C17" s="59"/>
      <c r="D17" s="15">
        <v>0</v>
      </c>
      <c r="E17" s="15">
        <v>2</v>
      </c>
      <c r="F17" s="15">
        <v>2</v>
      </c>
      <c r="G17" s="15">
        <v>2</v>
      </c>
      <c r="H17" s="15">
        <v>0</v>
      </c>
      <c r="I17" s="16">
        <f t="shared" si="1"/>
        <v>6</v>
      </c>
      <c r="J17" s="17">
        <v>11616</v>
      </c>
      <c r="K17" s="17">
        <v>2877</v>
      </c>
      <c r="L17" s="17">
        <v>0</v>
      </c>
      <c r="M17" s="17">
        <v>0</v>
      </c>
      <c r="N17" s="17">
        <v>0</v>
      </c>
      <c r="O17" s="18">
        <f t="shared" si="0"/>
        <v>3623.25</v>
      </c>
      <c r="P17" s="17">
        <v>0</v>
      </c>
      <c r="Q17" s="17">
        <f t="shared" si="2"/>
        <v>18116.25</v>
      </c>
      <c r="R17" s="18">
        <f t="shared" si="3"/>
        <v>18116.25</v>
      </c>
      <c r="S17" s="18">
        <f t="shared" si="4"/>
        <v>0</v>
      </c>
    </row>
    <row r="18" spans="1:20" x14ac:dyDescent="0.25">
      <c r="A18" s="57" t="s">
        <v>59</v>
      </c>
      <c r="B18" s="58"/>
      <c r="C18" s="59"/>
      <c r="D18" s="15">
        <v>1</v>
      </c>
      <c r="E18" s="15">
        <v>2</v>
      </c>
      <c r="F18" s="15">
        <v>2</v>
      </c>
      <c r="G18" s="15">
        <v>1</v>
      </c>
      <c r="H18" s="15">
        <v>0</v>
      </c>
      <c r="I18" s="16">
        <f t="shared" si="1"/>
        <v>6</v>
      </c>
      <c r="J18" s="17">
        <v>11616</v>
      </c>
      <c r="K18" s="17">
        <v>0</v>
      </c>
      <c r="L18" s="17">
        <v>3000</v>
      </c>
      <c r="M18" s="17">
        <v>0</v>
      </c>
      <c r="N18" s="17">
        <v>0</v>
      </c>
      <c r="O18" s="18">
        <f t="shared" si="0"/>
        <v>2904</v>
      </c>
      <c r="P18" s="17">
        <v>0</v>
      </c>
      <c r="Q18" s="17">
        <f t="shared" si="2"/>
        <v>17520</v>
      </c>
      <c r="R18" s="18">
        <f t="shared" si="3"/>
        <v>17520</v>
      </c>
      <c r="S18" s="18">
        <f t="shared" si="4"/>
        <v>0</v>
      </c>
    </row>
    <row r="19" spans="1:20" x14ac:dyDescent="0.25">
      <c r="A19" s="57" t="s">
        <v>60</v>
      </c>
      <c r="B19" s="58"/>
      <c r="C19" s="59"/>
      <c r="D19" s="15">
        <v>0</v>
      </c>
      <c r="E19" s="15">
        <v>4</v>
      </c>
      <c r="F19" s="15">
        <v>4</v>
      </c>
      <c r="G19" s="15">
        <v>6</v>
      </c>
      <c r="H19" s="15">
        <v>4</v>
      </c>
      <c r="I19" s="16">
        <f t="shared" si="1"/>
        <v>18</v>
      </c>
      <c r="J19" s="17">
        <v>34848</v>
      </c>
      <c r="K19" s="17">
        <v>1389</v>
      </c>
      <c r="L19" s="17">
        <v>0</v>
      </c>
      <c r="M19" s="17">
        <v>0</v>
      </c>
      <c r="N19" s="17">
        <v>0</v>
      </c>
      <c r="O19" s="18">
        <f t="shared" si="0"/>
        <v>9059.25</v>
      </c>
      <c r="P19" s="17">
        <v>0</v>
      </c>
      <c r="Q19" s="17">
        <f t="shared" si="2"/>
        <v>45296.25</v>
      </c>
      <c r="R19" s="18">
        <f t="shared" si="3"/>
        <v>45296.25</v>
      </c>
      <c r="S19" s="18">
        <f t="shared" si="4"/>
        <v>0</v>
      </c>
    </row>
    <row r="20" spans="1:20" x14ac:dyDescent="0.25">
      <c r="A20" s="57" t="s">
        <v>61</v>
      </c>
      <c r="B20" s="58"/>
      <c r="C20" s="59"/>
      <c r="D20" s="15">
        <v>1</v>
      </c>
      <c r="E20" s="15">
        <v>2</v>
      </c>
      <c r="F20" s="15">
        <v>5</v>
      </c>
      <c r="G20" s="15">
        <v>1</v>
      </c>
      <c r="H20" s="15">
        <v>1</v>
      </c>
      <c r="I20" s="16">
        <f>+SUM(D20:H20)</f>
        <v>10</v>
      </c>
      <c r="J20" s="17">
        <v>19360</v>
      </c>
      <c r="K20" s="17">
        <v>0</v>
      </c>
      <c r="L20" s="17">
        <v>0</v>
      </c>
      <c r="M20" s="17">
        <v>0</v>
      </c>
      <c r="N20" s="17">
        <v>0</v>
      </c>
      <c r="O20" s="18">
        <f t="shared" si="0"/>
        <v>4840</v>
      </c>
      <c r="P20" s="17">
        <v>0</v>
      </c>
      <c r="Q20" s="17">
        <f t="shared" si="2"/>
        <v>24200</v>
      </c>
      <c r="R20" s="18">
        <f t="shared" si="3"/>
        <v>24200</v>
      </c>
      <c r="S20" s="18">
        <f t="shared" si="4"/>
        <v>0</v>
      </c>
    </row>
    <row r="21" spans="1:20" x14ac:dyDescent="0.25">
      <c r="A21" s="57" t="s">
        <v>62</v>
      </c>
      <c r="B21" s="58"/>
      <c r="C21" s="59"/>
      <c r="D21" s="15">
        <v>0</v>
      </c>
      <c r="E21" s="15">
        <v>3</v>
      </c>
      <c r="F21" s="15">
        <v>6</v>
      </c>
      <c r="G21" s="15">
        <v>3</v>
      </c>
      <c r="H21" s="15">
        <v>3</v>
      </c>
      <c r="I21" s="16">
        <f t="shared" si="1"/>
        <v>15</v>
      </c>
      <c r="J21" s="17">
        <v>29040</v>
      </c>
      <c r="K21" s="17">
        <v>0</v>
      </c>
      <c r="L21" s="17">
        <v>0</v>
      </c>
      <c r="M21" s="17">
        <v>0</v>
      </c>
      <c r="N21" s="17">
        <v>0</v>
      </c>
      <c r="O21" s="18">
        <f t="shared" si="0"/>
        <v>7260</v>
      </c>
      <c r="P21" s="17">
        <v>0</v>
      </c>
      <c r="Q21" s="17">
        <f t="shared" si="2"/>
        <v>36300</v>
      </c>
      <c r="R21" s="18">
        <f t="shared" si="3"/>
        <v>36300</v>
      </c>
      <c r="S21" s="18">
        <f t="shared" si="4"/>
        <v>0</v>
      </c>
    </row>
    <row r="22" spans="1:20" x14ac:dyDescent="0.25">
      <c r="A22" s="57" t="s">
        <v>63</v>
      </c>
      <c r="B22" s="58"/>
      <c r="C22" s="59"/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6">
        <f t="shared" si="1"/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8">
        <f t="shared" si="0"/>
        <v>0</v>
      </c>
      <c r="P22" s="17">
        <v>0</v>
      </c>
      <c r="Q22" s="17">
        <f t="shared" si="2"/>
        <v>0</v>
      </c>
      <c r="R22" s="18">
        <f t="shared" si="3"/>
        <v>0</v>
      </c>
      <c r="S22" s="18">
        <f t="shared" si="4"/>
        <v>0</v>
      </c>
    </row>
    <row r="23" spans="1:20" x14ac:dyDescent="0.25">
      <c r="A23" s="57" t="s">
        <v>64</v>
      </c>
      <c r="B23" s="58"/>
      <c r="C23" s="59"/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6">
        <f t="shared" si="1"/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8">
        <f t="shared" si="0"/>
        <v>0</v>
      </c>
      <c r="P23" s="17">
        <v>0</v>
      </c>
      <c r="Q23" s="17">
        <f t="shared" si="2"/>
        <v>0</v>
      </c>
      <c r="R23" s="18">
        <f t="shared" si="3"/>
        <v>0</v>
      </c>
      <c r="S23" s="18">
        <f t="shared" si="4"/>
        <v>0</v>
      </c>
    </row>
    <row r="24" spans="1:20" x14ac:dyDescent="0.25">
      <c r="A24" s="74" t="s">
        <v>18</v>
      </c>
      <c r="B24" s="74"/>
      <c r="C24" s="74"/>
      <c r="D24" s="15">
        <f>SUM(D14:D23)</f>
        <v>3</v>
      </c>
      <c r="E24" s="15">
        <f t="shared" ref="E24:I24" si="5">SUM(E14:E23)</f>
        <v>17</v>
      </c>
      <c r="F24" s="15">
        <f t="shared" si="5"/>
        <v>21</v>
      </c>
      <c r="G24" s="15">
        <f t="shared" si="5"/>
        <v>13</v>
      </c>
      <c r="H24" s="15">
        <f t="shared" si="5"/>
        <v>8</v>
      </c>
      <c r="I24" s="19">
        <f t="shared" si="5"/>
        <v>62</v>
      </c>
      <c r="J24" s="20">
        <f>SUM(J14:J23)</f>
        <v>120032</v>
      </c>
      <c r="K24" s="20">
        <f t="shared" ref="K24:S24" si="6">SUM(K14:K23)</f>
        <v>64044</v>
      </c>
      <c r="L24" s="20">
        <f t="shared" si="6"/>
        <v>6000</v>
      </c>
      <c r="M24" s="20">
        <f t="shared" si="6"/>
        <v>0</v>
      </c>
      <c r="N24" s="20">
        <f t="shared" si="6"/>
        <v>0</v>
      </c>
      <c r="O24" s="20">
        <f t="shared" si="6"/>
        <v>46019</v>
      </c>
      <c r="P24" s="20">
        <f t="shared" si="6"/>
        <v>0</v>
      </c>
      <c r="Q24" s="20">
        <f t="shared" si="6"/>
        <v>236095</v>
      </c>
      <c r="R24" s="21">
        <f t="shared" si="6"/>
        <v>236095</v>
      </c>
      <c r="S24" s="22">
        <f t="shared" si="6"/>
        <v>0</v>
      </c>
      <c r="T24" s="23"/>
    </row>
    <row r="25" spans="1:20" x14ac:dyDescent="0.25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25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1936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25">
      <c r="A27" s="30"/>
      <c r="S27" s="31"/>
    </row>
    <row r="28" spans="1:20" x14ac:dyDescent="0.25">
      <c r="A28" s="73" t="s">
        <v>30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</row>
    <row r="29" spans="1:20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25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25">
      <c r="A31" s="66" t="str">
        <f>CONCATENATE("participant"," ",J6)</f>
        <v>participant ETF</v>
      </c>
      <c r="B31" s="67"/>
      <c r="C31" s="33" t="s">
        <v>32</v>
      </c>
      <c r="D31" s="70" t="s">
        <v>33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1:20" ht="36" customHeight="1" x14ac:dyDescent="0.25">
      <c r="A32" s="60" t="s">
        <v>34</v>
      </c>
      <c r="B32" s="60"/>
      <c r="C32" s="34" t="s">
        <v>100</v>
      </c>
      <c r="D32" s="72" t="s">
        <v>101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S32" s="31"/>
    </row>
    <row r="33" spans="1:19" ht="29.25" customHeight="1" x14ac:dyDescent="0.25">
      <c r="A33" s="60" t="s">
        <v>35</v>
      </c>
      <c r="B33" s="60"/>
      <c r="C33" s="35">
        <v>64044</v>
      </c>
      <c r="D33" s="65" t="s">
        <v>102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S33" s="31"/>
    </row>
    <row r="34" spans="1:19" ht="31.5" customHeight="1" x14ac:dyDescent="0.25">
      <c r="A34" s="60" t="s">
        <v>36</v>
      </c>
      <c r="B34" s="60"/>
      <c r="C34" s="3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S34" s="31"/>
    </row>
    <row r="35" spans="1:19" s="36" customFormat="1" x14ac:dyDescent="0.25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25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25">
      <c r="A37" s="66" t="str">
        <f>CONCATENATE("participant"," ",C9)</f>
        <v xml:space="preserve">participant </v>
      </c>
      <c r="B37" s="67"/>
      <c r="C37" s="33" t="s">
        <v>32</v>
      </c>
      <c r="D37" s="68" t="s">
        <v>33</v>
      </c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</row>
    <row r="38" spans="1:19" ht="27.75" customHeight="1" x14ac:dyDescent="0.25">
      <c r="A38" s="60" t="s">
        <v>37</v>
      </c>
      <c r="B38" s="60"/>
      <c r="C38" s="35">
        <v>6000</v>
      </c>
      <c r="D38" s="64" t="s">
        <v>103</v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S38" s="31"/>
    </row>
    <row r="39" spans="1:19" ht="25.5" customHeight="1" x14ac:dyDescent="0.25">
      <c r="A39" s="60" t="s">
        <v>38</v>
      </c>
      <c r="B39" s="60"/>
      <c r="C39" s="35"/>
      <c r="D39" s="61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3"/>
      <c r="S39" s="31"/>
    </row>
    <row r="40" spans="1:19" ht="26.25" customHeight="1" x14ac:dyDescent="0.25">
      <c r="A40" s="60" t="s">
        <v>39</v>
      </c>
      <c r="B40" s="60"/>
      <c r="C40" s="35"/>
      <c r="D40" s="64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S40" s="31"/>
    </row>
  </sheetData>
  <protectedRanges>
    <protectedRange sqref="C34:P37 O6 D14:H23 J14:N23 P14:P23 R14:S23 C32 C33 C39:P40 C38" name="Range1"/>
    <protectedRange sqref="D32:P32" name="Range1_1"/>
    <protectedRange sqref="D33:P33" name="Range1_2"/>
    <protectedRange sqref="D38:P38" name="Range1_3"/>
  </protectedRanges>
  <mergeCells count="41">
    <mergeCell ref="A28:P28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14:C1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22:C22"/>
    <mergeCell ref="A23:C23"/>
    <mergeCell ref="A20:C20"/>
    <mergeCell ref="A21:C21"/>
    <mergeCell ref="A15:C15"/>
    <mergeCell ref="A17:C17"/>
    <mergeCell ref="A18:C18"/>
    <mergeCell ref="A16:C16"/>
    <mergeCell ref="A19:C19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topLeftCell="A10" workbookViewId="0">
      <selection activeCell="O20" sqref="O20"/>
    </sheetView>
  </sheetViews>
  <sheetFormatPr defaultRowHeight="15" x14ac:dyDescent="0.25"/>
  <cols>
    <col min="4" max="4" width="31.42578125" customWidth="1"/>
    <col min="6" max="6" width="16.28515625" bestFit="1" customWidth="1"/>
    <col min="7" max="7" width="17.7109375" bestFit="1" customWidth="1"/>
  </cols>
  <sheetData>
    <row r="1" spans="2:16" ht="15.75" thickBot="1" x14ac:dyDescent="0.3"/>
    <row r="2" spans="2:16" ht="19.5" thickBot="1" x14ac:dyDescent="0.35">
      <c r="B2" s="83" t="s">
        <v>40</v>
      </c>
      <c r="C2" s="84"/>
      <c r="D2" s="43">
        <f>SUM(P5:P37)</f>
        <v>19545</v>
      </c>
    </row>
    <row r="4" spans="2:16" ht="164.25" x14ac:dyDescent="0.25">
      <c r="B4" s="41" t="s">
        <v>48</v>
      </c>
      <c r="C4" s="41" t="s">
        <v>41</v>
      </c>
      <c r="D4" s="41" t="s">
        <v>42</v>
      </c>
      <c r="E4" s="40" t="s">
        <v>43</v>
      </c>
      <c r="F4" s="44" t="s">
        <v>50</v>
      </c>
      <c r="G4" s="44" t="s">
        <v>51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52</v>
      </c>
      <c r="N4" s="10" t="s">
        <v>53</v>
      </c>
      <c r="O4" s="10" t="s">
        <v>54</v>
      </c>
      <c r="P4" s="46" t="s">
        <v>47</v>
      </c>
    </row>
    <row r="5" spans="2:16" x14ac:dyDescent="0.25">
      <c r="B5" s="39" t="s">
        <v>79</v>
      </c>
      <c r="C5" s="39" t="s">
        <v>83</v>
      </c>
      <c r="D5" s="51" t="s">
        <v>82</v>
      </c>
      <c r="E5" s="39" t="s">
        <v>84</v>
      </c>
      <c r="F5" s="52" t="s">
        <v>74</v>
      </c>
      <c r="G5" s="39" t="s">
        <v>73</v>
      </c>
      <c r="H5" s="39">
        <v>2</v>
      </c>
      <c r="I5" s="39">
        <v>1</v>
      </c>
      <c r="J5" s="39">
        <v>0</v>
      </c>
      <c r="K5" s="39">
        <v>0</v>
      </c>
      <c r="L5" s="39">
        <v>0</v>
      </c>
      <c r="M5" s="39">
        <v>1</v>
      </c>
      <c r="N5" s="39">
        <v>1125</v>
      </c>
      <c r="O5" s="39">
        <v>300</v>
      </c>
      <c r="P5" s="39">
        <f>N5+O5</f>
        <v>1425</v>
      </c>
    </row>
    <row r="6" spans="2:16" x14ac:dyDescent="0.25">
      <c r="B6" s="49" t="s">
        <v>66</v>
      </c>
      <c r="C6" s="52" t="s">
        <v>83</v>
      </c>
      <c r="D6" s="51" t="s">
        <v>82</v>
      </c>
      <c r="E6" s="52" t="s">
        <v>84</v>
      </c>
      <c r="F6" s="52" t="s">
        <v>74</v>
      </c>
      <c r="G6" s="49" t="s">
        <v>76</v>
      </c>
      <c r="H6" s="49">
        <v>0</v>
      </c>
      <c r="I6" s="49">
        <v>1</v>
      </c>
      <c r="J6" s="49">
        <v>1</v>
      </c>
      <c r="K6" s="49">
        <v>1</v>
      </c>
      <c r="L6" s="49">
        <v>0</v>
      </c>
      <c r="M6" s="49">
        <v>1</v>
      </c>
      <c r="N6" s="49">
        <v>1335</v>
      </c>
      <c r="O6" s="49">
        <v>300</v>
      </c>
      <c r="P6" s="49">
        <f>N6+O6</f>
        <v>1635</v>
      </c>
    </row>
    <row r="7" spans="2:16" x14ac:dyDescent="0.25">
      <c r="B7" s="39" t="s">
        <v>67</v>
      </c>
      <c r="C7" s="52" t="s">
        <v>83</v>
      </c>
      <c r="D7" s="51" t="s">
        <v>82</v>
      </c>
      <c r="E7" s="52" t="s">
        <v>84</v>
      </c>
      <c r="F7" s="52" t="s">
        <v>74</v>
      </c>
      <c r="G7" s="39" t="s">
        <v>75</v>
      </c>
      <c r="H7" s="39">
        <v>0</v>
      </c>
      <c r="I7" s="39">
        <v>1</v>
      </c>
      <c r="J7" s="39">
        <v>1</v>
      </c>
      <c r="K7" s="39">
        <v>1</v>
      </c>
      <c r="L7" s="39">
        <v>0</v>
      </c>
      <c r="M7" s="39">
        <v>1</v>
      </c>
      <c r="N7" s="39">
        <v>1215</v>
      </c>
      <c r="O7" s="39">
        <v>300</v>
      </c>
      <c r="P7" s="39">
        <f>N7+O7</f>
        <v>1515</v>
      </c>
    </row>
    <row r="8" spans="2:16" x14ac:dyDescent="0.25">
      <c r="B8" s="39" t="s">
        <v>68</v>
      </c>
      <c r="C8" s="52" t="s">
        <v>83</v>
      </c>
      <c r="D8" s="51" t="s">
        <v>82</v>
      </c>
      <c r="E8" s="52" t="s">
        <v>84</v>
      </c>
      <c r="F8" s="52" t="s">
        <v>74</v>
      </c>
      <c r="G8" s="39" t="s">
        <v>74</v>
      </c>
      <c r="H8" s="39">
        <v>0</v>
      </c>
      <c r="I8" s="39">
        <v>1</v>
      </c>
      <c r="J8" s="39">
        <v>1</v>
      </c>
      <c r="K8" s="39">
        <v>1</v>
      </c>
      <c r="L8" s="39">
        <v>0</v>
      </c>
      <c r="M8" s="39">
        <v>1</v>
      </c>
      <c r="N8" s="39">
        <v>0</v>
      </c>
      <c r="O8" s="39">
        <v>0</v>
      </c>
      <c r="P8" s="39">
        <f t="shared" ref="P8:P37" si="0">N8+O8</f>
        <v>0</v>
      </c>
    </row>
    <row r="9" spans="2:16" x14ac:dyDescent="0.25">
      <c r="B9" s="39" t="s">
        <v>68</v>
      </c>
      <c r="C9" s="52" t="s">
        <v>83</v>
      </c>
      <c r="D9" s="51" t="s">
        <v>82</v>
      </c>
      <c r="E9" s="52" t="s">
        <v>84</v>
      </c>
      <c r="F9" s="52" t="s">
        <v>74</v>
      </c>
      <c r="G9" s="48" t="s">
        <v>74</v>
      </c>
      <c r="H9" s="39">
        <v>0</v>
      </c>
      <c r="I9" s="39">
        <v>1</v>
      </c>
      <c r="J9" s="39">
        <v>1</v>
      </c>
      <c r="K9" s="39">
        <v>1</v>
      </c>
      <c r="L9" s="39">
        <v>0</v>
      </c>
      <c r="M9" s="39">
        <v>1</v>
      </c>
      <c r="N9" s="39">
        <v>0</v>
      </c>
      <c r="O9" s="39">
        <v>0</v>
      </c>
      <c r="P9" s="39">
        <f t="shared" si="0"/>
        <v>0</v>
      </c>
    </row>
    <row r="10" spans="2:16" x14ac:dyDescent="0.25">
      <c r="B10" s="39" t="s">
        <v>69</v>
      </c>
      <c r="C10" s="52" t="s">
        <v>83</v>
      </c>
      <c r="D10" s="51" t="s">
        <v>82</v>
      </c>
      <c r="E10" s="52" t="s">
        <v>84</v>
      </c>
      <c r="F10" s="52" t="s">
        <v>74</v>
      </c>
      <c r="G10" s="39" t="s">
        <v>76</v>
      </c>
      <c r="H10" s="39">
        <v>0</v>
      </c>
      <c r="I10" s="39">
        <v>1</v>
      </c>
      <c r="J10" s="39">
        <v>1</v>
      </c>
      <c r="K10" s="39">
        <v>1</v>
      </c>
      <c r="L10" s="39">
        <v>0</v>
      </c>
      <c r="M10" s="39">
        <v>1</v>
      </c>
      <c r="N10" s="39">
        <v>1335</v>
      </c>
      <c r="O10" s="39">
        <v>300</v>
      </c>
      <c r="P10" s="39">
        <f t="shared" si="0"/>
        <v>1635</v>
      </c>
    </row>
    <row r="11" spans="2:16" x14ac:dyDescent="0.25">
      <c r="B11" s="39" t="s">
        <v>69</v>
      </c>
      <c r="C11" s="52" t="s">
        <v>83</v>
      </c>
      <c r="D11" s="51" t="s">
        <v>82</v>
      </c>
      <c r="E11" s="52" t="s">
        <v>84</v>
      </c>
      <c r="F11" s="52" t="s">
        <v>74</v>
      </c>
      <c r="G11" s="48" t="s">
        <v>76</v>
      </c>
      <c r="H11" s="39">
        <v>0</v>
      </c>
      <c r="I11" s="39">
        <v>1</v>
      </c>
      <c r="J11" s="39">
        <v>1</v>
      </c>
      <c r="K11" s="39">
        <v>1</v>
      </c>
      <c r="L11" s="39">
        <v>0</v>
      </c>
      <c r="M11" s="39">
        <v>1</v>
      </c>
      <c r="N11" s="39">
        <v>1335</v>
      </c>
      <c r="O11" s="39">
        <v>300</v>
      </c>
      <c r="P11" s="39">
        <f t="shared" si="0"/>
        <v>1635</v>
      </c>
    </row>
    <row r="12" spans="2:16" x14ac:dyDescent="0.25">
      <c r="B12" s="39" t="s">
        <v>70</v>
      </c>
      <c r="C12" s="52" t="s">
        <v>83</v>
      </c>
      <c r="D12" s="51" t="s">
        <v>82</v>
      </c>
      <c r="E12" s="52" t="s">
        <v>84</v>
      </c>
      <c r="F12" s="52" t="s">
        <v>74</v>
      </c>
      <c r="G12" s="39" t="s">
        <v>76</v>
      </c>
      <c r="H12" s="39">
        <v>0</v>
      </c>
      <c r="I12" s="39">
        <v>1</v>
      </c>
      <c r="J12" s="39">
        <v>1</v>
      </c>
      <c r="K12" s="39">
        <v>1</v>
      </c>
      <c r="L12" s="39">
        <v>0</v>
      </c>
      <c r="M12" s="39">
        <v>1</v>
      </c>
      <c r="N12" s="39">
        <v>1335</v>
      </c>
      <c r="O12" s="39">
        <v>300</v>
      </c>
      <c r="P12" s="39">
        <f t="shared" si="0"/>
        <v>1635</v>
      </c>
    </row>
    <row r="13" spans="2:16" x14ac:dyDescent="0.25">
      <c r="B13" s="48" t="s">
        <v>71</v>
      </c>
      <c r="C13" s="52" t="s">
        <v>83</v>
      </c>
      <c r="D13" s="51" t="s">
        <v>82</v>
      </c>
      <c r="E13" s="52" t="s">
        <v>84</v>
      </c>
      <c r="F13" s="52" t="s">
        <v>74</v>
      </c>
      <c r="G13" s="48" t="s">
        <v>77</v>
      </c>
      <c r="H13" s="48">
        <v>0</v>
      </c>
      <c r="I13" s="48">
        <v>1</v>
      </c>
      <c r="J13" s="48">
        <v>1</v>
      </c>
      <c r="K13" s="48">
        <v>1</v>
      </c>
      <c r="L13" s="48">
        <v>0</v>
      </c>
      <c r="M13" s="48">
        <v>1</v>
      </c>
      <c r="N13" s="39">
        <v>1065</v>
      </c>
      <c r="O13" s="48">
        <v>300</v>
      </c>
      <c r="P13" s="39">
        <f t="shared" si="0"/>
        <v>1365</v>
      </c>
    </row>
    <row r="14" spans="2:16" x14ac:dyDescent="0.25">
      <c r="B14" s="48" t="s">
        <v>80</v>
      </c>
      <c r="C14" s="52" t="s">
        <v>83</v>
      </c>
      <c r="D14" s="51" t="s">
        <v>82</v>
      </c>
      <c r="E14" s="52" t="s">
        <v>84</v>
      </c>
      <c r="F14" s="52" t="s">
        <v>74</v>
      </c>
      <c r="G14" s="48" t="s">
        <v>73</v>
      </c>
      <c r="H14" s="48">
        <v>0</v>
      </c>
      <c r="I14" s="48">
        <v>1</v>
      </c>
      <c r="J14" s="48">
        <v>0</v>
      </c>
      <c r="K14" s="48">
        <v>1</v>
      </c>
      <c r="L14" s="48">
        <v>1</v>
      </c>
      <c r="M14" s="48">
        <v>1</v>
      </c>
      <c r="N14" s="39">
        <v>1125</v>
      </c>
      <c r="O14" s="48">
        <v>300</v>
      </c>
      <c r="P14" s="39">
        <f t="shared" si="0"/>
        <v>1425</v>
      </c>
    </row>
    <row r="15" spans="2:16" x14ac:dyDescent="0.25">
      <c r="B15" s="49" t="s">
        <v>80</v>
      </c>
      <c r="C15" s="52" t="s">
        <v>83</v>
      </c>
      <c r="D15" s="51" t="s">
        <v>82</v>
      </c>
      <c r="E15" s="52" t="s">
        <v>84</v>
      </c>
      <c r="F15" s="52" t="s">
        <v>74</v>
      </c>
      <c r="G15" s="49" t="s">
        <v>73</v>
      </c>
      <c r="H15" s="49">
        <v>0</v>
      </c>
      <c r="I15" s="49">
        <v>1</v>
      </c>
      <c r="J15" s="49">
        <v>0</v>
      </c>
      <c r="K15" s="49">
        <v>1</v>
      </c>
      <c r="L15" s="49">
        <v>1</v>
      </c>
      <c r="M15" s="49">
        <v>1</v>
      </c>
      <c r="N15" s="49">
        <v>1125</v>
      </c>
      <c r="O15" s="49">
        <v>300</v>
      </c>
      <c r="P15" s="49">
        <f t="shared" ref="P15" si="1">N15+O15</f>
        <v>1425</v>
      </c>
    </row>
    <row r="16" spans="2:16" x14ac:dyDescent="0.25">
      <c r="B16" s="39" t="s">
        <v>72</v>
      </c>
      <c r="C16" s="52" t="s">
        <v>83</v>
      </c>
      <c r="D16" s="51" t="s">
        <v>82</v>
      </c>
      <c r="E16" s="52" t="s">
        <v>84</v>
      </c>
      <c r="F16" s="52" t="s">
        <v>74</v>
      </c>
      <c r="G16" s="39" t="s">
        <v>78</v>
      </c>
      <c r="H16" s="39">
        <v>1</v>
      </c>
      <c r="I16" s="39">
        <v>0</v>
      </c>
      <c r="J16" s="39">
        <v>0</v>
      </c>
      <c r="K16" s="39">
        <v>0</v>
      </c>
      <c r="L16" s="39">
        <v>2</v>
      </c>
      <c r="M16" s="39">
        <v>1</v>
      </c>
      <c r="N16" s="39">
        <v>1275</v>
      </c>
      <c r="O16" s="39">
        <v>300</v>
      </c>
      <c r="P16" s="39">
        <f t="shared" si="0"/>
        <v>1575</v>
      </c>
    </row>
    <row r="17" spans="2:16" x14ac:dyDescent="0.25">
      <c r="B17" s="49" t="s">
        <v>81</v>
      </c>
      <c r="C17" s="52" t="s">
        <v>83</v>
      </c>
      <c r="D17" s="51" t="s">
        <v>82</v>
      </c>
      <c r="E17" s="52" t="s">
        <v>84</v>
      </c>
      <c r="F17" s="52" t="s">
        <v>74</v>
      </c>
      <c r="G17" s="49" t="s">
        <v>73</v>
      </c>
      <c r="H17" s="49">
        <v>0</v>
      </c>
      <c r="I17" s="49">
        <v>1</v>
      </c>
      <c r="J17" s="49">
        <v>0</v>
      </c>
      <c r="K17" s="49">
        <v>0</v>
      </c>
      <c r="L17" s="49">
        <v>2</v>
      </c>
      <c r="M17" s="49">
        <v>1</v>
      </c>
      <c r="N17" s="49">
        <v>1125</v>
      </c>
      <c r="O17" s="49">
        <v>300</v>
      </c>
      <c r="P17" s="49">
        <f t="shared" si="0"/>
        <v>1425</v>
      </c>
    </row>
    <row r="18" spans="2:16" x14ac:dyDescent="0.25">
      <c r="B18" s="49" t="s">
        <v>81</v>
      </c>
      <c r="C18" s="52" t="s">
        <v>83</v>
      </c>
      <c r="D18" s="51" t="s">
        <v>82</v>
      </c>
      <c r="E18" s="52" t="s">
        <v>84</v>
      </c>
      <c r="F18" s="52" t="s">
        <v>74</v>
      </c>
      <c r="G18" s="49" t="s">
        <v>73</v>
      </c>
      <c r="H18" s="49">
        <v>0</v>
      </c>
      <c r="I18" s="49">
        <v>1</v>
      </c>
      <c r="J18" s="49">
        <v>0</v>
      </c>
      <c r="K18" s="49">
        <v>0</v>
      </c>
      <c r="L18" s="49">
        <v>2</v>
      </c>
      <c r="M18" s="49">
        <v>1</v>
      </c>
      <c r="N18" s="49">
        <v>1125</v>
      </c>
      <c r="O18" s="49">
        <v>300</v>
      </c>
      <c r="P18" s="49">
        <f t="shared" ref="P18:P19" si="2">N18+O18</f>
        <v>1425</v>
      </c>
    </row>
    <row r="19" spans="2:16" x14ac:dyDescent="0.25">
      <c r="B19" s="49" t="s">
        <v>81</v>
      </c>
      <c r="C19" s="52" t="s">
        <v>83</v>
      </c>
      <c r="D19" s="51" t="s">
        <v>82</v>
      </c>
      <c r="E19" s="52" t="s">
        <v>84</v>
      </c>
      <c r="F19" s="52" t="s">
        <v>74</v>
      </c>
      <c r="G19" s="49" t="s">
        <v>73</v>
      </c>
      <c r="H19" s="49">
        <v>0</v>
      </c>
      <c r="I19" s="49">
        <v>1</v>
      </c>
      <c r="J19" s="49">
        <v>0</v>
      </c>
      <c r="K19" s="49">
        <v>0</v>
      </c>
      <c r="L19" s="49">
        <v>2</v>
      </c>
      <c r="M19" s="49">
        <v>1</v>
      </c>
      <c r="N19" s="49">
        <v>1125</v>
      </c>
      <c r="O19" s="49">
        <v>300</v>
      </c>
      <c r="P19" s="49">
        <f t="shared" si="2"/>
        <v>1425</v>
      </c>
    </row>
    <row r="20" spans="2:16" x14ac:dyDescent="0.2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>
        <f t="shared" si="0"/>
        <v>0</v>
      </c>
    </row>
    <row r="21" spans="2:16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>
        <f t="shared" si="0"/>
        <v>0</v>
      </c>
    </row>
    <row r="22" spans="2:16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>
        <f t="shared" si="0"/>
        <v>0</v>
      </c>
    </row>
    <row r="23" spans="2:16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0"/>
        <v>0</v>
      </c>
    </row>
    <row r="24" spans="2:16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>
        <f t="shared" si="0"/>
        <v>0</v>
      </c>
    </row>
    <row r="25" spans="2:16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>
        <f t="shared" si="0"/>
        <v>0</v>
      </c>
    </row>
    <row r="26" spans="2:16" x14ac:dyDescent="0.2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>
        <f t="shared" si="0"/>
        <v>0</v>
      </c>
    </row>
    <row r="27" spans="2:16" x14ac:dyDescent="0.2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>
        <f t="shared" si="0"/>
        <v>0</v>
      </c>
    </row>
    <row r="28" spans="2:16" x14ac:dyDescent="0.2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>
        <f t="shared" si="0"/>
        <v>0</v>
      </c>
    </row>
    <row r="29" spans="2:16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>
        <f t="shared" si="0"/>
        <v>0</v>
      </c>
    </row>
    <row r="30" spans="2:16" x14ac:dyDescent="0.2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0"/>
        <v>0</v>
      </c>
    </row>
    <row r="31" spans="2:16" x14ac:dyDescent="0.2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>
        <f t="shared" si="0"/>
        <v>0</v>
      </c>
    </row>
    <row r="32" spans="2:16" x14ac:dyDescent="0.2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>
        <f t="shared" si="0"/>
        <v>0</v>
      </c>
    </row>
    <row r="33" spans="2:16" x14ac:dyDescent="0.2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>
        <f t="shared" si="0"/>
        <v>0</v>
      </c>
    </row>
    <row r="34" spans="2:16" x14ac:dyDescent="0.25"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>
        <f t="shared" si="0"/>
        <v>0</v>
      </c>
    </row>
    <row r="35" spans="2:16" x14ac:dyDescent="0.25"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>
        <f t="shared" si="0"/>
        <v>0</v>
      </c>
    </row>
    <row r="36" spans="2:16" x14ac:dyDescent="0.25"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>
        <f t="shared" si="0"/>
        <v>0</v>
      </c>
    </row>
    <row r="37" spans="2:16" x14ac:dyDescent="0.25"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zoomScale="85" zoomScaleNormal="85" workbookViewId="0">
      <selection activeCell="G12" sqref="G12"/>
    </sheetView>
  </sheetViews>
  <sheetFormatPr defaultRowHeight="15" x14ac:dyDescent="0.25"/>
  <cols>
    <col min="2" max="2" width="53" customWidth="1"/>
    <col min="4" max="4" width="29.85546875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3" t="s">
        <v>40</v>
      </c>
      <c r="C2" s="84"/>
      <c r="D2" s="43">
        <f>SUM(I5:I37)</f>
        <v>64044</v>
      </c>
    </row>
    <row r="4" spans="2:9" ht="45" x14ac:dyDescent="0.25">
      <c r="B4" s="41" t="s">
        <v>48</v>
      </c>
      <c r="C4" s="41" t="s">
        <v>41</v>
      </c>
      <c r="D4" s="41" t="s">
        <v>42</v>
      </c>
      <c r="E4" s="40" t="s">
        <v>43</v>
      </c>
      <c r="F4" s="40" t="s">
        <v>44</v>
      </c>
      <c r="G4" s="40" t="s">
        <v>46</v>
      </c>
      <c r="H4" s="40" t="s">
        <v>45</v>
      </c>
      <c r="I4" s="42" t="s">
        <v>47</v>
      </c>
    </row>
    <row r="5" spans="2:9" x14ac:dyDescent="0.25">
      <c r="B5" s="54" t="s">
        <v>55</v>
      </c>
      <c r="C5" s="55" t="s">
        <v>83</v>
      </c>
      <c r="D5" s="51" t="s">
        <v>82</v>
      </c>
      <c r="E5" s="39" t="s">
        <v>84</v>
      </c>
      <c r="F5" s="39" t="s">
        <v>88</v>
      </c>
      <c r="G5" s="39">
        <v>13000</v>
      </c>
      <c r="H5" s="39">
        <v>1</v>
      </c>
      <c r="I5" s="39">
        <f>G5*H5</f>
        <v>13000</v>
      </c>
    </row>
    <row r="6" spans="2:9" x14ac:dyDescent="0.25">
      <c r="B6" s="54" t="s">
        <v>55</v>
      </c>
      <c r="C6" s="55" t="s">
        <v>83</v>
      </c>
      <c r="D6" s="51" t="s">
        <v>82</v>
      </c>
      <c r="E6" s="52" t="s">
        <v>84</v>
      </c>
      <c r="F6" s="52" t="s">
        <v>92</v>
      </c>
      <c r="G6" s="52">
        <v>30000</v>
      </c>
      <c r="H6" s="52">
        <v>1</v>
      </c>
      <c r="I6" s="52">
        <f>G6*H6</f>
        <v>30000</v>
      </c>
    </row>
    <row r="7" spans="2:9" x14ac:dyDescent="0.25">
      <c r="B7" s="54" t="s">
        <v>55</v>
      </c>
      <c r="C7" s="55" t="s">
        <v>83</v>
      </c>
      <c r="D7" s="51" t="s">
        <v>82</v>
      </c>
      <c r="E7" s="52" t="s">
        <v>84</v>
      </c>
      <c r="F7" s="52" t="s">
        <v>85</v>
      </c>
      <c r="G7" s="52">
        <v>249</v>
      </c>
      <c r="H7" s="52">
        <v>36</v>
      </c>
      <c r="I7" s="52">
        <f>G7*H7</f>
        <v>8964</v>
      </c>
    </row>
    <row r="8" spans="2:9" x14ac:dyDescent="0.25">
      <c r="B8" s="50" t="s">
        <v>56</v>
      </c>
      <c r="C8" s="55" t="s">
        <v>83</v>
      </c>
      <c r="D8" s="51" t="s">
        <v>82</v>
      </c>
      <c r="E8" s="52" t="s">
        <v>84</v>
      </c>
      <c r="F8" s="39" t="s">
        <v>86</v>
      </c>
      <c r="G8" s="39">
        <v>149</v>
      </c>
      <c r="H8" s="39">
        <v>36</v>
      </c>
      <c r="I8" s="39">
        <f t="shared" ref="I8:I37" si="0">G8*H8</f>
        <v>5364</v>
      </c>
    </row>
    <row r="9" spans="2:9" x14ac:dyDescent="0.25">
      <c r="B9" s="50" t="s">
        <v>57</v>
      </c>
      <c r="C9" s="55" t="s">
        <v>83</v>
      </c>
      <c r="D9" s="51" t="s">
        <v>82</v>
      </c>
      <c r="E9" s="52" t="s">
        <v>84</v>
      </c>
      <c r="F9" s="39" t="s">
        <v>87</v>
      </c>
      <c r="G9" s="39">
        <v>245</v>
      </c>
      <c r="H9" s="39">
        <v>10</v>
      </c>
      <c r="I9" s="39">
        <f t="shared" si="0"/>
        <v>2450</v>
      </c>
    </row>
    <row r="10" spans="2:9" x14ac:dyDescent="0.25">
      <c r="B10" s="50" t="s">
        <v>58</v>
      </c>
      <c r="C10" s="55" t="s">
        <v>83</v>
      </c>
      <c r="D10" s="51" t="s">
        <v>82</v>
      </c>
      <c r="E10" s="52" t="s">
        <v>84</v>
      </c>
      <c r="F10" s="39" t="s">
        <v>89</v>
      </c>
      <c r="G10" s="39">
        <v>2877</v>
      </c>
      <c r="H10" s="39">
        <v>1</v>
      </c>
      <c r="I10" s="39">
        <f t="shared" si="0"/>
        <v>2877</v>
      </c>
    </row>
    <row r="11" spans="2:9" x14ac:dyDescent="0.25">
      <c r="B11" s="50" t="s">
        <v>59</v>
      </c>
      <c r="C11" s="55" t="s">
        <v>83</v>
      </c>
      <c r="D11" s="51" t="s">
        <v>82</v>
      </c>
      <c r="E11" s="52" t="s">
        <v>84</v>
      </c>
      <c r="F11" s="39" t="s">
        <v>91</v>
      </c>
      <c r="G11" s="39">
        <v>0</v>
      </c>
      <c r="H11" s="39">
        <v>0</v>
      </c>
      <c r="I11" s="39">
        <f t="shared" si="0"/>
        <v>0</v>
      </c>
    </row>
    <row r="12" spans="2:9" x14ac:dyDescent="0.25">
      <c r="B12" s="50" t="s">
        <v>60</v>
      </c>
      <c r="C12" s="55" t="s">
        <v>83</v>
      </c>
      <c r="D12" s="51" t="s">
        <v>82</v>
      </c>
      <c r="E12" s="52" t="s">
        <v>84</v>
      </c>
      <c r="F12" s="39" t="s">
        <v>90</v>
      </c>
      <c r="G12" s="39">
        <v>1389</v>
      </c>
      <c r="H12" s="39">
        <v>1</v>
      </c>
      <c r="I12" s="39">
        <f t="shared" si="0"/>
        <v>1389</v>
      </c>
    </row>
    <row r="13" spans="2:9" x14ac:dyDescent="0.25">
      <c r="B13" s="50" t="s">
        <v>61</v>
      </c>
      <c r="C13" s="55" t="s">
        <v>83</v>
      </c>
      <c r="D13" s="51" t="s">
        <v>82</v>
      </c>
      <c r="E13" s="52" t="s">
        <v>84</v>
      </c>
      <c r="F13" s="39" t="s">
        <v>91</v>
      </c>
      <c r="G13" s="39">
        <v>0</v>
      </c>
      <c r="H13" s="39">
        <v>0</v>
      </c>
      <c r="I13" s="39">
        <f t="shared" si="0"/>
        <v>0</v>
      </c>
    </row>
    <row r="14" spans="2:9" x14ac:dyDescent="0.25">
      <c r="B14" s="50" t="s">
        <v>62</v>
      </c>
      <c r="C14" s="55" t="s">
        <v>83</v>
      </c>
      <c r="D14" s="51" t="s">
        <v>82</v>
      </c>
      <c r="E14" s="52" t="s">
        <v>84</v>
      </c>
      <c r="F14" s="39" t="s">
        <v>91</v>
      </c>
      <c r="G14" s="39">
        <v>0</v>
      </c>
      <c r="H14" s="39">
        <v>0</v>
      </c>
      <c r="I14" s="39">
        <f t="shared" si="0"/>
        <v>0</v>
      </c>
    </row>
    <row r="15" spans="2:9" x14ac:dyDescent="0.25">
      <c r="B15" s="56" t="s">
        <v>94</v>
      </c>
      <c r="C15" s="55" t="s">
        <v>83</v>
      </c>
      <c r="D15" s="51" t="s">
        <v>82</v>
      </c>
      <c r="E15" s="52" t="s">
        <v>84</v>
      </c>
      <c r="F15" s="39" t="s">
        <v>91</v>
      </c>
      <c r="G15" s="39">
        <v>0</v>
      </c>
      <c r="H15" s="39">
        <v>0</v>
      </c>
      <c r="I15" s="39">
        <f t="shared" si="0"/>
        <v>0</v>
      </c>
    </row>
    <row r="16" spans="2:9" x14ac:dyDescent="0.25">
      <c r="B16" s="56" t="s">
        <v>93</v>
      </c>
      <c r="C16" s="55" t="s">
        <v>83</v>
      </c>
      <c r="D16" s="51" t="s">
        <v>82</v>
      </c>
      <c r="E16" s="52" t="s">
        <v>84</v>
      </c>
      <c r="F16" s="39" t="s">
        <v>91</v>
      </c>
      <c r="G16" s="39">
        <v>0</v>
      </c>
      <c r="H16" s="39">
        <v>0</v>
      </c>
      <c r="I16" s="39">
        <f t="shared" si="0"/>
        <v>0</v>
      </c>
    </row>
    <row r="17" spans="2:9" x14ac:dyDescent="0.25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25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25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25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25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25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25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25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25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25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25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25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25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25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25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25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25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25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25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  <row r="36" spans="2:9" x14ac:dyDescent="0.25">
      <c r="B36" s="39"/>
      <c r="C36" s="39"/>
      <c r="D36" s="39"/>
      <c r="E36" s="39"/>
      <c r="F36" s="39"/>
      <c r="G36" s="39"/>
      <c r="H36" s="39"/>
      <c r="I36" s="39">
        <f t="shared" si="0"/>
        <v>0</v>
      </c>
    </row>
    <row r="37" spans="2:9" x14ac:dyDescent="0.25">
      <c r="B37" s="39"/>
      <c r="C37" s="39"/>
      <c r="D37" s="39"/>
      <c r="E37" s="39"/>
      <c r="F37" s="39"/>
      <c r="G37" s="39"/>
      <c r="H37" s="39"/>
      <c r="I37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F6" sqref="F6"/>
    </sheetView>
  </sheetViews>
  <sheetFormatPr defaultRowHeight="15" x14ac:dyDescent="0.25"/>
  <cols>
    <col min="2" max="2" width="18.5703125" customWidth="1"/>
    <col min="4" max="4" width="22" customWidth="1"/>
    <col min="5" max="5" width="12" customWidth="1"/>
    <col min="6" max="6" width="43.7109375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3" t="s">
        <v>40</v>
      </c>
      <c r="C2" s="84"/>
      <c r="D2" s="43">
        <f>SUM(I5:I35)</f>
        <v>6000</v>
      </c>
    </row>
    <row r="4" spans="2:9" ht="45" x14ac:dyDescent="0.25">
      <c r="B4" s="41" t="s">
        <v>48</v>
      </c>
      <c r="C4" s="41" t="s">
        <v>41</v>
      </c>
      <c r="D4" s="41" t="s">
        <v>42</v>
      </c>
      <c r="E4" s="40" t="s">
        <v>43</v>
      </c>
      <c r="F4" s="40" t="s">
        <v>44</v>
      </c>
      <c r="G4" s="40" t="s">
        <v>46</v>
      </c>
      <c r="H4" s="40" t="s">
        <v>45</v>
      </c>
      <c r="I4" s="42" t="s">
        <v>47</v>
      </c>
    </row>
    <row r="5" spans="2:9" x14ac:dyDescent="0.25">
      <c r="B5" s="53" t="s">
        <v>67</v>
      </c>
      <c r="C5" s="53" t="s">
        <v>96</v>
      </c>
      <c r="D5" s="53" t="s">
        <v>97</v>
      </c>
      <c r="E5" s="53" t="s">
        <v>98</v>
      </c>
      <c r="F5" s="53" t="s">
        <v>95</v>
      </c>
      <c r="G5" s="53">
        <v>3000</v>
      </c>
      <c r="H5" s="53">
        <v>1</v>
      </c>
      <c r="I5" s="53">
        <f>G5*H5</f>
        <v>3000</v>
      </c>
    </row>
    <row r="6" spans="2:9" x14ac:dyDescent="0.25">
      <c r="B6" s="53" t="s">
        <v>69</v>
      </c>
      <c r="C6" s="53" t="s">
        <v>96</v>
      </c>
      <c r="D6" s="53" t="s">
        <v>97</v>
      </c>
      <c r="E6" s="53" t="s">
        <v>98</v>
      </c>
      <c r="F6" s="53" t="s">
        <v>99</v>
      </c>
      <c r="G6" s="53">
        <v>3000</v>
      </c>
      <c r="H6" s="53">
        <v>1</v>
      </c>
      <c r="I6" s="53">
        <f t="shared" ref="I6" si="0">G6*H6</f>
        <v>3000</v>
      </c>
    </row>
    <row r="7" spans="2:9" x14ac:dyDescent="0.25">
      <c r="B7" s="39"/>
      <c r="C7" s="39"/>
      <c r="D7" s="39"/>
      <c r="E7" s="39"/>
      <c r="F7" s="39"/>
      <c r="G7" s="39"/>
      <c r="H7" s="39"/>
      <c r="I7" s="39">
        <f t="shared" ref="I7:I35" si="1">G7*H7</f>
        <v>0</v>
      </c>
    </row>
    <row r="8" spans="2:9" x14ac:dyDescent="0.25">
      <c r="B8" s="39"/>
      <c r="C8" s="39"/>
      <c r="D8" s="39"/>
      <c r="E8" s="39"/>
      <c r="F8" s="39"/>
      <c r="G8" s="39"/>
      <c r="H8" s="39"/>
      <c r="I8" s="39">
        <f t="shared" si="1"/>
        <v>0</v>
      </c>
    </row>
    <row r="9" spans="2:9" x14ac:dyDescent="0.25">
      <c r="B9" s="39"/>
      <c r="C9" s="39"/>
      <c r="D9" s="39"/>
      <c r="E9" s="39"/>
      <c r="F9" s="39"/>
      <c r="G9" s="39"/>
      <c r="H9" s="39"/>
      <c r="I9" s="39">
        <f t="shared" si="1"/>
        <v>0</v>
      </c>
    </row>
    <row r="10" spans="2:9" x14ac:dyDescent="0.25">
      <c r="B10" s="39"/>
      <c r="C10" s="39"/>
      <c r="D10" s="39"/>
      <c r="E10" s="39"/>
      <c r="F10" s="39"/>
      <c r="G10" s="39"/>
      <c r="H10" s="39"/>
      <c r="I10" s="39">
        <f t="shared" si="1"/>
        <v>0</v>
      </c>
    </row>
    <row r="11" spans="2:9" x14ac:dyDescent="0.25">
      <c r="B11" s="39"/>
      <c r="C11" s="39"/>
      <c r="D11" s="39"/>
      <c r="E11" s="39"/>
      <c r="F11" s="39"/>
      <c r="G11" s="39"/>
      <c r="H11" s="39"/>
      <c r="I11" s="39">
        <f t="shared" si="1"/>
        <v>0</v>
      </c>
    </row>
    <row r="12" spans="2:9" x14ac:dyDescent="0.25">
      <c r="B12" s="39"/>
      <c r="C12" s="39"/>
      <c r="D12" s="39"/>
      <c r="E12" s="39"/>
      <c r="F12" s="39"/>
      <c r="G12" s="39"/>
      <c r="H12" s="39"/>
      <c r="I12" s="39">
        <f t="shared" si="1"/>
        <v>0</v>
      </c>
    </row>
    <row r="13" spans="2:9" x14ac:dyDescent="0.25">
      <c r="B13" s="39"/>
      <c r="C13" s="39"/>
      <c r="D13" s="39"/>
      <c r="E13" s="39"/>
      <c r="F13" s="39"/>
      <c r="G13" s="39"/>
      <c r="H13" s="39"/>
      <c r="I13" s="39">
        <f t="shared" si="1"/>
        <v>0</v>
      </c>
    </row>
    <row r="14" spans="2:9" x14ac:dyDescent="0.25">
      <c r="B14" s="39"/>
      <c r="C14" s="39"/>
      <c r="D14" s="39"/>
      <c r="E14" s="39"/>
      <c r="F14" s="39"/>
      <c r="G14" s="39"/>
      <c r="H14" s="39"/>
      <c r="I14" s="39">
        <f t="shared" si="1"/>
        <v>0</v>
      </c>
    </row>
    <row r="15" spans="2:9" x14ac:dyDescent="0.25">
      <c r="B15" s="39"/>
      <c r="C15" s="39"/>
      <c r="D15" s="39"/>
      <c r="E15" s="39"/>
      <c r="F15" s="39"/>
      <c r="G15" s="39"/>
      <c r="H15" s="39"/>
      <c r="I15" s="39">
        <f t="shared" si="1"/>
        <v>0</v>
      </c>
    </row>
    <row r="16" spans="2:9" x14ac:dyDescent="0.25">
      <c r="B16" s="39"/>
      <c r="C16" s="39"/>
      <c r="D16" s="39"/>
      <c r="E16" s="39"/>
      <c r="F16" s="39"/>
      <c r="G16" s="39"/>
      <c r="H16" s="39"/>
      <c r="I16" s="39">
        <f t="shared" si="1"/>
        <v>0</v>
      </c>
    </row>
    <row r="17" spans="2:9" x14ac:dyDescent="0.25">
      <c r="B17" s="39"/>
      <c r="C17" s="39"/>
      <c r="D17" s="39"/>
      <c r="E17" s="39"/>
      <c r="F17" s="39"/>
      <c r="G17" s="39"/>
      <c r="H17" s="39"/>
      <c r="I17" s="39">
        <f t="shared" si="1"/>
        <v>0</v>
      </c>
    </row>
    <row r="18" spans="2:9" x14ac:dyDescent="0.25">
      <c r="B18" s="39"/>
      <c r="C18" s="39"/>
      <c r="D18" s="39"/>
      <c r="E18" s="39"/>
      <c r="F18" s="39"/>
      <c r="G18" s="39"/>
      <c r="H18" s="39"/>
      <c r="I18" s="39">
        <f t="shared" si="1"/>
        <v>0</v>
      </c>
    </row>
    <row r="19" spans="2:9" x14ac:dyDescent="0.25">
      <c r="B19" s="39"/>
      <c r="C19" s="39"/>
      <c r="D19" s="39"/>
      <c r="E19" s="39"/>
      <c r="F19" s="39"/>
      <c r="G19" s="39"/>
      <c r="H19" s="39"/>
      <c r="I19" s="39">
        <f t="shared" si="1"/>
        <v>0</v>
      </c>
    </row>
    <row r="20" spans="2:9" x14ac:dyDescent="0.25">
      <c r="B20" s="39"/>
      <c r="C20" s="39"/>
      <c r="D20" s="39"/>
      <c r="E20" s="39"/>
      <c r="F20" s="39"/>
      <c r="G20" s="39"/>
      <c r="H20" s="39"/>
      <c r="I20" s="39">
        <f t="shared" si="1"/>
        <v>0</v>
      </c>
    </row>
    <row r="21" spans="2:9" x14ac:dyDescent="0.25">
      <c r="B21" s="39"/>
      <c r="C21" s="39"/>
      <c r="D21" s="39"/>
      <c r="E21" s="39"/>
      <c r="F21" s="39"/>
      <c r="G21" s="39"/>
      <c r="H21" s="39"/>
      <c r="I21" s="39">
        <f t="shared" si="1"/>
        <v>0</v>
      </c>
    </row>
    <row r="22" spans="2:9" x14ac:dyDescent="0.25">
      <c r="B22" s="39"/>
      <c r="C22" s="39"/>
      <c r="D22" s="39"/>
      <c r="E22" s="39"/>
      <c r="F22" s="39"/>
      <c r="G22" s="39"/>
      <c r="H22" s="39"/>
      <c r="I22" s="39">
        <f t="shared" si="1"/>
        <v>0</v>
      </c>
    </row>
    <row r="23" spans="2:9" x14ac:dyDescent="0.25">
      <c r="B23" s="39"/>
      <c r="C23" s="39"/>
      <c r="D23" s="39"/>
      <c r="E23" s="39"/>
      <c r="F23" s="39"/>
      <c r="G23" s="39"/>
      <c r="H23" s="39"/>
      <c r="I23" s="39">
        <f t="shared" si="1"/>
        <v>0</v>
      </c>
    </row>
    <row r="24" spans="2:9" x14ac:dyDescent="0.25">
      <c r="B24" s="39"/>
      <c r="C24" s="39"/>
      <c r="D24" s="39"/>
      <c r="E24" s="39"/>
      <c r="F24" s="39"/>
      <c r="G24" s="39"/>
      <c r="H24" s="39"/>
      <c r="I24" s="39">
        <f t="shared" si="1"/>
        <v>0</v>
      </c>
    </row>
    <row r="25" spans="2:9" x14ac:dyDescent="0.25">
      <c r="B25" s="39"/>
      <c r="C25" s="39"/>
      <c r="D25" s="39"/>
      <c r="E25" s="39"/>
      <c r="F25" s="39"/>
      <c r="G25" s="39"/>
      <c r="H25" s="39"/>
      <c r="I25" s="39">
        <f t="shared" si="1"/>
        <v>0</v>
      </c>
    </row>
    <row r="26" spans="2:9" x14ac:dyDescent="0.25">
      <c r="B26" s="39"/>
      <c r="C26" s="39"/>
      <c r="D26" s="39"/>
      <c r="E26" s="39"/>
      <c r="F26" s="39"/>
      <c r="G26" s="39"/>
      <c r="H26" s="39"/>
      <c r="I26" s="39">
        <f t="shared" si="1"/>
        <v>0</v>
      </c>
    </row>
    <row r="27" spans="2:9" x14ac:dyDescent="0.25">
      <c r="B27" s="39"/>
      <c r="C27" s="39"/>
      <c r="D27" s="39"/>
      <c r="E27" s="39"/>
      <c r="F27" s="39"/>
      <c r="G27" s="39"/>
      <c r="H27" s="39"/>
      <c r="I27" s="39">
        <f t="shared" si="1"/>
        <v>0</v>
      </c>
    </row>
    <row r="28" spans="2:9" x14ac:dyDescent="0.25">
      <c r="B28" s="39"/>
      <c r="C28" s="39"/>
      <c r="D28" s="39"/>
      <c r="E28" s="39"/>
      <c r="F28" s="39"/>
      <c r="G28" s="39"/>
      <c r="H28" s="39"/>
      <c r="I28" s="39">
        <f t="shared" si="1"/>
        <v>0</v>
      </c>
    </row>
    <row r="29" spans="2:9" x14ac:dyDescent="0.25">
      <c r="B29" s="39"/>
      <c r="C29" s="39"/>
      <c r="D29" s="39"/>
      <c r="E29" s="39"/>
      <c r="F29" s="39"/>
      <c r="G29" s="39"/>
      <c r="H29" s="39"/>
      <c r="I29" s="39">
        <f t="shared" si="1"/>
        <v>0</v>
      </c>
    </row>
    <row r="30" spans="2:9" x14ac:dyDescent="0.25">
      <c r="B30" s="39"/>
      <c r="C30" s="39"/>
      <c r="D30" s="39"/>
      <c r="E30" s="39"/>
      <c r="F30" s="39"/>
      <c r="G30" s="39"/>
      <c r="H30" s="39"/>
      <c r="I30" s="39">
        <f t="shared" si="1"/>
        <v>0</v>
      </c>
    </row>
    <row r="31" spans="2:9" x14ac:dyDescent="0.25">
      <c r="B31" s="39"/>
      <c r="C31" s="39"/>
      <c r="D31" s="39"/>
      <c r="E31" s="39"/>
      <c r="F31" s="39"/>
      <c r="G31" s="39"/>
      <c r="H31" s="39"/>
      <c r="I31" s="39">
        <f t="shared" si="1"/>
        <v>0</v>
      </c>
    </row>
    <row r="32" spans="2:9" x14ac:dyDescent="0.25">
      <c r="B32" s="39"/>
      <c r="C32" s="39"/>
      <c r="D32" s="39"/>
      <c r="E32" s="39"/>
      <c r="F32" s="39"/>
      <c r="G32" s="39"/>
      <c r="H32" s="39"/>
      <c r="I32" s="39">
        <f t="shared" si="1"/>
        <v>0</v>
      </c>
    </row>
    <row r="33" spans="2:9" x14ac:dyDescent="0.25">
      <c r="B33" s="39"/>
      <c r="C33" s="39"/>
      <c r="D33" s="39"/>
      <c r="E33" s="39"/>
      <c r="F33" s="39"/>
      <c r="G33" s="39"/>
      <c r="H33" s="39"/>
      <c r="I33" s="39">
        <f t="shared" si="1"/>
        <v>0</v>
      </c>
    </row>
    <row r="34" spans="2:9" x14ac:dyDescent="0.25">
      <c r="B34" s="39"/>
      <c r="C34" s="39"/>
      <c r="D34" s="39"/>
      <c r="E34" s="39"/>
      <c r="F34" s="39"/>
      <c r="G34" s="39"/>
      <c r="H34" s="39"/>
      <c r="I34" s="39">
        <f t="shared" si="1"/>
        <v>0</v>
      </c>
    </row>
    <row r="35" spans="2:9" x14ac:dyDescent="0.25">
      <c r="B35" s="39"/>
      <c r="C35" s="39"/>
      <c r="D35" s="39"/>
      <c r="E35" s="39"/>
      <c r="F35" s="39"/>
      <c r="G35" s="39"/>
      <c r="H35" s="39"/>
      <c r="I35" s="39">
        <f t="shared" si="1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JELENA</cp:lastModifiedBy>
  <cp:lastPrinted>2014-02-27T12:39:20Z</cp:lastPrinted>
  <dcterms:created xsi:type="dcterms:W3CDTF">2014-02-27T12:37:14Z</dcterms:created>
  <dcterms:modified xsi:type="dcterms:W3CDTF">2019-04-22T13:30:33Z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fd8c5b8e-caea-4cd2-9f2e-90f8758c8e16</vt:lpwstr>
  </property>
</Properties>
</file>