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0490" windowHeight="7365"/>
  </bookViews>
  <sheets>
    <sheet name="Detaljno budzet" sheetId="1" r:id="rId1"/>
    <sheet name="Travel - budzet" sheetId="2" r:id="rId2"/>
    <sheet name="Equipment - budzet" sheetId="3" r:id="rId3"/>
    <sheet name="Subcontracting - budzet" sheetId="4" r:id="rId4"/>
  </sheets>
  <calcPr calcId="144525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15" i="3" l="1"/>
  <c r="I14" i="3"/>
  <c r="I13" i="3"/>
  <c r="I12" i="3"/>
  <c r="I11" i="3"/>
  <c r="I10" i="3"/>
  <c r="I9" i="3"/>
  <c r="I8" i="3"/>
  <c r="I7" i="3"/>
  <c r="I6" i="3"/>
  <c r="I5" i="3"/>
  <c r="P18" i="2" l="1"/>
  <c r="P19" i="2"/>
  <c r="P17" i="2"/>
  <c r="P15" i="2"/>
  <c r="P6" i="2"/>
  <c r="P7" i="2"/>
  <c r="I35" i="4" l="1"/>
  <c r="I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P8" i="2"/>
  <c r="P9" i="2"/>
  <c r="P10" i="2"/>
  <c r="P11" i="2"/>
  <c r="P12" i="2"/>
  <c r="P13" i="2"/>
  <c r="P14" i="2"/>
  <c r="P16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5" i="2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D2" i="3" l="1"/>
  <c r="D2" i="2"/>
  <c r="D2" i="4"/>
  <c r="A37" i="1"/>
  <c r="A31" i="1"/>
  <c r="P24" i="1"/>
  <c r="N24" i="1"/>
  <c r="M24" i="1"/>
  <c r="L24" i="1"/>
  <c r="K24" i="1"/>
  <c r="J24" i="1"/>
  <c r="H24" i="1"/>
  <c r="G24" i="1"/>
  <c r="F24" i="1"/>
  <c r="E24" i="1"/>
  <c r="D24" i="1"/>
  <c r="O23" i="1"/>
  <c r="Q23" i="1" s="1"/>
  <c r="I23" i="1"/>
  <c r="O22" i="1"/>
  <c r="Q22" i="1" s="1"/>
  <c r="I22" i="1"/>
  <c r="O21" i="1"/>
  <c r="Q21" i="1" s="1"/>
  <c r="I21" i="1"/>
  <c r="O20" i="1"/>
  <c r="Q20" i="1" s="1"/>
  <c r="I20" i="1"/>
  <c r="O19" i="1"/>
  <c r="Q19" i="1" s="1"/>
  <c r="I19" i="1"/>
  <c r="O18" i="1"/>
  <c r="Q18" i="1" s="1"/>
  <c r="I18" i="1"/>
  <c r="O17" i="1"/>
  <c r="Q17" i="1" s="1"/>
  <c r="I17" i="1"/>
  <c r="O16" i="1"/>
  <c r="Q16" i="1" s="1"/>
  <c r="I16" i="1"/>
  <c r="O15" i="1"/>
  <c r="Q15" i="1" s="1"/>
  <c r="I15" i="1"/>
  <c r="O14" i="1"/>
  <c r="I14" i="1"/>
  <c r="R23" i="1" l="1"/>
  <c r="S23" i="1" s="1"/>
  <c r="R22" i="1"/>
  <c r="S22" i="1" s="1"/>
  <c r="R21" i="1"/>
  <c r="S21" i="1" s="1"/>
  <c r="R20" i="1"/>
  <c r="S20" i="1" s="1"/>
  <c r="R19" i="1"/>
  <c r="S19" i="1" s="1"/>
  <c r="R18" i="1"/>
  <c r="S18" i="1" s="1"/>
  <c r="R17" i="1"/>
  <c r="S17" i="1" s="1"/>
  <c r="R16" i="1"/>
  <c r="S16" i="1" s="1"/>
  <c r="R15" i="1"/>
  <c r="S15" i="1" s="1"/>
  <c r="O24" i="1"/>
  <c r="I24" i="1"/>
  <c r="J26" i="1" s="1"/>
  <c r="Q14" i="1"/>
  <c r="S14" i="1" l="1"/>
  <c r="S24" i="1" s="1"/>
  <c r="R14" i="1"/>
  <c r="R24" i="1" s="1"/>
  <c r="Q24" i="1"/>
</calcChain>
</file>

<file path=xl/comments1.xml><?xml version="1.0" encoding="utf-8"?>
<comments xmlns="http://schemas.openxmlformats.org/spreadsheetml/2006/main">
  <authors>
    <author>Kampen, Jan-Joris van</author>
  </authors>
  <commentList>
    <comment ref="O13" authorId="0">
      <text>
        <r>
          <rPr>
            <b/>
            <sz val="9"/>
            <color indexed="81"/>
            <rFont val="Tahoma"/>
            <family val="2"/>
          </rPr>
          <t>Kampen, Jan-Joris van:</t>
        </r>
        <r>
          <rPr>
            <sz val="9"/>
            <color indexed="81"/>
            <rFont val="Tahoma"/>
            <family val="2"/>
          </rPr>
          <t xml:space="preserve">
Contributions of third parties to be budgeted as personell costs or other direct costs. No indirect costs on these costs when NOT used on the premises of the benificiary.</t>
        </r>
      </text>
    </comment>
  </commentList>
</comments>
</file>

<file path=xl/sharedStrings.xml><?xml version="1.0" encoding="utf-8"?>
<sst xmlns="http://schemas.openxmlformats.org/spreadsheetml/2006/main" count="267" uniqueCount="111">
  <si>
    <t>Partner budget Horizon 2020</t>
  </si>
  <si>
    <t>Project</t>
  </si>
  <si>
    <t>Percentage of overheads:</t>
  </si>
  <si>
    <t>Organisation full name</t>
  </si>
  <si>
    <t>Funding on Research:</t>
  </si>
  <si>
    <t>Organisation short name</t>
  </si>
  <si>
    <t>Funding on Innovation:</t>
  </si>
  <si>
    <t>Choose appropriate percentage</t>
  </si>
  <si>
    <t>Organisation Type</t>
  </si>
  <si>
    <t>Funding Coordination &amp; Support:</t>
  </si>
  <si>
    <t>Efforts (person-months) and Cost Details (euros) per Workpackage</t>
  </si>
  <si>
    <t>Efforts per staff type (pm)</t>
  </si>
  <si>
    <t>Cost Details (euros)</t>
  </si>
  <si>
    <t>Researcher</t>
  </si>
  <si>
    <t xml:space="preserve">Post doc </t>
  </si>
  <si>
    <t>Technician</t>
  </si>
  <si>
    <t xml:space="preserve">PhD Student </t>
  </si>
  <si>
    <t>Administration</t>
  </si>
  <si>
    <t>TOTAL</t>
  </si>
  <si>
    <t>(A) Direct Personnel costs</t>
  </si>
  <si>
    <t>(B) Other Direct Costs</t>
  </si>
  <si>
    <t>(C) Direct costs of sub-contracting</t>
  </si>
  <si>
    <t>(D) Direct costs of providing financial support to third parties</t>
  </si>
  <si>
    <t>(E) Costs of inkind contributions not used on the benificiary's premises</t>
  </si>
  <si>
    <t>(F) Indirect costs (=0.25(A+B-E)</t>
  </si>
  <si>
    <t>(G) Special Unit costs covering direct &amp; indirect costs</t>
  </si>
  <si>
    <t>(H) Total estimated eligible costs (=A+B+C+D+F+G)</t>
  </si>
  <si>
    <t>(J) Max. Grant (=H*I)</t>
  </si>
  <si>
    <t>own contribution</t>
  </si>
  <si>
    <t>Average personell costs per month</t>
  </si>
  <si>
    <t>Please justify below the use of the different type of costs in relation to the work planned in the project</t>
  </si>
  <si>
    <t>Table 3.4b</t>
  </si>
  <si>
    <t>Cost</t>
  </si>
  <si>
    <t>Justification</t>
  </si>
  <si>
    <t>Justification of Travel</t>
  </si>
  <si>
    <t>Justification of Equipment</t>
  </si>
  <si>
    <t>Justification of other goods and services</t>
  </si>
  <si>
    <t>Justification of sub-contracting</t>
  </si>
  <si>
    <t>Justification of linked third parties</t>
  </si>
  <si>
    <t>Justification of contributions Inkind third parties</t>
  </si>
  <si>
    <t>TOTAL (EUR):</t>
  </si>
  <si>
    <t>Partner short name</t>
  </si>
  <si>
    <t>Name of Partner</t>
  </si>
  <si>
    <t>Country</t>
  </si>
  <si>
    <t>Nature, type and specification of the item</t>
  </si>
  <si>
    <t>Quantity</t>
  </si>
  <si>
    <t>Amount ExcludingVAT (EUR) per unit</t>
  </si>
  <si>
    <t>TOTAL (EUR)</t>
  </si>
  <si>
    <t>WORK PACKAGE (short name)</t>
  </si>
  <si>
    <t>Work package (short name and name)</t>
  </si>
  <si>
    <t>City of Departure (and Country Code)</t>
  </si>
  <si>
    <t>City of Destination (and Country Code)</t>
  </si>
  <si>
    <t>Number of days (per participant)</t>
  </si>
  <si>
    <t>Total Costs (EUR)</t>
  </si>
  <si>
    <t>Costs of Stay (EUR)</t>
  </si>
  <si>
    <t>WP1 - Market and user request analysis</t>
  </si>
  <si>
    <t xml:space="preserve"> WP2 - Planning of project</t>
  </si>
  <si>
    <t>WP3 - Architecture modeling and design</t>
  </si>
  <si>
    <t>WP4 - Web-portal prototype and hardware prototype</t>
  </si>
  <si>
    <t>WP5 - Web-portal implementation and hardware implementation</t>
  </si>
  <si>
    <t>WP6 - Web-portal testing and hardware testing</t>
  </si>
  <si>
    <t>WP7 - Hardware and software integration</t>
  </si>
  <si>
    <t>WP8 - Integration testing</t>
  </si>
  <si>
    <t xml:space="preserve">WP9 - Evaluation and Dissemination </t>
  </si>
  <si>
    <t xml:space="preserve">WP10 - Project management </t>
  </si>
  <si>
    <t>MEHWO</t>
  </si>
  <si>
    <t>SIEMENS</t>
  </si>
  <si>
    <t>WP2</t>
  </si>
  <si>
    <t>WP3</t>
  </si>
  <si>
    <t>WP4</t>
  </si>
  <si>
    <t>WP5</t>
  </si>
  <si>
    <t>WP6</t>
  </si>
  <si>
    <t>WP7</t>
  </si>
  <si>
    <t>WP9</t>
  </si>
  <si>
    <t>Germany</t>
  </si>
  <si>
    <t>Munich(+49)</t>
  </si>
  <si>
    <t>Belgrade(+381)</t>
  </si>
  <si>
    <t>Cambridge(+44)</t>
  </si>
  <si>
    <t>Zurich(+41)</t>
  </si>
  <si>
    <t>Amsterdam(+31)</t>
  </si>
  <si>
    <t>Solna(+46)</t>
  </si>
  <si>
    <t>WP1</t>
  </si>
  <si>
    <t>WP8</t>
  </si>
  <si>
    <t>WP10</t>
  </si>
  <si>
    <t>Computer room</t>
  </si>
  <si>
    <t>Server room</t>
  </si>
  <si>
    <t>License for Statistics Generation Software</t>
  </si>
  <si>
    <t>License for Modeling Application</t>
  </si>
  <si>
    <t>Equipment for Hardware Prototype</t>
  </si>
  <si>
    <t>Material for Hardware Realisation</t>
  </si>
  <si>
    <t>License for Testing software</t>
  </si>
  <si>
    <t xml:space="preserve">Additional Hardware Material </t>
  </si>
  <si>
    <t>-</t>
  </si>
  <si>
    <t>License for Microsoft Project</t>
  </si>
  <si>
    <t>Advertisement material</t>
  </si>
  <si>
    <t>Conference Entry Passes</t>
  </si>
  <si>
    <t>PH</t>
  </si>
  <si>
    <t>PHILIPS</t>
  </si>
  <si>
    <t>Netherlands</t>
  </si>
  <si>
    <t>External verification and control of system model(hardware)</t>
  </si>
  <si>
    <t>UC</t>
  </si>
  <si>
    <t>University of Cambridge</t>
  </si>
  <si>
    <t>United Kingdom</t>
  </si>
  <si>
    <t>Advertisement videos</t>
  </si>
  <si>
    <t>External help with hardware development</t>
  </si>
  <si>
    <t xml:space="preserve">                16540</t>
  </si>
  <si>
    <t>detailed description in sheet Travel</t>
  </si>
  <si>
    <t>detailed description in sheet Equipment</t>
  </si>
  <si>
    <t>detailed description in Budzet2a</t>
  </si>
  <si>
    <t>detailed description in sheet Subcontracting</t>
  </si>
  <si>
    <t>The third party is a transport company in charge of delivering products to other participants and a catering company that is hired for important events.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</si>
</sst>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color indexed="9"/>
      <name val="Arial"/>
      <family val="2"/>
    </font>
    <font>
      <b/>
      <sz val="12"/>
      <color indexed="9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charset val="238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2179B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2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2"/>
      </right>
      <top/>
      <bottom style="thin">
        <color indexed="62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 style="thin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4">
    <xf numFmtId="0" fontId="0" fillId="0" borderId="0" xfId="0"/>
    <xf numFmtId="0" fontId="2" fillId="0" borderId="0" xfId="0" applyFont="1" applyAlignment="1">
      <alignment vertical="top"/>
    </xf>
    <xf numFmtId="0" fontId="3" fillId="0" borderId="0" xfId="0" applyFont="1" applyAlignment="1">
      <alignment horizontal="left"/>
    </xf>
    <xf numFmtId="0" fontId="3" fillId="0" borderId="2" xfId="0" applyFont="1" applyBorder="1" applyAlignment="1">
      <alignment horizontal="left"/>
    </xf>
    <xf numFmtId="9" fontId="3" fillId="0" borderId="2" xfId="0" applyNumberFormat="1" applyFont="1" applyBorder="1" applyAlignment="1">
      <alignment horizontal="center"/>
    </xf>
    <xf numFmtId="9" fontId="3" fillId="2" borderId="2" xfId="1" applyFont="1" applyFill="1" applyBorder="1" applyAlignment="1">
      <alignment horizontal="center"/>
    </xf>
    <xf numFmtId="0" fontId="0" fillId="2" borderId="0" xfId="0" applyFill="1"/>
    <xf numFmtId="9" fontId="3" fillId="0" borderId="0" xfId="0" applyNumberFormat="1" applyFont="1" applyAlignment="1">
      <alignment horizontal="center"/>
    </xf>
    <xf numFmtId="0" fontId="5" fillId="0" borderId="5" xfId="0" applyFont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 wrapText="1"/>
    </xf>
    <xf numFmtId="0" fontId="7" fillId="5" borderId="2" xfId="0" applyFont="1" applyFill="1" applyBorder="1" applyAlignment="1">
      <alignment horizontal="center" vertical="center" textRotation="90"/>
    </xf>
    <xf numFmtId="0" fontId="7" fillId="3" borderId="2" xfId="0" applyFont="1" applyFill="1" applyBorder="1" applyAlignment="1">
      <alignment horizontal="center" vertical="center" textRotation="90"/>
    </xf>
    <xf numFmtId="0" fontId="5" fillId="4" borderId="2" xfId="0" applyFont="1" applyFill="1" applyBorder="1" applyAlignment="1">
      <alignment horizontal="center" vertical="center" wrapText="1"/>
    </xf>
    <xf numFmtId="0" fontId="5" fillId="4" borderId="7" xfId="0" applyFont="1" applyFill="1" applyBorder="1" applyAlignment="1">
      <alignment horizontal="center" vertical="center" wrapText="1"/>
    </xf>
    <xf numFmtId="0" fontId="3" fillId="0" borderId="0" xfId="0" applyFont="1"/>
    <xf numFmtId="164" fontId="8" fillId="0" borderId="2" xfId="0" applyNumberFormat="1" applyFont="1" applyBorder="1"/>
    <xf numFmtId="0" fontId="9" fillId="3" borderId="2" xfId="0" applyFont="1" applyFill="1" applyBorder="1"/>
    <xf numFmtId="3" fontId="3" fillId="0" borderId="2" xfId="0" applyNumberFormat="1" applyFont="1" applyBorder="1"/>
    <xf numFmtId="0" fontId="3" fillId="5" borderId="2" xfId="0" applyFont="1" applyFill="1" applyBorder="1"/>
    <xf numFmtId="164" fontId="9" fillId="0" borderId="2" xfId="0" applyNumberFormat="1" applyFont="1" applyBorder="1"/>
    <xf numFmtId="3" fontId="7" fillId="0" borderId="2" xfId="0" applyNumberFormat="1" applyFont="1" applyBorder="1"/>
    <xf numFmtId="3" fontId="7" fillId="0" borderId="8" xfId="0" applyNumberFormat="1" applyFont="1" applyBorder="1"/>
    <xf numFmtId="3" fontId="7" fillId="0" borderId="9" xfId="0" applyNumberFormat="1" applyFont="1" applyBorder="1"/>
    <xf numFmtId="3" fontId="7" fillId="0" borderId="0" xfId="0" applyNumberFormat="1" applyFont="1"/>
    <xf numFmtId="0" fontId="7" fillId="0" borderId="0" xfId="0" applyFont="1" applyAlignment="1">
      <alignment horizontal="center"/>
    </xf>
    <xf numFmtId="164" fontId="8" fillId="0" borderId="0" xfId="0" applyNumberFormat="1" applyFont="1"/>
    <xf numFmtId="164" fontId="7" fillId="0" borderId="10" xfId="0" applyNumberFormat="1" applyFont="1" applyBorder="1"/>
    <xf numFmtId="164" fontId="7" fillId="0" borderId="11" xfId="0" applyNumberFormat="1" applyFont="1" applyBorder="1"/>
    <xf numFmtId="164" fontId="8" fillId="0" borderId="11" xfId="0" applyNumberFormat="1" applyFont="1" applyBorder="1"/>
    <xf numFmtId="164" fontId="8" fillId="0" borderId="7" xfId="0" applyNumberFormat="1" applyFont="1" applyBorder="1"/>
    <xf numFmtId="0" fontId="7" fillId="0" borderId="0" xfId="0" applyFont="1"/>
    <xf numFmtId="3" fontId="0" fillId="0" borderId="0" xfId="0" applyNumberFormat="1"/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horizontal="left"/>
    </xf>
    <xf numFmtId="49" fontId="3" fillId="0" borderId="2" xfId="0" applyNumberFormat="1" applyFont="1" applyBorder="1" applyAlignment="1">
      <alignment horizontal="left" wrapText="1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0" fillId="0" borderId="2" xfId="0" applyBorder="1"/>
    <xf numFmtId="0" fontId="12" fillId="2" borderId="2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 wrapText="1"/>
    </xf>
    <xf numFmtId="0" fontId="12" fillId="6" borderId="2" xfId="0" applyFont="1" applyFill="1" applyBorder="1" applyAlignment="1">
      <alignment horizontal="center" vertical="center"/>
    </xf>
    <xf numFmtId="0" fontId="13" fillId="0" borderId="14" xfId="0" applyFont="1" applyBorder="1"/>
    <xf numFmtId="0" fontId="12" fillId="7" borderId="2" xfId="0" applyFont="1" applyFill="1" applyBorder="1" applyAlignment="1">
      <alignment horizontal="center" vertical="center" wrapText="1"/>
    </xf>
    <xf numFmtId="0" fontId="7" fillId="8" borderId="2" xfId="0" applyFont="1" applyFill="1" applyBorder="1" applyAlignment="1">
      <alignment horizontal="center" vertical="center" textRotation="90"/>
    </xf>
    <xf numFmtId="0" fontId="7" fillId="9" borderId="2" xfId="0" applyFont="1" applyFill="1" applyBorder="1" applyAlignment="1">
      <alignment horizontal="center" vertical="center" textRotation="90"/>
    </xf>
    <xf numFmtId="0" fontId="3" fillId="0" borderId="2" xfId="0" applyFont="1" applyBorder="1" applyAlignment="1">
      <alignment horizontal="left"/>
    </xf>
    <xf numFmtId="0" fontId="0" fillId="0" borderId="2" xfId="0" applyBorder="1"/>
    <xf numFmtId="0" fontId="0" fillId="0" borderId="2" xfId="0" applyBorder="1"/>
    <xf numFmtId="0" fontId="15" fillId="0" borderId="10" xfId="0" applyFont="1" applyBorder="1" applyAlignment="1">
      <alignment horizontal="left"/>
    </xf>
    <xf numFmtId="0" fontId="0" fillId="0" borderId="2" xfId="0" applyBorder="1"/>
    <xf numFmtId="0" fontId="0" fillId="0" borderId="2" xfId="0" applyBorder="1"/>
    <xf numFmtId="0" fontId="15" fillId="0" borderId="10" xfId="0" applyFont="1" applyBorder="1" applyAlignment="1"/>
    <xf numFmtId="0" fontId="15" fillId="0" borderId="2" xfId="0" applyFont="1" applyBorder="1" applyAlignment="1"/>
    <xf numFmtId="0" fontId="16" fillId="0" borderId="2" xfId="0" applyFont="1" applyBorder="1" applyAlignment="1">
      <alignment horizontal="left"/>
    </xf>
    <xf numFmtId="0" fontId="15" fillId="0" borderId="10" xfId="0" applyFont="1" applyBorder="1" applyAlignment="1">
      <alignment horizontal="left"/>
    </xf>
    <xf numFmtId="0" fontId="15" fillId="0" borderId="11" xfId="0" applyFont="1" applyBorder="1" applyAlignment="1">
      <alignment horizontal="left"/>
    </xf>
    <xf numFmtId="0" fontId="15" fillId="0" borderId="7" xfId="0" applyFont="1" applyBorder="1" applyAlignment="1">
      <alignment horizontal="left"/>
    </xf>
    <xf numFmtId="0" fontId="5" fillId="4" borderId="2" xfId="0" applyFont="1" applyFill="1" applyBorder="1" applyAlignment="1">
      <alignment horizontal="center" vertical="center" wrapText="1"/>
    </xf>
    <xf numFmtId="0" fontId="3" fillId="0" borderId="10" xfId="0" applyFont="1" applyBorder="1" applyAlignment="1">
      <alignment wrapText="1"/>
    </xf>
    <xf numFmtId="0" fontId="0" fillId="0" borderId="11" xfId="0" applyBorder="1" applyAlignment="1">
      <alignment wrapText="1"/>
    </xf>
    <xf numFmtId="0" fontId="0" fillId="0" borderId="7" xfId="0" applyBorder="1" applyAlignment="1">
      <alignment wrapText="1"/>
    </xf>
    <xf numFmtId="0" fontId="3" fillId="0" borderId="2" xfId="0" applyFont="1" applyBorder="1" applyAlignment="1">
      <alignment wrapText="1"/>
    </xf>
    <xf numFmtId="0" fontId="0" fillId="0" borderId="2" xfId="0" applyBorder="1" applyAlignment="1">
      <alignment wrapText="1"/>
    </xf>
    <xf numFmtId="0" fontId="7" fillId="0" borderId="12" xfId="0" applyFont="1" applyBorder="1" applyAlignment="1">
      <alignment horizontal="left"/>
    </xf>
    <xf numFmtId="0" fontId="0" fillId="0" borderId="12" xfId="0" applyBorder="1" applyAlignment="1">
      <alignment horizontal="left"/>
    </xf>
    <xf numFmtId="0" fontId="7" fillId="0" borderId="2" xfId="0" applyFont="1" applyBorder="1" applyAlignment="1">
      <alignment horizontal="left" wrapText="1"/>
    </xf>
    <xf numFmtId="0" fontId="0" fillId="0" borderId="2" xfId="0" applyBorder="1" applyAlignment="1">
      <alignment horizontal="left" wrapText="1"/>
    </xf>
    <xf numFmtId="0" fontId="7" fillId="0" borderId="2" xfId="0" applyFont="1" applyBorder="1" applyAlignment="1">
      <alignment horizontal="left"/>
    </xf>
    <xf numFmtId="0" fontId="0" fillId="0" borderId="2" xfId="0" applyBorder="1" applyAlignment="1">
      <alignment horizontal="left"/>
    </xf>
    <xf numFmtId="49" fontId="0" fillId="0" borderId="2" xfId="0" applyNumberFormat="1" applyBorder="1" applyAlignment="1">
      <alignment horizontal="left" wrapText="1"/>
    </xf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horizontal="center"/>
    </xf>
    <xf numFmtId="0" fontId="6" fillId="4" borderId="2" xfId="0" applyFont="1" applyFill="1" applyBorder="1" applyAlignment="1">
      <alignment horizontal="center" vertical="center"/>
    </xf>
    <xf numFmtId="0" fontId="0" fillId="0" borderId="1" xfId="0" applyBorder="1"/>
    <xf numFmtId="0" fontId="3" fillId="0" borderId="2" xfId="0" applyFont="1" applyBorder="1" applyAlignment="1">
      <alignment horizontal="left"/>
    </xf>
    <xf numFmtId="0" fontId="0" fillId="0" borderId="2" xfId="0" applyBorder="1"/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/>
    </xf>
    <xf numFmtId="0" fontId="14" fillId="0" borderId="3" xfId="0" applyFont="1" applyBorder="1" applyAlignment="1">
      <alignment horizontal="center" vertical="center"/>
    </xf>
    <xf numFmtId="0" fontId="14" fillId="0" borderId="13" xfId="0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3">
    <dxf>
      <fill>
        <patternFill>
          <bgColor rgb="FFFF000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2"/>
      <tableStyleElement type="headerRow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108857</xdr:colOff>
      <xdr:row>2</xdr:row>
      <xdr:rowOff>13606</xdr:rowOff>
    </xdr:from>
    <xdr:to>
      <xdr:col>1</xdr:col>
      <xdr:colOff>149678</xdr:colOff>
      <xdr:row>6</xdr:row>
      <xdr:rowOff>163285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xmlns="" id="{DA4F558B-8D56-430D-AA83-772AD1DE26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857" y="544285"/>
          <a:ext cx="802821" cy="9116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T40"/>
  <sheetViews>
    <sheetView tabSelected="1" topLeftCell="B27" zoomScaleNormal="100" workbookViewId="0">
      <selection activeCell="D38" sqref="D38:P38"/>
    </sheetView>
  </sheetViews>
  <sheetFormatPr defaultColWidth="11.42578125" defaultRowHeight="15" x14ac:dyDescent="0.25"/>
  <cols>
    <col min="1" max="1" width="11.42578125" customWidth="1"/>
    <col min="2" max="2" width="31.28515625" customWidth="1"/>
    <col min="3" max="3" width="24" customWidth="1"/>
    <col min="4" max="4" width="6" customWidth="1"/>
    <col min="5" max="5" width="5.5703125" customWidth="1"/>
    <col min="6" max="6" width="5.28515625" customWidth="1"/>
    <col min="7" max="7" width="5.140625" customWidth="1"/>
    <col min="8" max="8" width="5.28515625" customWidth="1"/>
    <col min="9" max="9" width="7" customWidth="1"/>
    <col min="10" max="13" width="14.140625" customWidth="1"/>
    <col min="14" max="14" width="15.140625" customWidth="1"/>
    <col min="15" max="19" width="14.140625" customWidth="1"/>
  </cols>
  <sheetData>
    <row r="1" spans="1:19" ht="26.25" x14ac:dyDescent="0.25">
      <c r="A1" s="1" t="s">
        <v>0</v>
      </c>
    </row>
    <row r="3" spans="1:19" x14ac:dyDescent="0.25">
      <c r="E3" s="75"/>
      <c r="F3" s="75"/>
      <c r="G3" s="75"/>
      <c r="H3" s="75"/>
      <c r="I3" s="75"/>
    </row>
    <row r="4" spans="1:19" x14ac:dyDescent="0.25">
      <c r="D4" s="2"/>
      <c r="E4" s="76" t="s">
        <v>1</v>
      </c>
      <c r="F4" s="77"/>
      <c r="G4" s="77"/>
      <c r="H4" s="77"/>
      <c r="I4" s="77"/>
      <c r="J4" s="3" t="s">
        <v>65</v>
      </c>
      <c r="L4" s="77" t="s">
        <v>2</v>
      </c>
      <c r="M4" s="77"/>
      <c r="N4" s="77"/>
      <c r="O4" s="4">
        <v>0.25</v>
      </c>
    </row>
    <row r="5" spans="1:19" x14ac:dyDescent="0.25">
      <c r="D5" s="2"/>
      <c r="E5" s="76" t="s">
        <v>3</v>
      </c>
      <c r="F5" s="77"/>
      <c r="G5" s="77"/>
      <c r="H5" s="77"/>
      <c r="I5" s="77"/>
      <c r="J5" s="47" t="s">
        <v>66</v>
      </c>
      <c r="L5" s="77" t="s">
        <v>4</v>
      </c>
      <c r="M5" s="77"/>
      <c r="N5" s="77"/>
      <c r="O5" s="4">
        <v>1</v>
      </c>
    </row>
    <row r="6" spans="1:19" x14ac:dyDescent="0.25">
      <c r="D6" s="2"/>
      <c r="E6" s="76" t="s">
        <v>5</v>
      </c>
      <c r="F6" s="77"/>
      <c r="G6" s="77"/>
      <c r="H6" s="77"/>
      <c r="I6" s="77"/>
      <c r="J6" s="3" t="s">
        <v>66</v>
      </c>
      <c r="L6" s="77" t="s">
        <v>6</v>
      </c>
      <c r="M6" s="77"/>
      <c r="N6" s="77"/>
      <c r="O6" s="5">
        <v>0.7</v>
      </c>
      <c r="P6" s="6" t="s">
        <v>7</v>
      </c>
      <c r="Q6" s="6"/>
    </row>
    <row r="7" spans="1:19" x14ac:dyDescent="0.25">
      <c r="E7" s="77" t="s">
        <v>8</v>
      </c>
      <c r="F7" s="77"/>
      <c r="G7" s="77"/>
      <c r="H7" s="77"/>
      <c r="I7" s="77"/>
      <c r="J7" s="3"/>
      <c r="L7" s="77" t="s">
        <v>9</v>
      </c>
      <c r="M7" s="77"/>
      <c r="N7" s="77"/>
      <c r="O7" s="4">
        <v>1</v>
      </c>
    </row>
    <row r="8" spans="1:19" x14ac:dyDescent="0.25">
      <c r="J8" s="2"/>
      <c r="O8" s="7"/>
    </row>
    <row r="9" spans="1:19" ht="15.75" thickBot="1" x14ac:dyDescent="0.3"/>
    <row r="10" spans="1:19" ht="16.5" thickBot="1" x14ac:dyDescent="0.3">
      <c r="A10" s="78" t="s">
        <v>10</v>
      </c>
      <c r="B10" s="79"/>
      <c r="C10" s="79"/>
      <c r="D10" s="79"/>
      <c r="E10" s="79"/>
      <c r="F10" s="79"/>
      <c r="G10" s="79"/>
      <c r="H10" s="79"/>
      <c r="I10" s="79"/>
      <c r="J10" s="79"/>
      <c r="K10" s="79"/>
      <c r="L10" s="79"/>
      <c r="M10" s="79"/>
      <c r="N10" s="79"/>
      <c r="O10" s="79"/>
      <c r="P10" s="79"/>
      <c r="Q10" s="79"/>
      <c r="R10" s="79"/>
      <c r="S10" s="8"/>
    </row>
    <row r="12" spans="1:19" ht="15.75" x14ac:dyDescent="0.25">
      <c r="D12" s="80" t="s">
        <v>11</v>
      </c>
      <c r="E12" s="80"/>
      <c r="F12" s="80"/>
      <c r="G12" s="80"/>
      <c r="H12" s="80"/>
      <c r="I12" s="80"/>
      <c r="J12" s="81" t="s">
        <v>12</v>
      </c>
      <c r="K12" s="81"/>
      <c r="L12" s="81"/>
      <c r="M12" s="81"/>
      <c r="N12" s="81"/>
      <c r="O12" s="81"/>
      <c r="P12" s="81"/>
      <c r="Q12" s="81"/>
      <c r="R12" s="81"/>
      <c r="S12" s="9"/>
    </row>
    <row r="13" spans="1:19" s="14" customFormat="1" ht="90" customHeight="1" x14ac:dyDescent="0.2">
      <c r="A13" s="74" t="s">
        <v>49</v>
      </c>
      <c r="B13" s="74"/>
      <c r="C13" s="74"/>
      <c r="D13" s="10" t="s">
        <v>13</v>
      </c>
      <c r="E13" s="10" t="s">
        <v>14</v>
      </c>
      <c r="F13" s="10" t="s">
        <v>15</v>
      </c>
      <c r="G13" s="10" t="s">
        <v>16</v>
      </c>
      <c r="H13" s="10" t="s">
        <v>17</v>
      </c>
      <c r="I13" s="11" t="s">
        <v>18</v>
      </c>
      <c r="J13" s="12" t="s">
        <v>19</v>
      </c>
      <c r="K13" s="12" t="s">
        <v>20</v>
      </c>
      <c r="L13" s="12" t="s">
        <v>21</v>
      </c>
      <c r="M13" s="12" t="s">
        <v>22</v>
      </c>
      <c r="N13" s="12" t="s">
        <v>23</v>
      </c>
      <c r="O13" s="12" t="s">
        <v>24</v>
      </c>
      <c r="P13" s="12" t="s">
        <v>25</v>
      </c>
      <c r="Q13" s="12" t="s">
        <v>26</v>
      </c>
      <c r="R13" s="13" t="s">
        <v>27</v>
      </c>
      <c r="S13" s="12" t="s">
        <v>28</v>
      </c>
    </row>
    <row r="14" spans="1:19" x14ac:dyDescent="0.25">
      <c r="A14" s="56" t="s">
        <v>55</v>
      </c>
      <c r="B14" s="57"/>
      <c r="C14" s="58"/>
      <c r="D14" s="15">
        <v>2</v>
      </c>
      <c r="E14" s="15">
        <v>0</v>
      </c>
      <c r="F14" s="15">
        <v>0</v>
      </c>
      <c r="G14" s="15">
        <v>0</v>
      </c>
      <c r="H14" s="15">
        <v>0</v>
      </c>
      <c r="I14" s="16">
        <f>+SUM(D14:H14)</f>
        <v>2</v>
      </c>
      <c r="J14" s="17">
        <v>12320</v>
      </c>
      <c r="K14" s="17">
        <v>49364</v>
      </c>
      <c r="L14" s="17">
        <v>0</v>
      </c>
      <c r="M14" s="17">
        <v>0</v>
      </c>
      <c r="N14" s="17">
        <v>0</v>
      </c>
      <c r="O14" s="18">
        <f t="shared" ref="O14:O23" si="0">+$O$4*(J14+K14-N14)</f>
        <v>15421</v>
      </c>
      <c r="P14" s="17">
        <v>0</v>
      </c>
      <c r="Q14" s="17">
        <f>+J14+K14+L14+M14+O14+P14</f>
        <v>77105</v>
      </c>
      <c r="R14" s="18">
        <f>Q14*100%</f>
        <v>77105</v>
      </c>
      <c r="S14" s="18">
        <f>+Q14-R14</f>
        <v>0</v>
      </c>
    </row>
    <row r="15" spans="1:19" x14ac:dyDescent="0.25">
      <c r="A15" s="56" t="s">
        <v>56</v>
      </c>
      <c r="B15" s="57"/>
      <c r="C15" s="58"/>
      <c r="D15" s="15">
        <v>0</v>
      </c>
      <c r="E15" s="15">
        <v>0</v>
      </c>
      <c r="F15" s="15">
        <v>0</v>
      </c>
      <c r="G15" s="15">
        <v>0</v>
      </c>
      <c r="H15" s="15">
        <v>0</v>
      </c>
      <c r="I15" s="16">
        <f t="shared" ref="I15:I23" si="1">+SUM(D15:H15)</f>
        <v>0</v>
      </c>
      <c r="J15" s="17">
        <v>0</v>
      </c>
      <c r="K15" s="17">
        <v>0</v>
      </c>
      <c r="L15" s="17">
        <v>0</v>
      </c>
      <c r="M15" s="17">
        <v>0</v>
      </c>
      <c r="N15" s="17">
        <v>0</v>
      </c>
      <c r="O15" s="18">
        <f t="shared" si="0"/>
        <v>0</v>
      </c>
      <c r="P15" s="17">
        <v>0</v>
      </c>
      <c r="Q15" s="17">
        <f t="shared" ref="Q15:Q23" si="2">+J15+K15+L15+M15+O15+P15</f>
        <v>0</v>
      </c>
      <c r="R15" s="18">
        <f t="shared" ref="R15:R23" si="3">Q15*100%</f>
        <v>0</v>
      </c>
      <c r="S15" s="18">
        <f t="shared" ref="S15:S23" si="4">+Q15-R15</f>
        <v>0</v>
      </c>
    </row>
    <row r="16" spans="1:19" x14ac:dyDescent="0.25">
      <c r="A16" s="56" t="s">
        <v>57</v>
      </c>
      <c r="B16" s="57"/>
      <c r="C16" s="58"/>
      <c r="D16" s="15">
        <v>0</v>
      </c>
      <c r="E16" s="15">
        <v>1</v>
      </c>
      <c r="F16" s="15">
        <v>1</v>
      </c>
      <c r="G16" s="15">
        <v>0</v>
      </c>
      <c r="H16" s="15">
        <v>0</v>
      </c>
      <c r="I16" s="16">
        <f t="shared" si="1"/>
        <v>2</v>
      </c>
      <c r="J16" s="17">
        <v>12320</v>
      </c>
      <c r="K16" s="17">
        <v>2450</v>
      </c>
      <c r="L16" s="17">
        <v>4000</v>
      </c>
      <c r="M16" s="17">
        <v>0</v>
      </c>
      <c r="N16" s="17">
        <v>0</v>
      </c>
      <c r="O16" s="18">
        <f t="shared" si="0"/>
        <v>3692.5</v>
      </c>
      <c r="P16" s="17">
        <v>0</v>
      </c>
      <c r="Q16" s="17">
        <f t="shared" si="2"/>
        <v>22462.5</v>
      </c>
      <c r="R16" s="18">
        <f t="shared" si="3"/>
        <v>22462.5</v>
      </c>
      <c r="S16" s="18">
        <f t="shared" si="4"/>
        <v>0</v>
      </c>
    </row>
    <row r="17" spans="1:20" x14ac:dyDescent="0.25">
      <c r="A17" s="56" t="s">
        <v>58</v>
      </c>
      <c r="B17" s="57"/>
      <c r="C17" s="58"/>
      <c r="D17" s="15">
        <v>0</v>
      </c>
      <c r="E17" s="15">
        <v>1</v>
      </c>
      <c r="F17" s="15">
        <v>1</v>
      </c>
      <c r="G17" s="15">
        <v>1</v>
      </c>
      <c r="H17" s="15">
        <v>0</v>
      </c>
      <c r="I17" s="16">
        <f t="shared" si="1"/>
        <v>3</v>
      </c>
      <c r="J17" s="17">
        <v>18480</v>
      </c>
      <c r="K17" s="17">
        <v>2530</v>
      </c>
      <c r="L17" s="17">
        <v>0</v>
      </c>
      <c r="M17" s="17">
        <v>0</v>
      </c>
      <c r="N17" s="17">
        <v>0</v>
      </c>
      <c r="O17" s="18">
        <f t="shared" si="0"/>
        <v>5252.5</v>
      </c>
      <c r="P17" s="17">
        <v>0</v>
      </c>
      <c r="Q17" s="17">
        <f t="shared" si="2"/>
        <v>26262.5</v>
      </c>
      <c r="R17" s="18">
        <f t="shared" si="3"/>
        <v>26262.5</v>
      </c>
      <c r="S17" s="18">
        <f t="shared" si="4"/>
        <v>0</v>
      </c>
    </row>
    <row r="18" spans="1:20" x14ac:dyDescent="0.25">
      <c r="A18" s="56" t="s">
        <v>59</v>
      </c>
      <c r="B18" s="57"/>
      <c r="C18" s="58"/>
      <c r="D18" s="15">
        <v>1</v>
      </c>
      <c r="E18" s="15">
        <v>1</v>
      </c>
      <c r="F18" s="15">
        <v>2</v>
      </c>
      <c r="G18" s="15">
        <v>1</v>
      </c>
      <c r="H18" s="15">
        <v>0</v>
      </c>
      <c r="I18" s="16">
        <f t="shared" si="1"/>
        <v>5</v>
      </c>
      <c r="J18" s="17">
        <v>30800</v>
      </c>
      <c r="K18" s="17">
        <v>10120</v>
      </c>
      <c r="L18" s="17">
        <v>4000</v>
      </c>
      <c r="M18" s="17">
        <v>0</v>
      </c>
      <c r="N18" s="17">
        <v>0</v>
      </c>
      <c r="O18" s="18">
        <f t="shared" si="0"/>
        <v>10230</v>
      </c>
      <c r="P18" s="17">
        <v>0</v>
      </c>
      <c r="Q18" s="17">
        <f t="shared" si="2"/>
        <v>55150</v>
      </c>
      <c r="R18" s="18">
        <f t="shared" si="3"/>
        <v>55150</v>
      </c>
      <c r="S18" s="18">
        <f t="shared" si="4"/>
        <v>0</v>
      </c>
    </row>
    <row r="19" spans="1:20" x14ac:dyDescent="0.25">
      <c r="A19" s="56" t="s">
        <v>60</v>
      </c>
      <c r="B19" s="57"/>
      <c r="C19" s="58"/>
      <c r="D19" s="15">
        <v>0</v>
      </c>
      <c r="E19" s="15">
        <v>2</v>
      </c>
      <c r="F19" s="15">
        <v>2</v>
      </c>
      <c r="G19" s="15">
        <v>2</v>
      </c>
      <c r="H19" s="15">
        <v>2</v>
      </c>
      <c r="I19" s="16">
        <f t="shared" si="1"/>
        <v>8</v>
      </c>
      <c r="J19" s="17">
        <v>49280</v>
      </c>
      <c r="K19" s="17">
        <v>1389</v>
      </c>
      <c r="L19" s="17">
        <v>0</v>
      </c>
      <c r="M19" s="17">
        <v>0</v>
      </c>
      <c r="N19" s="17">
        <v>0</v>
      </c>
      <c r="O19" s="18">
        <f t="shared" si="0"/>
        <v>12667.25</v>
      </c>
      <c r="P19" s="17">
        <v>0</v>
      </c>
      <c r="Q19" s="17">
        <f t="shared" si="2"/>
        <v>63336.25</v>
      </c>
      <c r="R19" s="18">
        <f t="shared" si="3"/>
        <v>63336.25</v>
      </c>
      <c r="S19" s="18">
        <f t="shared" si="4"/>
        <v>0</v>
      </c>
    </row>
    <row r="20" spans="1:20" x14ac:dyDescent="0.25">
      <c r="A20" s="56" t="s">
        <v>61</v>
      </c>
      <c r="B20" s="57"/>
      <c r="C20" s="58"/>
      <c r="D20" s="15">
        <v>1</v>
      </c>
      <c r="E20" s="15">
        <v>2</v>
      </c>
      <c r="F20" s="15">
        <v>5</v>
      </c>
      <c r="G20" s="15">
        <v>1</v>
      </c>
      <c r="H20" s="15">
        <v>1</v>
      </c>
      <c r="I20" s="16">
        <f>+SUM(D20:H20)</f>
        <v>10</v>
      </c>
      <c r="J20" s="17">
        <v>61600</v>
      </c>
      <c r="K20" s="17">
        <v>2450</v>
      </c>
      <c r="L20" s="17">
        <v>0</v>
      </c>
      <c r="M20" s="17">
        <v>3000</v>
      </c>
      <c r="N20" s="17">
        <v>0</v>
      </c>
      <c r="O20" s="18">
        <f t="shared" si="0"/>
        <v>16012.5</v>
      </c>
      <c r="P20" s="17">
        <v>0</v>
      </c>
      <c r="Q20" s="17">
        <f t="shared" si="2"/>
        <v>83062.5</v>
      </c>
      <c r="R20" s="18">
        <f t="shared" si="3"/>
        <v>83062.5</v>
      </c>
      <c r="S20" s="18">
        <f t="shared" si="4"/>
        <v>0</v>
      </c>
    </row>
    <row r="21" spans="1:20" x14ac:dyDescent="0.25">
      <c r="A21" s="56" t="s">
        <v>62</v>
      </c>
      <c r="B21" s="57"/>
      <c r="C21" s="58"/>
      <c r="D21" s="15">
        <v>0</v>
      </c>
      <c r="E21" s="15">
        <v>10</v>
      </c>
      <c r="F21" s="15">
        <v>20</v>
      </c>
      <c r="G21" s="15">
        <v>5</v>
      </c>
      <c r="H21" s="15">
        <v>5</v>
      </c>
      <c r="I21" s="16">
        <f t="shared" si="1"/>
        <v>40</v>
      </c>
      <c r="J21" s="17">
        <v>246400</v>
      </c>
      <c r="K21" s="17">
        <v>0</v>
      </c>
      <c r="L21" s="17">
        <v>0</v>
      </c>
      <c r="M21" s="17">
        <v>0</v>
      </c>
      <c r="N21" s="17">
        <v>0</v>
      </c>
      <c r="O21" s="18">
        <f t="shared" si="0"/>
        <v>61600</v>
      </c>
      <c r="P21" s="17">
        <v>0</v>
      </c>
      <c r="Q21" s="17">
        <f t="shared" si="2"/>
        <v>308000</v>
      </c>
      <c r="R21" s="18">
        <f t="shared" si="3"/>
        <v>308000</v>
      </c>
      <c r="S21" s="18">
        <f t="shared" si="4"/>
        <v>0</v>
      </c>
    </row>
    <row r="22" spans="1:20" x14ac:dyDescent="0.25">
      <c r="A22" s="56" t="s">
        <v>63</v>
      </c>
      <c r="B22" s="57"/>
      <c r="C22" s="58"/>
      <c r="D22" s="15">
        <v>2</v>
      </c>
      <c r="E22" s="15">
        <v>0</v>
      </c>
      <c r="F22" s="15">
        <v>0</v>
      </c>
      <c r="G22" s="15">
        <v>0</v>
      </c>
      <c r="H22" s="15">
        <v>2</v>
      </c>
      <c r="I22" s="16">
        <f t="shared" si="1"/>
        <v>4</v>
      </c>
      <c r="J22" s="17">
        <v>24640</v>
      </c>
      <c r="K22" s="17">
        <v>15000</v>
      </c>
      <c r="L22" s="17">
        <v>2000</v>
      </c>
      <c r="M22" s="17">
        <v>0</v>
      </c>
      <c r="N22" s="17">
        <v>0</v>
      </c>
      <c r="O22" s="18">
        <f t="shared" si="0"/>
        <v>9910</v>
      </c>
      <c r="P22" s="17">
        <v>0</v>
      </c>
      <c r="Q22" s="17">
        <f t="shared" si="2"/>
        <v>51550</v>
      </c>
      <c r="R22" s="18">
        <f t="shared" si="3"/>
        <v>51550</v>
      </c>
      <c r="S22" s="18">
        <f t="shared" si="4"/>
        <v>0</v>
      </c>
    </row>
    <row r="23" spans="1:20" x14ac:dyDescent="0.25">
      <c r="A23" s="56" t="s">
        <v>64</v>
      </c>
      <c r="B23" s="57"/>
      <c r="C23" s="58"/>
      <c r="D23" s="15">
        <v>0</v>
      </c>
      <c r="E23" s="15">
        <v>6</v>
      </c>
      <c r="F23" s="15">
        <v>0</v>
      </c>
      <c r="G23" s="15">
        <v>0</v>
      </c>
      <c r="H23" s="15">
        <v>10</v>
      </c>
      <c r="I23" s="16">
        <f t="shared" si="1"/>
        <v>16</v>
      </c>
      <c r="J23" s="17">
        <v>98560</v>
      </c>
      <c r="K23" s="17">
        <v>14976</v>
      </c>
      <c r="L23" s="17">
        <v>0</v>
      </c>
      <c r="M23" s="17">
        <v>0</v>
      </c>
      <c r="N23" s="17">
        <v>0</v>
      </c>
      <c r="O23" s="18">
        <f t="shared" si="0"/>
        <v>28384</v>
      </c>
      <c r="P23" s="17">
        <v>0</v>
      </c>
      <c r="Q23" s="17">
        <f t="shared" si="2"/>
        <v>141920</v>
      </c>
      <c r="R23" s="18">
        <f t="shared" si="3"/>
        <v>141920</v>
      </c>
      <c r="S23" s="18">
        <f t="shared" si="4"/>
        <v>0</v>
      </c>
    </row>
    <row r="24" spans="1:20" x14ac:dyDescent="0.25">
      <c r="A24" s="73" t="s">
        <v>18</v>
      </c>
      <c r="B24" s="73"/>
      <c r="C24" s="73"/>
      <c r="D24" s="15">
        <f>SUM(D14:D23)</f>
        <v>6</v>
      </c>
      <c r="E24" s="15">
        <f t="shared" ref="E24:I24" si="5">SUM(E14:E23)</f>
        <v>23</v>
      </c>
      <c r="F24" s="15">
        <f t="shared" si="5"/>
        <v>31</v>
      </c>
      <c r="G24" s="15">
        <f t="shared" si="5"/>
        <v>10</v>
      </c>
      <c r="H24" s="15">
        <f t="shared" si="5"/>
        <v>20</v>
      </c>
      <c r="I24" s="19">
        <f t="shared" si="5"/>
        <v>90</v>
      </c>
      <c r="J24" s="20">
        <f>SUM(J14:J23)</f>
        <v>554400</v>
      </c>
      <c r="K24" s="20">
        <f t="shared" ref="K24:S24" si="6">SUM(K14:K23)</f>
        <v>98279</v>
      </c>
      <c r="L24" s="20">
        <f t="shared" si="6"/>
        <v>10000</v>
      </c>
      <c r="M24" s="20">
        <f t="shared" si="6"/>
        <v>3000</v>
      </c>
      <c r="N24" s="20">
        <f t="shared" si="6"/>
        <v>0</v>
      </c>
      <c r="O24" s="20">
        <f t="shared" si="6"/>
        <v>163169.75</v>
      </c>
      <c r="P24" s="20">
        <f t="shared" si="6"/>
        <v>0</v>
      </c>
      <c r="Q24" s="20">
        <f t="shared" si="6"/>
        <v>828848.75</v>
      </c>
      <c r="R24" s="21">
        <f t="shared" si="6"/>
        <v>828848.75</v>
      </c>
      <c r="S24" s="22">
        <f t="shared" si="6"/>
        <v>0</v>
      </c>
      <c r="T24" s="23"/>
    </row>
    <row r="25" spans="1:20" x14ac:dyDescent="0.25">
      <c r="A25" s="24"/>
      <c r="B25" s="24"/>
      <c r="C25" s="24"/>
      <c r="D25" s="25"/>
      <c r="E25" s="25"/>
      <c r="F25" s="25"/>
      <c r="G25" s="25"/>
      <c r="H25" s="25"/>
      <c r="I25" s="25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</row>
    <row r="26" spans="1:20" x14ac:dyDescent="0.25">
      <c r="A26" s="24"/>
      <c r="B26" s="24"/>
      <c r="C26" s="24"/>
      <c r="D26" s="26" t="s">
        <v>29</v>
      </c>
      <c r="E26" s="27"/>
      <c r="F26" s="28"/>
      <c r="G26" s="28"/>
      <c r="H26" s="28"/>
      <c r="I26" s="29"/>
      <c r="J26" s="20">
        <f>IF(I24=0,0,(J24/I24))</f>
        <v>6160</v>
      </c>
      <c r="K26" s="23"/>
      <c r="L26" s="23"/>
      <c r="M26" s="23"/>
      <c r="N26" s="23"/>
      <c r="O26" s="23"/>
      <c r="P26" s="23"/>
      <c r="Q26" s="23"/>
      <c r="R26" s="23"/>
      <c r="S26" s="23"/>
      <c r="T26" s="23"/>
    </row>
    <row r="27" spans="1:20" x14ac:dyDescent="0.25">
      <c r="A27" s="30"/>
      <c r="S27" s="31"/>
    </row>
    <row r="28" spans="1:20" x14ac:dyDescent="0.25">
      <c r="A28" s="72" t="s">
        <v>30</v>
      </c>
      <c r="B28" s="72"/>
      <c r="C28" s="72"/>
      <c r="D28" s="72"/>
      <c r="E28" s="72"/>
      <c r="F28" s="72"/>
      <c r="G28" s="72"/>
      <c r="H28" s="72"/>
      <c r="I28" s="72"/>
      <c r="J28" s="72"/>
      <c r="K28" s="72"/>
      <c r="L28" s="72"/>
      <c r="M28" s="72"/>
      <c r="N28" s="72"/>
      <c r="O28" s="72"/>
      <c r="P28" s="72"/>
    </row>
    <row r="29" spans="1:20" x14ac:dyDescent="0.25">
      <c r="A29" s="32"/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</row>
    <row r="30" spans="1:20" ht="41.25" customHeight="1" x14ac:dyDescent="0.25">
      <c r="A30" s="32" t="s">
        <v>31</v>
      </c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</row>
    <row r="31" spans="1:20" ht="41.25" customHeight="1" x14ac:dyDescent="0.25">
      <c r="A31" s="65" t="str">
        <f>CONCATENATE("participant"," ",J6)</f>
        <v>participant SIEMENS</v>
      </c>
      <c r="B31" s="66"/>
      <c r="C31" s="33" t="s">
        <v>32</v>
      </c>
      <c r="D31" s="69" t="s">
        <v>33</v>
      </c>
      <c r="E31" s="70"/>
      <c r="F31" s="70"/>
      <c r="G31" s="70"/>
      <c r="H31" s="70"/>
      <c r="I31" s="70"/>
      <c r="J31" s="70"/>
      <c r="K31" s="70"/>
      <c r="L31" s="70"/>
      <c r="M31" s="70"/>
      <c r="N31" s="70"/>
      <c r="O31" s="70"/>
      <c r="P31" s="70"/>
    </row>
    <row r="32" spans="1:20" ht="36" customHeight="1" x14ac:dyDescent="0.25">
      <c r="A32" s="59" t="s">
        <v>34</v>
      </c>
      <c r="B32" s="59"/>
      <c r="C32" s="34" t="s">
        <v>105</v>
      </c>
      <c r="D32" s="71" t="s">
        <v>106</v>
      </c>
      <c r="E32" s="64"/>
      <c r="F32" s="64"/>
      <c r="G32" s="64"/>
      <c r="H32" s="64"/>
      <c r="I32" s="64"/>
      <c r="J32" s="64"/>
      <c r="K32" s="64"/>
      <c r="L32" s="64"/>
      <c r="M32" s="64"/>
      <c r="N32" s="64"/>
      <c r="O32" s="64"/>
      <c r="P32" s="64"/>
      <c r="S32" s="31"/>
    </row>
    <row r="33" spans="1:19" ht="29.25" customHeight="1" x14ac:dyDescent="0.25">
      <c r="A33" s="59" t="s">
        <v>35</v>
      </c>
      <c r="B33" s="59"/>
      <c r="C33" s="35">
        <v>98279</v>
      </c>
      <c r="D33" s="64" t="s">
        <v>107</v>
      </c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S33" s="31"/>
    </row>
    <row r="34" spans="1:19" ht="31.5" customHeight="1" x14ac:dyDescent="0.25">
      <c r="A34" s="59" t="s">
        <v>36</v>
      </c>
      <c r="B34" s="59"/>
      <c r="C34" s="35">
        <v>3000</v>
      </c>
      <c r="D34" s="64" t="s">
        <v>108</v>
      </c>
      <c r="E34" s="64"/>
      <c r="F34" s="64"/>
      <c r="G34" s="64"/>
      <c r="H34" s="64"/>
      <c r="I34" s="64"/>
      <c r="J34" s="64"/>
      <c r="K34" s="64"/>
      <c r="L34" s="64"/>
      <c r="M34" s="64"/>
      <c r="N34" s="64"/>
      <c r="O34" s="64"/>
      <c r="P34" s="64"/>
      <c r="S34" s="31"/>
    </row>
    <row r="35" spans="1:19" s="36" customFormat="1" x14ac:dyDescent="0.25"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</row>
    <row r="36" spans="1:19" x14ac:dyDescent="0.25"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</row>
    <row r="37" spans="1:19" x14ac:dyDescent="0.25">
      <c r="A37" s="65" t="str">
        <f>CONCATENATE("participant"," ",C9)</f>
        <v xml:space="preserve">participant </v>
      </c>
      <c r="B37" s="66"/>
      <c r="C37" s="33" t="s">
        <v>32</v>
      </c>
      <c r="D37" s="67" t="s">
        <v>33</v>
      </c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</row>
    <row r="38" spans="1:19" ht="27.75" customHeight="1" x14ac:dyDescent="0.25">
      <c r="A38" s="59" t="s">
        <v>37</v>
      </c>
      <c r="B38" s="59"/>
      <c r="C38" s="35">
        <v>10000</v>
      </c>
      <c r="D38" s="63" t="s">
        <v>109</v>
      </c>
      <c r="E38" s="64"/>
      <c r="F38" s="64"/>
      <c r="G38" s="64"/>
      <c r="H38" s="64"/>
      <c r="I38" s="64"/>
      <c r="J38" s="64"/>
      <c r="K38" s="64"/>
      <c r="L38" s="64"/>
      <c r="M38" s="64"/>
      <c r="N38" s="64"/>
      <c r="O38" s="64"/>
      <c r="P38" s="64"/>
      <c r="S38" s="31"/>
    </row>
    <row r="39" spans="1:19" ht="25.5" customHeight="1" x14ac:dyDescent="0.25">
      <c r="A39" s="59" t="s">
        <v>38</v>
      </c>
      <c r="B39" s="59"/>
      <c r="C39" s="35">
        <v>3000</v>
      </c>
      <c r="D39" s="60" t="s">
        <v>110</v>
      </c>
      <c r="E39" s="61"/>
      <c r="F39" s="61"/>
      <c r="G39" s="61"/>
      <c r="H39" s="61"/>
      <c r="I39" s="61"/>
      <c r="J39" s="61"/>
      <c r="K39" s="61"/>
      <c r="L39" s="61"/>
      <c r="M39" s="61"/>
      <c r="N39" s="61"/>
      <c r="O39" s="61"/>
      <c r="P39" s="62"/>
      <c r="S39" s="31"/>
    </row>
    <row r="40" spans="1:19" ht="26.25" customHeight="1" x14ac:dyDescent="0.25">
      <c r="A40" s="59" t="s">
        <v>39</v>
      </c>
      <c r="B40" s="59"/>
      <c r="C40" s="35"/>
      <c r="D40" s="63"/>
      <c r="E40" s="64"/>
      <c r="F40" s="64"/>
      <c r="G40" s="64"/>
      <c r="H40" s="64"/>
      <c r="I40" s="64"/>
      <c r="J40" s="64"/>
      <c r="K40" s="64"/>
      <c r="L40" s="64"/>
      <c r="M40" s="64"/>
      <c r="N40" s="64"/>
      <c r="O40" s="64"/>
      <c r="P40" s="64"/>
      <c r="S40" s="31"/>
    </row>
  </sheetData>
  <protectedRanges>
    <protectedRange sqref="C32:P40 O6 D14:H23 J14:N23 P14:P23 R14:S23" name="Range1"/>
  </protectedRanges>
  <mergeCells count="41">
    <mergeCell ref="A28:P28"/>
    <mergeCell ref="A24:C24"/>
    <mergeCell ref="A13:C13"/>
    <mergeCell ref="E3:I3"/>
    <mergeCell ref="E4:I4"/>
    <mergeCell ref="L4:N4"/>
    <mergeCell ref="E5:I5"/>
    <mergeCell ref="L5:N5"/>
    <mergeCell ref="E6:I6"/>
    <mergeCell ref="L6:N6"/>
    <mergeCell ref="E7:I7"/>
    <mergeCell ref="L7:N7"/>
    <mergeCell ref="A10:R10"/>
    <mergeCell ref="D12:I12"/>
    <mergeCell ref="J12:R12"/>
    <mergeCell ref="A14:C14"/>
    <mergeCell ref="A31:B31"/>
    <mergeCell ref="D31:P31"/>
    <mergeCell ref="A32:B32"/>
    <mergeCell ref="D32:P32"/>
    <mergeCell ref="A33:B33"/>
    <mergeCell ref="D33:P33"/>
    <mergeCell ref="A39:B39"/>
    <mergeCell ref="D39:P39"/>
    <mergeCell ref="A40:B40"/>
    <mergeCell ref="D40:P40"/>
    <mergeCell ref="A34:B34"/>
    <mergeCell ref="D34:P34"/>
    <mergeCell ref="A37:B37"/>
    <mergeCell ref="D37:P37"/>
    <mergeCell ref="A38:B38"/>
    <mergeCell ref="D38:P38"/>
    <mergeCell ref="A22:C22"/>
    <mergeCell ref="A23:C23"/>
    <mergeCell ref="A20:C20"/>
    <mergeCell ref="A21:C21"/>
    <mergeCell ref="A15:C15"/>
    <mergeCell ref="A17:C17"/>
    <mergeCell ref="A18:C18"/>
    <mergeCell ref="A16:C16"/>
    <mergeCell ref="A19:C19"/>
  </mergeCells>
  <conditionalFormatting sqref="O4">
    <cfRule type="expression" dxfId="0" priority="1">
      <formula>AND($O$4="",$G$7="")</formula>
    </cfRule>
  </conditionalFormatting>
  <dataValidations count="1">
    <dataValidation type="list" allowBlank="1" showInputMessage="1" showErrorMessage="1" sqref="O6">
      <formula1>"70%, 100%"</formula1>
    </dataValidation>
  </dataValidations>
  <pageMargins left="0.7" right="0.7" top="0.75" bottom="0.75" header="0.3" footer="0.3"/>
  <pageSetup scale="53" orientation="landscape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37"/>
  <sheetViews>
    <sheetView topLeftCell="A3" workbookViewId="0">
      <selection activeCell="R20" sqref="R20"/>
    </sheetView>
  </sheetViews>
  <sheetFormatPr defaultRowHeight="15" x14ac:dyDescent="0.25"/>
  <cols>
    <col min="6" max="6" width="16.28515625" bestFit="1" customWidth="1"/>
    <col min="7" max="7" width="17.7109375" bestFit="1" customWidth="1"/>
  </cols>
  <sheetData>
    <row r="1" spans="2:16" ht="15.75" thickBot="1" x14ac:dyDescent="0.3"/>
    <row r="2" spans="2:16" ht="19.5" thickBot="1" x14ac:dyDescent="0.35">
      <c r="B2" s="82" t="s">
        <v>40</v>
      </c>
      <c r="C2" s="83"/>
      <c r="D2" s="43">
        <f>SUM(P5:P37)</f>
        <v>16540</v>
      </c>
    </row>
    <row r="4" spans="2:16" ht="164.25" x14ac:dyDescent="0.25">
      <c r="B4" s="41" t="s">
        <v>48</v>
      </c>
      <c r="C4" s="41" t="s">
        <v>41</v>
      </c>
      <c r="D4" s="41" t="s">
        <v>42</v>
      </c>
      <c r="E4" s="40" t="s">
        <v>43</v>
      </c>
      <c r="F4" s="44" t="s">
        <v>50</v>
      </c>
      <c r="G4" s="44" t="s">
        <v>51</v>
      </c>
      <c r="H4" s="10" t="s">
        <v>13</v>
      </c>
      <c r="I4" s="10" t="s">
        <v>14</v>
      </c>
      <c r="J4" s="10" t="s">
        <v>15</v>
      </c>
      <c r="K4" s="10" t="s">
        <v>16</v>
      </c>
      <c r="L4" s="10" t="s">
        <v>17</v>
      </c>
      <c r="M4" s="45" t="s">
        <v>52</v>
      </c>
      <c r="N4" s="10" t="s">
        <v>53</v>
      </c>
      <c r="O4" s="10" t="s">
        <v>54</v>
      </c>
      <c r="P4" s="46" t="s">
        <v>47</v>
      </c>
    </row>
    <row r="5" spans="2:16" x14ac:dyDescent="0.25">
      <c r="B5" s="39" t="s">
        <v>81</v>
      </c>
      <c r="C5" s="39" t="s">
        <v>66</v>
      </c>
      <c r="D5" s="48" t="s">
        <v>66</v>
      </c>
      <c r="E5" s="39" t="s">
        <v>74</v>
      </c>
      <c r="F5" s="39" t="s">
        <v>75</v>
      </c>
      <c r="G5" s="39" t="s">
        <v>75</v>
      </c>
      <c r="H5" s="39">
        <v>2</v>
      </c>
      <c r="I5" s="39">
        <v>1</v>
      </c>
      <c r="J5" s="39">
        <v>0</v>
      </c>
      <c r="K5" s="39">
        <v>1</v>
      </c>
      <c r="L5" s="39">
        <v>0</v>
      </c>
      <c r="M5" s="39">
        <v>1</v>
      </c>
      <c r="N5" s="39">
        <v>0</v>
      </c>
      <c r="O5" s="39">
        <v>0</v>
      </c>
      <c r="P5" s="39">
        <f>N5+O5</f>
        <v>0</v>
      </c>
    </row>
    <row r="6" spans="2:16" x14ac:dyDescent="0.25">
      <c r="B6" s="49" t="s">
        <v>67</v>
      </c>
      <c r="C6" s="49" t="s">
        <v>66</v>
      </c>
      <c r="D6" s="49" t="s">
        <v>66</v>
      </c>
      <c r="E6" s="49" t="s">
        <v>74</v>
      </c>
      <c r="F6" s="49" t="s">
        <v>75</v>
      </c>
      <c r="G6" s="49" t="s">
        <v>78</v>
      </c>
      <c r="H6" s="49">
        <v>0</v>
      </c>
      <c r="I6" s="49">
        <v>2</v>
      </c>
      <c r="J6" s="49">
        <v>1</v>
      </c>
      <c r="K6" s="49">
        <v>1</v>
      </c>
      <c r="L6" s="49">
        <v>0</v>
      </c>
      <c r="M6" s="49">
        <v>1</v>
      </c>
      <c r="N6" s="49">
        <v>1400</v>
      </c>
      <c r="O6" s="49">
        <v>400</v>
      </c>
      <c r="P6" s="49">
        <f>N6+O6</f>
        <v>1800</v>
      </c>
    </row>
    <row r="7" spans="2:16" x14ac:dyDescent="0.25">
      <c r="B7" s="39" t="s">
        <v>68</v>
      </c>
      <c r="C7" s="48" t="s">
        <v>66</v>
      </c>
      <c r="D7" s="48" t="s">
        <v>66</v>
      </c>
      <c r="E7" s="48" t="s">
        <v>74</v>
      </c>
      <c r="F7" s="48" t="s">
        <v>75</v>
      </c>
      <c r="G7" s="39" t="s">
        <v>77</v>
      </c>
      <c r="H7" s="39">
        <v>0</v>
      </c>
      <c r="I7" s="39">
        <v>2</v>
      </c>
      <c r="J7" s="39">
        <v>1</v>
      </c>
      <c r="K7" s="39">
        <v>1</v>
      </c>
      <c r="L7" s="39">
        <v>0</v>
      </c>
      <c r="M7" s="39">
        <v>1</v>
      </c>
      <c r="N7" s="39">
        <v>1620</v>
      </c>
      <c r="O7" s="39">
        <v>400</v>
      </c>
      <c r="P7" s="39">
        <f>N7+O7</f>
        <v>2020</v>
      </c>
    </row>
    <row r="8" spans="2:16" x14ac:dyDescent="0.25">
      <c r="B8" s="39" t="s">
        <v>69</v>
      </c>
      <c r="C8" s="48" t="s">
        <v>66</v>
      </c>
      <c r="D8" s="48" t="s">
        <v>66</v>
      </c>
      <c r="E8" s="48" t="s">
        <v>74</v>
      </c>
      <c r="F8" s="48" t="s">
        <v>75</v>
      </c>
      <c r="G8" s="39" t="s">
        <v>76</v>
      </c>
      <c r="H8" s="39">
        <v>0</v>
      </c>
      <c r="I8" s="39">
        <v>1</v>
      </c>
      <c r="J8" s="39">
        <v>1</v>
      </c>
      <c r="K8" s="39">
        <v>2</v>
      </c>
      <c r="L8" s="39">
        <v>0</v>
      </c>
      <c r="M8" s="39">
        <v>1</v>
      </c>
      <c r="N8" s="39">
        <v>1300</v>
      </c>
      <c r="O8" s="39">
        <v>400</v>
      </c>
      <c r="P8" s="39">
        <f t="shared" ref="P8:P37" si="0">N8+O8</f>
        <v>1700</v>
      </c>
    </row>
    <row r="9" spans="2:16" x14ac:dyDescent="0.25">
      <c r="B9" s="39" t="s">
        <v>69</v>
      </c>
      <c r="C9" s="48" t="s">
        <v>66</v>
      </c>
      <c r="D9" s="48" t="s">
        <v>66</v>
      </c>
      <c r="E9" s="48" t="s">
        <v>74</v>
      </c>
      <c r="F9" s="48" t="s">
        <v>75</v>
      </c>
      <c r="G9" s="48" t="s">
        <v>76</v>
      </c>
      <c r="H9" s="39">
        <v>0</v>
      </c>
      <c r="I9" s="39">
        <v>1</v>
      </c>
      <c r="J9" s="39">
        <v>1</v>
      </c>
      <c r="K9" s="39">
        <v>2</v>
      </c>
      <c r="L9" s="39">
        <v>0</v>
      </c>
      <c r="M9" s="39">
        <v>1</v>
      </c>
      <c r="N9" s="39">
        <v>1300</v>
      </c>
      <c r="O9" s="39">
        <v>400</v>
      </c>
      <c r="P9" s="39">
        <f t="shared" si="0"/>
        <v>1700</v>
      </c>
    </row>
    <row r="10" spans="2:16" x14ac:dyDescent="0.25">
      <c r="B10" s="39" t="s">
        <v>70</v>
      </c>
      <c r="C10" s="48" t="s">
        <v>66</v>
      </c>
      <c r="D10" s="48" t="s">
        <v>66</v>
      </c>
      <c r="E10" s="48" t="s">
        <v>74</v>
      </c>
      <c r="F10" s="48" t="s">
        <v>75</v>
      </c>
      <c r="G10" s="39" t="s">
        <v>78</v>
      </c>
      <c r="H10" s="39">
        <v>1</v>
      </c>
      <c r="I10" s="39">
        <v>1</v>
      </c>
      <c r="J10" s="39">
        <v>1</v>
      </c>
      <c r="K10" s="39">
        <v>1</v>
      </c>
      <c r="L10" s="39">
        <v>0</v>
      </c>
      <c r="M10" s="39">
        <v>1</v>
      </c>
      <c r="N10" s="39">
        <v>1400</v>
      </c>
      <c r="O10" s="39">
        <v>400</v>
      </c>
      <c r="P10" s="39">
        <f t="shared" si="0"/>
        <v>1800</v>
      </c>
    </row>
    <row r="11" spans="2:16" x14ac:dyDescent="0.25">
      <c r="B11" s="39" t="s">
        <v>70</v>
      </c>
      <c r="C11" s="48" t="s">
        <v>66</v>
      </c>
      <c r="D11" s="48" t="s">
        <v>66</v>
      </c>
      <c r="E11" s="48" t="s">
        <v>74</v>
      </c>
      <c r="F11" s="48" t="s">
        <v>75</v>
      </c>
      <c r="G11" s="48" t="s">
        <v>78</v>
      </c>
      <c r="H11" s="39">
        <v>0</v>
      </c>
      <c r="I11" s="39">
        <v>1</v>
      </c>
      <c r="J11" s="39">
        <v>1</v>
      </c>
      <c r="K11" s="39">
        <v>1</v>
      </c>
      <c r="L11" s="39">
        <v>1</v>
      </c>
      <c r="M11" s="39">
        <v>1</v>
      </c>
      <c r="N11" s="39">
        <v>1400</v>
      </c>
      <c r="O11" s="39">
        <v>400</v>
      </c>
      <c r="P11" s="39">
        <f t="shared" si="0"/>
        <v>1800</v>
      </c>
    </row>
    <row r="12" spans="2:16" x14ac:dyDescent="0.25">
      <c r="B12" s="39" t="s">
        <v>71</v>
      </c>
      <c r="C12" s="48" t="s">
        <v>66</v>
      </c>
      <c r="D12" s="48" t="s">
        <v>66</v>
      </c>
      <c r="E12" s="48" t="s">
        <v>74</v>
      </c>
      <c r="F12" s="48" t="s">
        <v>75</v>
      </c>
      <c r="G12" s="39" t="s">
        <v>78</v>
      </c>
      <c r="H12" s="39">
        <v>0</v>
      </c>
      <c r="I12" s="39">
        <v>1</v>
      </c>
      <c r="J12" s="39">
        <v>1</v>
      </c>
      <c r="K12" s="39">
        <v>1</v>
      </c>
      <c r="L12" s="39">
        <v>1</v>
      </c>
      <c r="M12" s="39">
        <v>1</v>
      </c>
      <c r="N12" s="39">
        <v>1400</v>
      </c>
      <c r="O12" s="39">
        <v>400</v>
      </c>
      <c r="P12" s="39">
        <f t="shared" si="0"/>
        <v>1800</v>
      </c>
    </row>
    <row r="13" spans="2:16" x14ac:dyDescent="0.25">
      <c r="B13" s="48" t="s">
        <v>72</v>
      </c>
      <c r="C13" s="48" t="s">
        <v>66</v>
      </c>
      <c r="D13" s="48" t="s">
        <v>66</v>
      </c>
      <c r="E13" s="48" t="s">
        <v>74</v>
      </c>
      <c r="F13" s="48" t="s">
        <v>75</v>
      </c>
      <c r="G13" s="48" t="s">
        <v>79</v>
      </c>
      <c r="H13" s="48">
        <v>1</v>
      </c>
      <c r="I13" s="48">
        <v>1</v>
      </c>
      <c r="J13" s="48">
        <v>1</v>
      </c>
      <c r="K13" s="48">
        <v>1</v>
      </c>
      <c r="L13" s="48">
        <v>1</v>
      </c>
      <c r="M13" s="48">
        <v>1</v>
      </c>
      <c r="N13" s="39">
        <v>1420</v>
      </c>
      <c r="O13" s="48">
        <v>400</v>
      </c>
      <c r="P13" s="39">
        <f t="shared" si="0"/>
        <v>1820</v>
      </c>
    </row>
    <row r="14" spans="2:16" x14ac:dyDescent="0.25">
      <c r="B14" s="48" t="s">
        <v>82</v>
      </c>
      <c r="C14" s="48" t="s">
        <v>66</v>
      </c>
      <c r="D14" s="48" t="s">
        <v>66</v>
      </c>
      <c r="E14" s="48" t="s">
        <v>74</v>
      </c>
      <c r="F14" s="48" t="s">
        <v>75</v>
      </c>
      <c r="G14" s="48" t="s">
        <v>75</v>
      </c>
      <c r="H14" s="48">
        <v>0</v>
      </c>
      <c r="I14" s="48">
        <v>1</v>
      </c>
      <c r="J14" s="48">
        <v>1</v>
      </c>
      <c r="K14" s="48">
        <v>1</v>
      </c>
      <c r="L14" s="48">
        <v>1</v>
      </c>
      <c r="M14" s="48">
        <v>1</v>
      </c>
      <c r="N14" s="39">
        <v>0</v>
      </c>
      <c r="O14" s="48">
        <v>0</v>
      </c>
      <c r="P14" s="39">
        <f t="shared" si="0"/>
        <v>0</v>
      </c>
    </row>
    <row r="15" spans="2:16" x14ac:dyDescent="0.25">
      <c r="B15" s="49" t="s">
        <v>82</v>
      </c>
      <c r="C15" s="49" t="s">
        <v>66</v>
      </c>
      <c r="D15" s="49" t="s">
        <v>66</v>
      </c>
      <c r="E15" s="49" t="s">
        <v>74</v>
      </c>
      <c r="F15" s="49" t="s">
        <v>75</v>
      </c>
      <c r="G15" s="49" t="s">
        <v>75</v>
      </c>
      <c r="H15" s="49">
        <v>0</v>
      </c>
      <c r="I15" s="49">
        <v>1</v>
      </c>
      <c r="J15" s="49">
        <v>1</v>
      </c>
      <c r="K15" s="49">
        <v>1</v>
      </c>
      <c r="L15" s="49">
        <v>1</v>
      </c>
      <c r="M15" s="49">
        <v>1</v>
      </c>
      <c r="N15" s="49">
        <v>0</v>
      </c>
      <c r="O15" s="49">
        <v>0</v>
      </c>
      <c r="P15" s="49">
        <f t="shared" ref="P15" si="1">N15+O15</f>
        <v>0</v>
      </c>
    </row>
    <row r="16" spans="2:16" x14ac:dyDescent="0.25">
      <c r="B16" s="39" t="s">
        <v>73</v>
      </c>
      <c r="C16" s="48" t="s">
        <v>66</v>
      </c>
      <c r="D16" s="48" t="s">
        <v>66</v>
      </c>
      <c r="E16" s="48" t="s">
        <v>74</v>
      </c>
      <c r="F16" s="48" t="s">
        <v>75</v>
      </c>
      <c r="G16" s="39" t="s">
        <v>80</v>
      </c>
      <c r="H16" s="39">
        <v>2</v>
      </c>
      <c r="I16" s="39">
        <v>0</v>
      </c>
      <c r="J16" s="39">
        <v>0</v>
      </c>
      <c r="K16" s="39">
        <v>0</v>
      </c>
      <c r="L16" s="39">
        <v>2</v>
      </c>
      <c r="M16" s="39">
        <v>1</v>
      </c>
      <c r="N16" s="39">
        <v>1700</v>
      </c>
      <c r="O16" s="39">
        <v>400</v>
      </c>
      <c r="P16" s="39">
        <f t="shared" si="0"/>
        <v>2100</v>
      </c>
    </row>
    <row r="17" spans="2:16" x14ac:dyDescent="0.25">
      <c r="B17" s="49" t="s">
        <v>83</v>
      </c>
      <c r="C17" s="49" t="s">
        <v>66</v>
      </c>
      <c r="D17" s="49" t="s">
        <v>66</v>
      </c>
      <c r="E17" s="49" t="s">
        <v>74</v>
      </c>
      <c r="F17" s="49" t="s">
        <v>75</v>
      </c>
      <c r="G17" s="49" t="s">
        <v>75</v>
      </c>
      <c r="H17" s="49">
        <v>0</v>
      </c>
      <c r="I17" s="49">
        <v>1</v>
      </c>
      <c r="J17" s="49">
        <v>0</v>
      </c>
      <c r="K17" s="49">
        <v>0</v>
      </c>
      <c r="L17" s="49">
        <v>3</v>
      </c>
      <c r="M17" s="49">
        <v>1</v>
      </c>
      <c r="N17" s="49">
        <v>0</v>
      </c>
      <c r="O17" s="49">
        <v>0</v>
      </c>
      <c r="P17" s="49">
        <f t="shared" si="0"/>
        <v>0</v>
      </c>
    </row>
    <row r="18" spans="2:16" x14ac:dyDescent="0.25">
      <c r="B18" s="49" t="s">
        <v>83</v>
      </c>
      <c r="C18" s="49" t="s">
        <v>66</v>
      </c>
      <c r="D18" s="49" t="s">
        <v>66</v>
      </c>
      <c r="E18" s="49" t="s">
        <v>74</v>
      </c>
      <c r="F18" s="49" t="s">
        <v>75</v>
      </c>
      <c r="G18" s="49" t="s">
        <v>75</v>
      </c>
      <c r="H18" s="49">
        <v>0</v>
      </c>
      <c r="I18" s="49">
        <v>1</v>
      </c>
      <c r="J18" s="49">
        <v>0</v>
      </c>
      <c r="K18" s="49">
        <v>0</v>
      </c>
      <c r="L18" s="49">
        <v>3</v>
      </c>
      <c r="M18" s="49">
        <v>1</v>
      </c>
      <c r="N18" s="49">
        <v>0</v>
      </c>
      <c r="O18" s="49">
        <v>0</v>
      </c>
      <c r="P18" s="49">
        <f t="shared" ref="P18:P19" si="2">N18+O18</f>
        <v>0</v>
      </c>
    </row>
    <row r="19" spans="2:16" x14ac:dyDescent="0.25">
      <c r="B19" s="49" t="s">
        <v>83</v>
      </c>
      <c r="C19" s="49" t="s">
        <v>66</v>
      </c>
      <c r="D19" s="49" t="s">
        <v>66</v>
      </c>
      <c r="E19" s="49" t="s">
        <v>74</v>
      </c>
      <c r="F19" s="49" t="s">
        <v>75</v>
      </c>
      <c r="G19" s="49" t="s">
        <v>75</v>
      </c>
      <c r="H19" s="49">
        <v>0</v>
      </c>
      <c r="I19" s="49">
        <v>1</v>
      </c>
      <c r="J19" s="49">
        <v>0</v>
      </c>
      <c r="K19" s="49">
        <v>0</v>
      </c>
      <c r="L19" s="49">
        <v>3</v>
      </c>
      <c r="M19" s="49">
        <v>1</v>
      </c>
      <c r="N19" s="49">
        <v>0</v>
      </c>
      <c r="O19" s="49">
        <v>0</v>
      </c>
      <c r="P19" s="49">
        <f t="shared" si="2"/>
        <v>0</v>
      </c>
    </row>
    <row r="20" spans="2:16" x14ac:dyDescent="0.25">
      <c r="B20" s="39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>
        <f t="shared" si="0"/>
        <v>0</v>
      </c>
    </row>
    <row r="21" spans="2:16" x14ac:dyDescent="0.25">
      <c r="B21" s="39"/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>
        <f t="shared" si="0"/>
        <v>0</v>
      </c>
    </row>
    <row r="22" spans="2:16" x14ac:dyDescent="0.25">
      <c r="B22" s="39"/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>
        <f t="shared" si="0"/>
        <v>0</v>
      </c>
    </row>
    <row r="23" spans="2:16" x14ac:dyDescent="0.25">
      <c r="B23" s="39"/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>
        <f t="shared" si="0"/>
        <v>0</v>
      </c>
    </row>
    <row r="24" spans="2:16" x14ac:dyDescent="0.25">
      <c r="B24" s="39"/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>
        <f t="shared" si="0"/>
        <v>0</v>
      </c>
    </row>
    <row r="25" spans="2:16" x14ac:dyDescent="0.25">
      <c r="B25" s="39"/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>
        <f t="shared" si="0"/>
        <v>0</v>
      </c>
    </row>
    <row r="26" spans="2:16" x14ac:dyDescent="0.25">
      <c r="B26" s="39"/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>
        <f t="shared" si="0"/>
        <v>0</v>
      </c>
    </row>
    <row r="27" spans="2:16" x14ac:dyDescent="0.25">
      <c r="B27" s="39"/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>
        <f t="shared" si="0"/>
        <v>0</v>
      </c>
    </row>
    <row r="28" spans="2:16" x14ac:dyDescent="0.25">
      <c r="B28" s="39"/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>
        <f t="shared" si="0"/>
        <v>0</v>
      </c>
    </row>
    <row r="29" spans="2:16" x14ac:dyDescent="0.25"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>
        <f t="shared" si="0"/>
        <v>0</v>
      </c>
    </row>
    <row r="30" spans="2:16" x14ac:dyDescent="0.25">
      <c r="B30" s="39"/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>
        <f t="shared" si="0"/>
        <v>0</v>
      </c>
    </row>
    <row r="31" spans="2:16" x14ac:dyDescent="0.25">
      <c r="B31" s="39"/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>
        <f t="shared" si="0"/>
        <v>0</v>
      </c>
    </row>
    <row r="32" spans="2:16" x14ac:dyDescent="0.25">
      <c r="B32" s="39"/>
      <c r="C32" s="39"/>
      <c r="D32" s="39"/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>
        <f t="shared" si="0"/>
        <v>0</v>
      </c>
    </row>
    <row r="33" spans="2:16" x14ac:dyDescent="0.25">
      <c r="B33" s="39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>
        <f t="shared" si="0"/>
        <v>0</v>
      </c>
    </row>
    <row r="34" spans="2:16" x14ac:dyDescent="0.25">
      <c r="B34" s="39"/>
      <c r="C34" s="39"/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>
        <f t="shared" si="0"/>
        <v>0</v>
      </c>
    </row>
    <row r="35" spans="2:16" x14ac:dyDescent="0.25">
      <c r="B35" s="39"/>
      <c r="C35" s="39"/>
      <c r="D35" s="39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>
        <f t="shared" si="0"/>
        <v>0</v>
      </c>
    </row>
    <row r="36" spans="2:16" x14ac:dyDescent="0.25">
      <c r="B36" s="39"/>
      <c r="C36" s="39"/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>
        <f t="shared" si="0"/>
        <v>0</v>
      </c>
    </row>
    <row r="37" spans="2:16" x14ac:dyDescent="0.25">
      <c r="B37" s="39"/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>
        <f t="shared" si="0"/>
        <v>0</v>
      </c>
    </row>
  </sheetData>
  <mergeCells count="1">
    <mergeCell ref="B2:C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5"/>
  <sheetViews>
    <sheetView workbookViewId="0">
      <selection activeCell="H18" sqref="H18"/>
    </sheetView>
  </sheetViews>
  <sheetFormatPr defaultRowHeight="15" x14ac:dyDescent="0.25"/>
  <cols>
    <col min="2" max="2" width="53.85546875" customWidth="1"/>
    <col min="4" max="4" width="11.5703125" customWidth="1"/>
    <col min="6" max="6" width="38.85546875" bestFit="1" customWidth="1"/>
    <col min="7" max="7" width="34.28515625" bestFit="1" customWidth="1"/>
    <col min="9" max="9" width="12" bestFit="1" customWidth="1"/>
  </cols>
  <sheetData>
    <row r="1" spans="2:9" ht="15.75" thickBot="1" x14ac:dyDescent="0.3"/>
    <row r="2" spans="2:9" ht="19.5" thickBot="1" x14ac:dyDescent="0.35">
      <c r="B2" s="82" t="s">
        <v>40</v>
      </c>
      <c r="C2" s="83"/>
      <c r="D2" s="43">
        <f>SUM(I5:I35)</f>
        <v>98279</v>
      </c>
    </row>
    <row r="4" spans="2:9" ht="45" x14ac:dyDescent="0.25">
      <c r="B4" s="41" t="s">
        <v>48</v>
      </c>
      <c r="C4" s="41" t="s">
        <v>41</v>
      </c>
      <c r="D4" s="41" t="s">
        <v>42</v>
      </c>
      <c r="E4" s="40" t="s">
        <v>43</v>
      </c>
      <c r="F4" s="40" t="s">
        <v>44</v>
      </c>
      <c r="G4" s="40" t="s">
        <v>46</v>
      </c>
      <c r="H4" s="40" t="s">
        <v>45</v>
      </c>
      <c r="I4" s="42" t="s">
        <v>47</v>
      </c>
    </row>
    <row r="5" spans="2:9" x14ac:dyDescent="0.25">
      <c r="B5" s="53" t="s">
        <v>55</v>
      </c>
      <c r="C5" s="54" t="s">
        <v>66</v>
      </c>
      <c r="D5" s="55" t="s">
        <v>66</v>
      </c>
      <c r="E5" s="51" t="s">
        <v>74</v>
      </c>
      <c r="F5" s="51" t="s">
        <v>84</v>
      </c>
      <c r="G5" s="51">
        <v>10400</v>
      </c>
      <c r="H5" s="51">
        <v>1</v>
      </c>
      <c r="I5" s="51">
        <f>G5*H5</f>
        <v>10400</v>
      </c>
    </row>
    <row r="6" spans="2:9" x14ac:dyDescent="0.25">
      <c r="B6" s="53" t="s">
        <v>55</v>
      </c>
      <c r="C6" s="54" t="s">
        <v>66</v>
      </c>
      <c r="D6" s="55" t="s">
        <v>66</v>
      </c>
      <c r="E6" s="51" t="s">
        <v>74</v>
      </c>
      <c r="F6" s="51" t="s">
        <v>85</v>
      </c>
      <c r="G6" s="51">
        <v>30000</v>
      </c>
      <c r="H6" s="51">
        <v>1</v>
      </c>
      <c r="I6" s="51">
        <f>G6*H6</f>
        <v>30000</v>
      </c>
    </row>
    <row r="7" spans="2:9" x14ac:dyDescent="0.25">
      <c r="B7" s="53" t="s">
        <v>55</v>
      </c>
      <c r="C7" s="54" t="s">
        <v>66</v>
      </c>
      <c r="D7" s="55" t="s">
        <v>66</v>
      </c>
      <c r="E7" s="51" t="s">
        <v>74</v>
      </c>
      <c r="F7" s="51" t="s">
        <v>86</v>
      </c>
      <c r="G7" s="51">
        <v>249</v>
      </c>
      <c r="H7" s="51">
        <v>36</v>
      </c>
      <c r="I7" s="51">
        <f>G7*H7</f>
        <v>8964</v>
      </c>
    </row>
    <row r="8" spans="2:9" x14ac:dyDescent="0.25">
      <c r="B8" s="50" t="s">
        <v>56</v>
      </c>
      <c r="C8" s="54" t="s">
        <v>66</v>
      </c>
      <c r="D8" s="55" t="s">
        <v>66</v>
      </c>
      <c r="E8" s="51" t="s">
        <v>74</v>
      </c>
      <c r="F8" s="51" t="s">
        <v>92</v>
      </c>
      <c r="G8" s="51">
        <v>0</v>
      </c>
      <c r="H8" s="51">
        <v>0</v>
      </c>
      <c r="I8" s="51">
        <f t="shared" ref="I8:I15" si="0">G8*H8</f>
        <v>0</v>
      </c>
    </row>
    <row r="9" spans="2:9" x14ac:dyDescent="0.25">
      <c r="B9" s="50" t="s">
        <v>57</v>
      </c>
      <c r="C9" s="54" t="s">
        <v>66</v>
      </c>
      <c r="D9" s="55" t="s">
        <v>66</v>
      </c>
      <c r="E9" s="51" t="s">
        <v>74</v>
      </c>
      <c r="F9" s="51" t="s">
        <v>87</v>
      </c>
      <c r="G9" s="51">
        <v>245</v>
      </c>
      <c r="H9" s="51">
        <v>10</v>
      </c>
      <c r="I9" s="51">
        <f t="shared" si="0"/>
        <v>2450</v>
      </c>
    </row>
    <row r="10" spans="2:9" x14ac:dyDescent="0.25">
      <c r="B10" s="50" t="s">
        <v>58</v>
      </c>
      <c r="C10" s="54" t="s">
        <v>66</v>
      </c>
      <c r="D10" s="55" t="s">
        <v>66</v>
      </c>
      <c r="E10" s="51" t="s">
        <v>74</v>
      </c>
      <c r="F10" s="51" t="s">
        <v>88</v>
      </c>
      <c r="G10" s="51">
        <v>2530</v>
      </c>
      <c r="H10" s="51">
        <v>1</v>
      </c>
      <c r="I10" s="51">
        <f t="shared" si="0"/>
        <v>2530</v>
      </c>
    </row>
    <row r="11" spans="2:9" x14ac:dyDescent="0.25">
      <c r="B11" s="50" t="s">
        <v>59</v>
      </c>
      <c r="C11" s="54" t="s">
        <v>66</v>
      </c>
      <c r="D11" s="55" t="s">
        <v>66</v>
      </c>
      <c r="E11" s="51" t="s">
        <v>74</v>
      </c>
      <c r="F11" s="51" t="s">
        <v>89</v>
      </c>
      <c r="G11" s="51">
        <v>10120</v>
      </c>
      <c r="H11" s="51">
        <v>1</v>
      </c>
      <c r="I11" s="51">
        <f t="shared" si="0"/>
        <v>10120</v>
      </c>
    </row>
    <row r="12" spans="2:9" x14ac:dyDescent="0.25">
      <c r="B12" s="50" t="s">
        <v>60</v>
      </c>
      <c r="C12" s="54" t="s">
        <v>66</v>
      </c>
      <c r="D12" s="55" t="s">
        <v>66</v>
      </c>
      <c r="E12" s="51" t="s">
        <v>74</v>
      </c>
      <c r="F12" s="51" t="s">
        <v>90</v>
      </c>
      <c r="G12" s="51">
        <v>1389</v>
      </c>
      <c r="H12" s="51">
        <v>1</v>
      </c>
      <c r="I12" s="51">
        <f t="shared" si="0"/>
        <v>1389</v>
      </c>
    </row>
    <row r="13" spans="2:9" x14ac:dyDescent="0.25">
      <c r="B13" s="50" t="s">
        <v>61</v>
      </c>
      <c r="C13" s="54" t="s">
        <v>66</v>
      </c>
      <c r="D13" s="55" t="s">
        <v>66</v>
      </c>
      <c r="E13" s="51" t="s">
        <v>74</v>
      </c>
      <c r="F13" s="51" t="s">
        <v>91</v>
      </c>
      <c r="G13" s="51">
        <v>2450</v>
      </c>
      <c r="H13" s="51">
        <v>1</v>
      </c>
      <c r="I13" s="51">
        <f t="shared" si="0"/>
        <v>2450</v>
      </c>
    </row>
    <row r="14" spans="2:9" x14ac:dyDescent="0.25">
      <c r="B14" s="50" t="s">
        <v>62</v>
      </c>
      <c r="C14" s="54" t="s">
        <v>66</v>
      </c>
      <c r="D14" s="55" t="s">
        <v>66</v>
      </c>
      <c r="E14" s="51" t="s">
        <v>74</v>
      </c>
      <c r="F14" s="51" t="s">
        <v>92</v>
      </c>
      <c r="G14" s="51">
        <v>0</v>
      </c>
      <c r="H14" s="51">
        <v>0</v>
      </c>
      <c r="I14" s="51">
        <f t="shared" si="0"/>
        <v>0</v>
      </c>
    </row>
    <row r="15" spans="2:9" x14ac:dyDescent="0.25">
      <c r="B15" s="53" t="s">
        <v>63</v>
      </c>
      <c r="C15" s="54" t="s">
        <v>66</v>
      </c>
      <c r="D15" s="55" t="s">
        <v>66</v>
      </c>
      <c r="E15" s="51" t="s">
        <v>74</v>
      </c>
      <c r="F15" s="51" t="s">
        <v>94</v>
      </c>
      <c r="G15" s="51">
        <v>10000</v>
      </c>
      <c r="H15" s="51">
        <v>1</v>
      </c>
      <c r="I15" s="51">
        <f t="shared" si="0"/>
        <v>10000</v>
      </c>
    </row>
    <row r="16" spans="2:9" x14ac:dyDescent="0.25">
      <c r="B16" s="53" t="s">
        <v>63</v>
      </c>
      <c r="C16" s="54" t="s">
        <v>66</v>
      </c>
      <c r="D16" s="55" t="s">
        <v>66</v>
      </c>
      <c r="E16" s="51" t="s">
        <v>74</v>
      </c>
      <c r="F16" s="39" t="s">
        <v>95</v>
      </c>
      <c r="G16" s="39">
        <v>5000</v>
      </c>
      <c r="H16" s="39">
        <v>1</v>
      </c>
      <c r="I16" s="39">
        <f t="shared" ref="I16:I35" si="1">G16*H16</f>
        <v>5000</v>
      </c>
    </row>
    <row r="17" spans="2:9" x14ac:dyDescent="0.25">
      <c r="B17" s="53" t="s">
        <v>64</v>
      </c>
      <c r="C17" s="54" t="s">
        <v>66</v>
      </c>
      <c r="D17" s="55" t="s">
        <v>66</v>
      </c>
      <c r="E17" s="51" t="s">
        <v>74</v>
      </c>
      <c r="F17" s="39" t="s">
        <v>93</v>
      </c>
      <c r="G17" s="39">
        <v>26</v>
      </c>
      <c r="H17" s="39">
        <v>576</v>
      </c>
      <c r="I17" s="39">
        <f t="shared" si="1"/>
        <v>14976</v>
      </c>
    </row>
    <row r="18" spans="2:9" x14ac:dyDescent="0.25">
      <c r="B18" s="39"/>
      <c r="C18" s="39"/>
      <c r="D18" s="39"/>
      <c r="E18" s="39"/>
      <c r="F18" s="39"/>
      <c r="G18" s="39"/>
      <c r="H18" s="39"/>
      <c r="I18" s="39">
        <f t="shared" si="1"/>
        <v>0</v>
      </c>
    </row>
    <row r="19" spans="2:9" x14ac:dyDescent="0.25">
      <c r="B19" s="39"/>
      <c r="C19" s="39"/>
      <c r="D19" s="39"/>
      <c r="E19" s="39"/>
      <c r="F19" s="39"/>
      <c r="G19" s="39"/>
      <c r="H19" s="39"/>
      <c r="I19" s="39">
        <f t="shared" si="1"/>
        <v>0</v>
      </c>
    </row>
    <row r="20" spans="2:9" x14ac:dyDescent="0.25">
      <c r="B20" s="39"/>
      <c r="C20" s="39"/>
      <c r="D20" s="39"/>
      <c r="E20" s="39"/>
      <c r="F20" s="39"/>
      <c r="G20" s="39"/>
      <c r="H20" s="39"/>
      <c r="I20" s="39">
        <f t="shared" si="1"/>
        <v>0</v>
      </c>
    </row>
    <row r="21" spans="2:9" x14ac:dyDescent="0.25">
      <c r="B21" s="39"/>
      <c r="C21" s="39"/>
      <c r="D21" s="39"/>
      <c r="E21" s="39"/>
      <c r="F21" s="39"/>
      <c r="G21" s="39"/>
      <c r="H21" s="39"/>
      <c r="I21" s="39">
        <f t="shared" si="1"/>
        <v>0</v>
      </c>
    </row>
    <row r="22" spans="2:9" x14ac:dyDescent="0.25">
      <c r="B22" s="39"/>
      <c r="C22" s="39"/>
      <c r="D22" s="39"/>
      <c r="E22" s="39"/>
      <c r="F22" s="39"/>
      <c r="G22" s="39"/>
      <c r="H22" s="39"/>
      <c r="I22" s="39">
        <f t="shared" si="1"/>
        <v>0</v>
      </c>
    </row>
    <row r="23" spans="2:9" x14ac:dyDescent="0.25">
      <c r="B23" s="39"/>
      <c r="C23" s="39"/>
      <c r="D23" s="39"/>
      <c r="E23" s="39"/>
      <c r="F23" s="39"/>
      <c r="G23" s="39"/>
      <c r="H23" s="39"/>
      <c r="I23" s="39">
        <f t="shared" si="1"/>
        <v>0</v>
      </c>
    </row>
    <row r="24" spans="2:9" x14ac:dyDescent="0.25">
      <c r="B24" s="39"/>
      <c r="C24" s="39"/>
      <c r="D24" s="39"/>
      <c r="E24" s="39"/>
      <c r="F24" s="39"/>
      <c r="G24" s="39"/>
      <c r="H24" s="39"/>
      <c r="I24" s="39">
        <f t="shared" si="1"/>
        <v>0</v>
      </c>
    </row>
    <row r="25" spans="2:9" x14ac:dyDescent="0.25">
      <c r="B25" s="39"/>
      <c r="C25" s="39"/>
      <c r="D25" s="39"/>
      <c r="E25" s="39"/>
      <c r="F25" s="39"/>
      <c r="G25" s="39"/>
      <c r="H25" s="39"/>
      <c r="I25" s="39">
        <f t="shared" si="1"/>
        <v>0</v>
      </c>
    </row>
    <row r="26" spans="2:9" x14ac:dyDescent="0.25">
      <c r="B26" s="39"/>
      <c r="C26" s="39"/>
      <c r="D26" s="39"/>
      <c r="E26" s="39"/>
      <c r="F26" s="39"/>
      <c r="G26" s="39"/>
      <c r="H26" s="39"/>
      <c r="I26" s="39">
        <f t="shared" si="1"/>
        <v>0</v>
      </c>
    </row>
    <row r="27" spans="2:9" x14ac:dyDescent="0.25">
      <c r="B27" s="39"/>
      <c r="C27" s="39"/>
      <c r="D27" s="39"/>
      <c r="E27" s="39"/>
      <c r="F27" s="39"/>
      <c r="G27" s="39"/>
      <c r="H27" s="39"/>
      <c r="I27" s="39">
        <f t="shared" si="1"/>
        <v>0</v>
      </c>
    </row>
    <row r="28" spans="2:9" x14ac:dyDescent="0.25">
      <c r="B28" s="39"/>
      <c r="C28" s="39"/>
      <c r="D28" s="39"/>
      <c r="E28" s="39"/>
      <c r="F28" s="39"/>
      <c r="G28" s="39"/>
      <c r="H28" s="39"/>
      <c r="I28" s="39">
        <f t="shared" si="1"/>
        <v>0</v>
      </c>
    </row>
    <row r="29" spans="2:9" x14ac:dyDescent="0.25">
      <c r="B29" s="39"/>
      <c r="C29" s="39"/>
      <c r="D29" s="39"/>
      <c r="E29" s="39"/>
      <c r="F29" s="39"/>
      <c r="G29" s="39"/>
      <c r="H29" s="39"/>
      <c r="I29" s="39">
        <f t="shared" si="1"/>
        <v>0</v>
      </c>
    </row>
    <row r="30" spans="2:9" x14ac:dyDescent="0.25">
      <c r="B30" s="39"/>
      <c r="C30" s="39"/>
      <c r="D30" s="39"/>
      <c r="E30" s="39"/>
      <c r="F30" s="39"/>
      <c r="G30" s="39"/>
      <c r="H30" s="39"/>
      <c r="I30" s="39">
        <f t="shared" si="1"/>
        <v>0</v>
      </c>
    </row>
    <row r="31" spans="2:9" x14ac:dyDescent="0.25">
      <c r="B31" s="39"/>
      <c r="C31" s="39"/>
      <c r="D31" s="39"/>
      <c r="E31" s="39"/>
      <c r="F31" s="39"/>
      <c r="G31" s="39"/>
      <c r="H31" s="39"/>
      <c r="I31" s="39">
        <f t="shared" si="1"/>
        <v>0</v>
      </c>
    </row>
    <row r="32" spans="2:9" x14ac:dyDescent="0.25">
      <c r="B32" s="39"/>
      <c r="C32" s="39"/>
      <c r="D32" s="39"/>
      <c r="E32" s="39"/>
      <c r="F32" s="39"/>
      <c r="G32" s="39"/>
      <c r="H32" s="39"/>
      <c r="I32" s="39">
        <f t="shared" si="1"/>
        <v>0</v>
      </c>
    </row>
    <row r="33" spans="2:9" x14ac:dyDescent="0.25">
      <c r="B33" s="39"/>
      <c r="C33" s="39"/>
      <c r="D33" s="39"/>
      <c r="E33" s="39"/>
      <c r="F33" s="39"/>
      <c r="G33" s="39"/>
      <c r="H33" s="39"/>
      <c r="I33" s="39">
        <f t="shared" si="1"/>
        <v>0</v>
      </c>
    </row>
    <row r="34" spans="2:9" x14ac:dyDescent="0.25">
      <c r="B34" s="39"/>
      <c r="C34" s="39"/>
      <c r="D34" s="39"/>
      <c r="E34" s="39"/>
      <c r="F34" s="39"/>
      <c r="G34" s="39"/>
      <c r="H34" s="39"/>
      <c r="I34" s="39">
        <f t="shared" si="1"/>
        <v>0</v>
      </c>
    </row>
    <row r="35" spans="2:9" x14ac:dyDescent="0.25">
      <c r="B35" s="39"/>
      <c r="C35" s="39"/>
      <c r="D35" s="39"/>
      <c r="E35" s="39"/>
      <c r="F35" s="39"/>
      <c r="G35" s="39"/>
      <c r="H35" s="39"/>
      <c r="I35" s="39">
        <f t="shared" si="1"/>
        <v>0</v>
      </c>
    </row>
  </sheetData>
  <mergeCells count="1">
    <mergeCell ref="B2:C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5"/>
  <sheetViews>
    <sheetView topLeftCell="A2" workbookViewId="0">
      <selection activeCell="F8" sqref="F8"/>
    </sheetView>
  </sheetViews>
  <sheetFormatPr defaultRowHeight="15" x14ac:dyDescent="0.25"/>
  <cols>
    <col min="2" max="2" width="18.5703125" customWidth="1"/>
    <col min="4" max="4" width="22" customWidth="1"/>
    <col min="5" max="5" width="15.42578125" customWidth="1"/>
    <col min="6" max="6" width="53.7109375" customWidth="1"/>
    <col min="7" max="7" width="34.28515625" bestFit="1" customWidth="1"/>
    <col min="9" max="9" width="12" bestFit="1" customWidth="1"/>
  </cols>
  <sheetData>
    <row r="1" spans="2:9" ht="15.75" thickBot="1" x14ac:dyDescent="0.3"/>
    <row r="2" spans="2:9" ht="19.5" thickBot="1" x14ac:dyDescent="0.35">
      <c r="B2" s="82" t="s">
        <v>40</v>
      </c>
      <c r="C2" s="83"/>
      <c r="D2" s="43">
        <f>SUM(I5:I35)</f>
        <v>10000</v>
      </c>
    </row>
    <row r="4" spans="2:9" ht="45" x14ac:dyDescent="0.25">
      <c r="B4" s="41" t="s">
        <v>48</v>
      </c>
      <c r="C4" s="41" t="s">
        <v>41</v>
      </c>
      <c r="D4" s="41" t="s">
        <v>42</v>
      </c>
      <c r="E4" s="40" t="s">
        <v>43</v>
      </c>
      <c r="F4" s="40" t="s">
        <v>44</v>
      </c>
      <c r="G4" s="40" t="s">
        <v>46</v>
      </c>
      <c r="H4" s="40" t="s">
        <v>45</v>
      </c>
      <c r="I4" s="42" t="s">
        <v>47</v>
      </c>
    </row>
    <row r="5" spans="2:9" x14ac:dyDescent="0.25">
      <c r="B5" s="39" t="s">
        <v>68</v>
      </c>
      <c r="C5" s="39" t="s">
        <v>96</v>
      </c>
      <c r="D5" s="39" t="s">
        <v>97</v>
      </c>
      <c r="E5" s="39" t="s">
        <v>98</v>
      </c>
      <c r="F5" s="39" t="s">
        <v>99</v>
      </c>
      <c r="G5" s="39">
        <v>4000</v>
      </c>
      <c r="H5" s="39">
        <v>1</v>
      </c>
      <c r="I5" s="39">
        <f>G5*H5</f>
        <v>4000</v>
      </c>
    </row>
    <row r="6" spans="2:9" x14ac:dyDescent="0.25">
      <c r="B6" s="39" t="s">
        <v>70</v>
      </c>
      <c r="C6" s="52" t="s">
        <v>96</v>
      </c>
      <c r="D6" s="52" t="s">
        <v>97</v>
      </c>
      <c r="E6" s="52" t="s">
        <v>98</v>
      </c>
      <c r="F6" s="39" t="s">
        <v>104</v>
      </c>
      <c r="G6" s="39">
        <v>4000</v>
      </c>
      <c r="H6" s="39">
        <v>1</v>
      </c>
      <c r="I6" s="39">
        <f t="shared" ref="I6:I35" si="0">G6*H6</f>
        <v>4000</v>
      </c>
    </row>
    <row r="7" spans="2:9" x14ac:dyDescent="0.25">
      <c r="B7" s="39" t="s">
        <v>73</v>
      </c>
      <c r="C7" s="39" t="s">
        <v>100</v>
      </c>
      <c r="D7" s="39" t="s">
        <v>101</v>
      </c>
      <c r="E7" s="39" t="s">
        <v>102</v>
      </c>
      <c r="F7" s="39" t="s">
        <v>103</v>
      </c>
      <c r="G7" s="39">
        <v>2000</v>
      </c>
      <c r="H7" s="39">
        <v>1</v>
      </c>
      <c r="I7" s="39">
        <f t="shared" si="0"/>
        <v>2000</v>
      </c>
    </row>
    <row r="8" spans="2:9" x14ac:dyDescent="0.25">
      <c r="B8" s="39"/>
      <c r="C8" s="39"/>
      <c r="D8" s="39"/>
      <c r="E8" s="39"/>
      <c r="F8" s="39"/>
      <c r="G8" s="39"/>
      <c r="H8" s="39"/>
      <c r="I8" s="39">
        <f t="shared" si="0"/>
        <v>0</v>
      </c>
    </row>
    <row r="9" spans="2:9" x14ac:dyDescent="0.25">
      <c r="B9" s="39"/>
      <c r="C9" s="39"/>
      <c r="D9" s="39"/>
      <c r="E9" s="39"/>
      <c r="F9" s="39"/>
      <c r="G9" s="39"/>
      <c r="H9" s="39"/>
      <c r="I9" s="39">
        <f t="shared" si="0"/>
        <v>0</v>
      </c>
    </row>
    <row r="10" spans="2:9" x14ac:dyDescent="0.25">
      <c r="B10" s="39"/>
      <c r="C10" s="39"/>
      <c r="D10" s="39"/>
      <c r="E10" s="39"/>
      <c r="F10" s="39"/>
      <c r="G10" s="39"/>
      <c r="H10" s="39"/>
      <c r="I10" s="39">
        <f t="shared" si="0"/>
        <v>0</v>
      </c>
    </row>
    <row r="11" spans="2:9" x14ac:dyDescent="0.25">
      <c r="B11" s="39"/>
      <c r="C11" s="39"/>
      <c r="D11" s="39"/>
      <c r="E11" s="39"/>
      <c r="F11" s="39"/>
      <c r="G11" s="39"/>
      <c r="H11" s="39"/>
      <c r="I11" s="39">
        <f t="shared" si="0"/>
        <v>0</v>
      </c>
    </row>
    <row r="12" spans="2:9" x14ac:dyDescent="0.25">
      <c r="B12" s="39"/>
      <c r="C12" s="39"/>
      <c r="D12" s="39"/>
      <c r="E12" s="39"/>
      <c r="F12" s="39"/>
      <c r="G12" s="39"/>
      <c r="H12" s="39"/>
      <c r="I12" s="39">
        <f t="shared" si="0"/>
        <v>0</v>
      </c>
    </row>
    <row r="13" spans="2:9" x14ac:dyDescent="0.25">
      <c r="B13" s="39"/>
      <c r="C13" s="39"/>
      <c r="D13" s="39"/>
      <c r="E13" s="39"/>
      <c r="F13" s="39"/>
      <c r="G13" s="39"/>
      <c r="H13" s="39"/>
      <c r="I13" s="39">
        <f t="shared" si="0"/>
        <v>0</v>
      </c>
    </row>
    <row r="14" spans="2:9" x14ac:dyDescent="0.25">
      <c r="B14" s="39"/>
      <c r="C14" s="39"/>
      <c r="D14" s="39"/>
      <c r="E14" s="39"/>
      <c r="F14" s="39"/>
      <c r="G14" s="39"/>
      <c r="H14" s="39"/>
      <c r="I14" s="39">
        <f t="shared" si="0"/>
        <v>0</v>
      </c>
    </row>
    <row r="15" spans="2:9" x14ac:dyDescent="0.25">
      <c r="B15" s="39"/>
      <c r="C15" s="39"/>
      <c r="D15" s="39"/>
      <c r="E15" s="39"/>
      <c r="F15" s="39"/>
      <c r="G15" s="39"/>
      <c r="H15" s="39"/>
      <c r="I15" s="39">
        <f t="shared" si="0"/>
        <v>0</v>
      </c>
    </row>
    <row r="16" spans="2:9" x14ac:dyDescent="0.25">
      <c r="B16" s="39"/>
      <c r="C16" s="39"/>
      <c r="D16" s="39"/>
      <c r="E16" s="39"/>
      <c r="F16" s="39"/>
      <c r="G16" s="39"/>
      <c r="H16" s="39"/>
      <c r="I16" s="39">
        <f t="shared" si="0"/>
        <v>0</v>
      </c>
    </row>
    <row r="17" spans="2:9" x14ac:dyDescent="0.25">
      <c r="B17" s="39"/>
      <c r="C17" s="39"/>
      <c r="D17" s="39"/>
      <c r="E17" s="39"/>
      <c r="F17" s="39"/>
      <c r="G17" s="39"/>
      <c r="H17" s="39"/>
      <c r="I17" s="39">
        <f t="shared" si="0"/>
        <v>0</v>
      </c>
    </row>
    <row r="18" spans="2:9" x14ac:dyDescent="0.25">
      <c r="B18" s="39"/>
      <c r="C18" s="39"/>
      <c r="D18" s="39"/>
      <c r="E18" s="39"/>
      <c r="F18" s="39"/>
      <c r="G18" s="39"/>
      <c r="H18" s="39"/>
      <c r="I18" s="39">
        <f t="shared" si="0"/>
        <v>0</v>
      </c>
    </row>
    <row r="19" spans="2:9" x14ac:dyDescent="0.25">
      <c r="B19" s="39"/>
      <c r="C19" s="39"/>
      <c r="D19" s="39"/>
      <c r="E19" s="39"/>
      <c r="F19" s="39"/>
      <c r="G19" s="39"/>
      <c r="H19" s="39"/>
      <c r="I19" s="39">
        <f t="shared" si="0"/>
        <v>0</v>
      </c>
    </row>
    <row r="20" spans="2:9" x14ac:dyDescent="0.25">
      <c r="B20" s="39"/>
      <c r="C20" s="39"/>
      <c r="D20" s="39"/>
      <c r="E20" s="39"/>
      <c r="F20" s="39"/>
      <c r="G20" s="39"/>
      <c r="H20" s="39"/>
      <c r="I20" s="39">
        <f t="shared" si="0"/>
        <v>0</v>
      </c>
    </row>
    <row r="21" spans="2:9" x14ac:dyDescent="0.25">
      <c r="B21" s="39"/>
      <c r="C21" s="39"/>
      <c r="D21" s="39"/>
      <c r="E21" s="39"/>
      <c r="F21" s="39"/>
      <c r="G21" s="39"/>
      <c r="H21" s="39"/>
      <c r="I21" s="39">
        <f t="shared" si="0"/>
        <v>0</v>
      </c>
    </row>
    <row r="22" spans="2:9" x14ac:dyDescent="0.25">
      <c r="B22" s="39"/>
      <c r="C22" s="39"/>
      <c r="D22" s="39"/>
      <c r="E22" s="39"/>
      <c r="F22" s="39"/>
      <c r="G22" s="39"/>
      <c r="H22" s="39"/>
      <c r="I22" s="39">
        <f t="shared" si="0"/>
        <v>0</v>
      </c>
    </row>
    <row r="23" spans="2:9" x14ac:dyDescent="0.25">
      <c r="B23" s="39"/>
      <c r="C23" s="39"/>
      <c r="D23" s="39"/>
      <c r="E23" s="39"/>
      <c r="F23" s="39"/>
      <c r="G23" s="39"/>
      <c r="H23" s="39"/>
      <c r="I23" s="39">
        <f t="shared" si="0"/>
        <v>0</v>
      </c>
    </row>
    <row r="24" spans="2:9" x14ac:dyDescent="0.25">
      <c r="B24" s="39"/>
      <c r="C24" s="39"/>
      <c r="D24" s="39"/>
      <c r="E24" s="39"/>
      <c r="F24" s="39"/>
      <c r="G24" s="39"/>
      <c r="H24" s="39"/>
      <c r="I24" s="39">
        <f t="shared" si="0"/>
        <v>0</v>
      </c>
    </row>
    <row r="25" spans="2:9" x14ac:dyDescent="0.25">
      <c r="B25" s="39"/>
      <c r="C25" s="39"/>
      <c r="D25" s="39"/>
      <c r="E25" s="39"/>
      <c r="F25" s="39"/>
      <c r="G25" s="39"/>
      <c r="H25" s="39"/>
      <c r="I25" s="39">
        <f t="shared" si="0"/>
        <v>0</v>
      </c>
    </row>
    <row r="26" spans="2:9" x14ac:dyDescent="0.25">
      <c r="B26" s="39"/>
      <c r="C26" s="39"/>
      <c r="D26" s="39"/>
      <c r="E26" s="39"/>
      <c r="F26" s="39"/>
      <c r="G26" s="39"/>
      <c r="H26" s="39"/>
      <c r="I26" s="39">
        <f t="shared" si="0"/>
        <v>0</v>
      </c>
    </row>
    <row r="27" spans="2:9" x14ac:dyDescent="0.25">
      <c r="B27" s="39"/>
      <c r="C27" s="39"/>
      <c r="D27" s="39"/>
      <c r="E27" s="39"/>
      <c r="F27" s="39"/>
      <c r="G27" s="39"/>
      <c r="H27" s="39"/>
      <c r="I27" s="39">
        <f t="shared" si="0"/>
        <v>0</v>
      </c>
    </row>
    <row r="28" spans="2:9" x14ac:dyDescent="0.25">
      <c r="B28" s="39"/>
      <c r="C28" s="39"/>
      <c r="D28" s="39"/>
      <c r="E28" s="39"/>
      <c r="F28" s="39"/>
      <c r="G28" s="39"/>
      <c r="H28" s="39"/>
      <c r="I28" s="39">
        <f t="shared" si="0"/>
        <v>0</v>
      </c>
    </row>
    <row r="29" spans="2:9" x14ac:dyDescent="0.25">
      <c r="B29" s="39"/>
      <c r="C29" s="39"/>
      <c r="D29" s="39"/>
      <c r="E29" s="39"/>
      <c r="F29" s="39"/>
      <c r="G29" s="39"/>
      <c r="H29" s="39"/>
      <c r="I29" s="39">
        <f t="shared" si="0"/>
        <v>0</v>
      </c>
    </row>
    <row r="30" spans="2:9" x14ac:dyDescent="0.25">
      <c r="B30" s="39"/>
      <c r="C30" s="39"/>
      <c r="D30" s="39"/>
      <c r="E30" s="39"/>
      <c r="F30" s="39"/>
      <c r="G30" s="39"/>
      <c r="H30" s="39"/>
      <c r="I30" s="39">
        <f t="shared" si="0"/>
        <v>0</v>
      </c>
    </row>
    <row r="31" spans="2:9" x14ac:dyDescent="0.25">
      <c r="B31" s="39"/>
      <c r="C31" s="39"/>
      <c r="D31" s="39"/>
      <c r="E31" s="39"/>
      <c r="F31" s="39"/>
      <c r="G31" s="39"/>
      <c r="H31" s="39"/>
      <c r="I31" s="39">
        <f t="shared" si="0"/>
        <v>0</v>
      </c>
    </row>
    <row r="32" spans="2:9" x14ac:dyDescent="0.25">
      <c r="B32" s="39"/>
      <c r="C32" s="39"/>
      <c r="D32" s="39"/>
      <c r="E32" s="39"/>
      <c r="F32" s="39"/>
      <c r="G32" s="39"/>
      <c r="H32" s="39"/>
      <c r="I32" s="39">
        <f t="shared" si="0"/>
        <v>0</v>
      </c>
    </row>
    <row r="33" spans="2:9" x14ac:dyDescent="0.25">
      <c r="B33" s="39"/>
      <c r="C33" s="39"/>
      <c r="D33" s="39"/>
      <c r="E33" s="39"/>
      <c r="F33" s="39"/>
      <c r="G33" s="39"/>
      <c r="H33" s="39"/>
      <c r="I33" s="39">
        <f t="shared" si="0"/>
        <v>0</v>
      </c>
    </row>
    <row r="34" spans="2:9" x14ac:dyDescent="0.25">
      <c r="B34" s="39"/>
      <c r="C34" s="39"/>
      <c r="D34" s="39"/>
      <c r="E34" s="39"/>
      <c r="F34" s="39"/>
      <c r="G34" s="39"/>
      <c r="H34" s="39"/>
      <c r="I34" s="39">
        <f t="shared" si="0"/>
        <v>0</v>
      </c>
    </row>
    <row r="35" spans="2:9" x14ac:dyDescent="0.25">
      <c r="B35" s="39"/>
      <c r="C35" s="39"/>
      <c r="D35" s="39"/>
      <c r="E35" s="39"/>
      <c r="F35" s="39"/>
      <c r="G35" s="39"/>
      <c r="H35" s="39"/>
      <c r="I35" s="39">
        <f t="shared" si="0"/>
        <v>0</v>
      </c>
    </row>
  </sheetData>
  <mergeCells count="1">
    <mergeCell ref="B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Detaljno budzet</vt:lpstr>
      <vt:lpstr>Travel - budzet</vt:lpstr>
      <vt:lpstr>Equipment - budzet</vt:lpstr>
      <vt:lpstr>Subcontracting - budzet</vt:lpstr>
    </vt:vector>
  </TitlesOfParts>
  <Company>www.horizon2020.info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Kampen, Jan-Joris van</dc:creator>
  <cp:lastModifiedBy>JELENA</cp:lastModifiedBy>
  <cp:lastPrinted>2014-02-27T12:39:20Z</cp:lastPrinted>
  <dcterms:created xsi:type="dcterms:W3CDTF">2014-02-27T12:37:14Z</dcterms:created>
  <dcterms:modified xsi:type="dcterms:W3CDTF">2019-04-22T13:30:36Z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fd8c5b8e-caea-4cd2-9f2e-90f8758c8e16</vt:lpwstr>
  </property>
</Properties>
</file>