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Ket Qua Final\"/>
    </mc:Choice>
  </mc:AlternateContent>
  <bookViews>
    <workbookView xWindow="0" yWindow="0" windowWidth="20490" windowHeight="7155" activeTab="1"/>
  </bookViews>
  <sheets>
    <sheet name="MT-BASE+PROMOTION" sheetId="13" r:id="rId1"/>
    <sheet name="MT-BASE+PROMOTION-ky" sheetId="16" r:id="rId2"/>
    <sheet name="Sell in North" sheetId="15" state="hidden" r:id="rId3"/>
    <sheet name="Ds nhan vien" sheetId="14" state="hidden" r:id="rId4"/>
  </sheets>
  <definedNames>
    <definedName name="_xlnm._FilterDatabase" localSheetId="3" hidden="1">'Ds nhan vien'!$A$1:$I$1549</definedName>
    <definedName name="_xlnm._FilterDatabase" localSheetId="0" hidden="1">'MT-BASE+PROMOTION'!$A$5:$V$19</definedName>
    <definedName name="_xlnm._FilterDatabase" localSheetId="1" hidden="1">'MT-BASE+PROMOTION-ky'!$A$5:$V$19</definedName>
    <definedName name="_xlnm.Print_Area" localSheetId="0">'MT-BASE+PROMOTION'!$A$1:$V$62</definedName>
    <definedName name="_xlnm.Print_Area" localSheetId="1">'MT-BASE+PROMOTION-ky'!$A$1:$V$66</definedName>
    <definedName name="_xlnm.Print_Titles" localSheetId="0">'MT-BASE+PROMOTION'!$43:$44</definedName>
  </definedNames>
  <calcPr calcId="152511" calcMode="manual"/>
</workbook>
</file>

<file path=xl/calcChain.xml><?xml version="1.0" encoding="utf-8"?>
<calcChain xmlns="http://schemas.openxmlformats.org/spreadsheetml/2006/main">
  <c r="V51" i="16" l="1"/>
  <c r="BG50" i="16"/>
  <c r="BF50" i="16"/>
  <c r="BE50" i="16"/>
  <c r="BD50" i="16"/>
  <c r="AU50" i="16"/>
  <c r="AT50" i="16"/>
  <c r="AS50" i="16"/>
  <c r="AR50" i="16"/>
  <c r="BG49" i="16"/>
  <c r="BF49" i="16"/>
  <c r="BE49" i="16"/>
  <c r="BD49" i="16"/>
  <c r="AU49" i="16"/>
  <c r="AT49" i="16"/>
  <c r="AS49" i="16"/>
  <c r="AR49" i="16"/>
  <c r="BH48" i="16"/>
  <c r="BA48" i="16"/>
  <c r="P48" i="16"/>
  <c r="BD48" i="16" s="1"/>
  <c r="M48" i="16"/>
  <c r="M49" i="16" s="1"/>
  <c r="BA49" i="16" s="1"/>
  <c r="H48" i="16"/>
  <c r="AV48" i="16" s="1"/>
  <c r="BH47" i="16"/>
  <c r="BA47" i="16"/>
  <c r="BH46" i="16"/>
  <c r="AV46" i="16"/>
  <c r="Q46" i="16"/>
  <c r="P46" i="16"/>
  <c r="BD46" i="16" s="1"/>
  <c r="M46" i="16"/>
  <c r="BA46" i="16" s="1"/>
  <c r="H46" i="16"/>
  <c r="L46" i="16" s="1"/>
  <c r="AZ46" i="16" s="1"/>
  <c r="D46" i="16"/>
  <c r="AR46" i="16" s="1"/>
  <c r="BH45" i="16"/>
  <c r="Q45" i="16"/>
  <c r="P45" i="16"/>
  <c r="BD45" i="16" s="1"/>
  <c r="I45" i="16"/>
  <c r="H45" i="16"/>
  <c r="AV45" i="16" s="1"/>
  <c r="E45" i="16"/>
  <c r="D45" i="16"/>
  <c r="AR45" i="16" s="1"/>
  <c r="W44" i="16"/>
  <c r="W43" i="16"/>
  <c r="W42" i="16"/>
  <c r="BD41" i="16"/>
  <c r="Q41" i="16"/>
  <c r="R41" i="16" s="1"/>
  <c r="BF41" i="16" s="1"/>
  <c r="P41" i="16"/>
  <c r="M41" i="16"/>
  <c r="BA41" i="16" s="1"/>
  <c r="I41" i="16"/>
  <c r="J41" i="16" s="1"/>
  <c r="H41" i="16"/>
  <c r="AV41" i="16" s="1"/>
  <c r="E41" i="16"/>
  <c r="F41" i="16" s="1"/>
  <c r="AT41" i="16" s="1"/>
  <c r="D41" i="16"/>
  <c r="AR41" i="16" s="1"/>
  <c r="BE40" i="16"/>
  <c r="BD40" i="16"/>
  <c r="BA40" i="16"/>
  <c r="AZ40" i="16"/>
  <c r="AW40" i="16"/>
  <c r="AV40" i="16"/>
  <c r="AS40" i="16"/>
  <c r="AR40" i="16"/>
  <c r="R40" i="16"/>
  <c r="BF40" i="16" s="1"/>
  <c r="N40" i="16"/>
  <c r="J40" i="16"/>
  <c r="F40" i="16"/>
  <c r="BE39" i="16"/>
  <c r="BD39" i="16"/>
  <c r="BA39" i="16"/>
  <c r="AW39" i="16"/>
  <c r="AV39" i="16"/>
  <c r="AS39" i="16"/>
  <c r="AR39" i="16"/>
  <c r="R39" i="16"/>
  <c r="BF39" i="16" s="1"/>
  <c r="L39" i="16"/>
  <c r="AZ39" i="16" s="1"/>
  <c r="J39" i="16"/>
  <c r="AX39" i="16" s="1"/>
  <c r="F39" i="16"/>
  <c r="G39" i="16" s="1"/>
  <c r="AU39" i="16" s="1"/>
  <c r="BE38" i="16"/>
  <c r="BD38" i="16"/>
  <c r="BA38" i="16"/>
  <c r="AW38" i="16"/>
  <c r="AV38" i="16"/>
  <c r="AT38" i="16"/>
  <c r="AS38" i="16"/>
  <c r="AR38" i="16"/>
  <c r="R38" i="16"/>
  <c r="BF38" i="16" s="1"/>
  <c r="N38" i="16"/>
  <c r="BB38" i="16" s="1"/>
  <c r="L38" i="16"/>
  <c r="AZ38" i="16" s="1"/>
  <c r="J38" i="16"/>
  <c r="F38" i="16"/>
  <c r="G38" i="16" s="1"/>
  <c r="AU38" i="16" s="1"/>
  <c r="BE37" i="16"/>
  <c r="BD37" i="16"/>
  <c r="BA37" i="16"/>
  <c r="AW37" i="16"/>
  <c r="AV37" i="16"/>
  <c r="AS37" i="16"/>
  <c r="AR37" i="16"/>
  <c r="R37" i="16"/>
  <c r="BF37" i="16" s="1"/>
  <c r="L37" i="16"/>
  <c r="AZ37" i="16" s="1"/>
  <c r="J37" i="16"/>
  <c r="AX37" i="16" s="1"/>
  <c r="F37" i="16"/>
  <c r="G37" i="16" s="1"/>
  <c r="AU37" i="16" s="1"/>
  <c r="BE36" i="16"/>
  <c r="BD36" i="16"/>
  <c r="BA36" i="16"/>
  <c r="AW36" i="16"/>
  <c r="AV36" i="16"/>
  <c r="AS36" i="16"/>
  <c r="AR36" i="16"/>
  <c r="R36" i="16"/>
  <c r="BF36" i="16" s="1"/>
  <c r="L36" i="16"/>
  <c r="N36" i="16" s="1"/>
  <c r="BB36" i="16" s="1"/>
  <c r="J36" i="16"/>
  <c r="AX36" i="16" s="1"/>
  <c r="F36" i="16"/>
  <c r="BE35" i="16"/>
  <c r="BD35" i="16"/>
  <c r="BA35" i="16"/>
  <c r="AW35" i="16"/>
  <c r="AV35" i="16"/>
  <c r="AS35" i="16"/>
  <c r="AR35" i="16"/>
  <c r="R35" i="16"/>
  <c r="BF35" i="16" s="1"/>
  <c r="L35" i="16"/>
  <c r="AZ35" i="16" s="1"/>
  <c r="J35" i="16"/>
  <c r="F35" i="16"/>
  <c r="AT35" i="16" s="1"/>
  <c r="BE34" i="16"/>
  <c r="BD34" i="16"/>
  <c r="BA34" i="16"/>
  <c r="AW34" i="16"/>
  <c r="AV34" i="16"/>
  <c r="AS34" i="16"/>
  <c r="AR34" i="16"/>
  <c r="R34" i="16"/>
  <c r="S34" i="16" s="1"/>
  <c r="BG34" i="16" s="1"/>
  <c r="N34" i="16"/>
  <c r="O34" i="16" s="1"/>
  <c r="L34" i="16"/>
  <c r="J34" i="16"/>
  <c r="W34" i="16" s="1"/>
  <c r="F34" i="16"/>
  <c r="AT34" i="16" s="1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W33" i="16"/>
  <c r="BI32" i="16"/>
  <c r="BH32" i="16"/>
  <c r="BG32" i="16"/>
  <c r="BF32" i="16"/>
  <c r="BE32" i="16"/>
  <c r="BD32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W32" i="16"/>
  <c r="BI31" i="16"/>
  <c r="BH31" i="16"/>
  <c r="BG31" i="16"/>
  <c r="BF31" i="16"/>
  <c r="BE31" i="16"/>
  <c r="BD31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W31" i="16"/>
  <c r="AZ30" i="16"/>
  <c r="Q30" i="16"/>
  <c r="BE30" i="16" s="1"/>
  <c r="P30" i="16"/>
  <c r="BD30" i="16" s="1"/>
  <c r="M30" i="16"/>
  <c r="BA30" i="16" s="1"/>
  <c r="L30" i="16"/>
  <c r="I30" i="16"/>
  <c r="H30" i="16"/>
  <c r="H47" i="16" s="1"/>
  <c r="E30" i="16"/>
  <c r="E47" i="16" s="1"/>
  <c r="AS47" i="16" s="1"/>
  <c r="D30" i="16"/>
  <c r="BE29" i="16"/>
  <c r="BD29" i="16"/>
  <c r="BA29" i="16"/>
  <c r="AZ29" i="16"/>
  <c r="AW29" i="16"/>
  <c r="AV29" i="16"/>
  <c r="AS29" i="16"/>
  <c r="AR29" i="16"/>
  <c r="R29" i="16"/>
  <c r="S29" i="16" s="1"/>
  <c r="BG29" i="16" s="1"/>
  <c r="N29" i="16"/>
  <c r="O29" i="16" s="1"/>
  <c r="BC29" i="16" s="1"/>
  <c r="J29" i="16"/>
  <c r="F29" i="16"/>
  <c r="G29" i="16" s="1"/>
  <c r="AU29" i="16" s="1"/>
  <c r="BE28" i="16"/>
  <c r="BD28" i="16"/>
  <c r="BB28" i="16"/>
  <c r="BA28" i="16"/>
  <c r="AZ28" i="16"/>
  <c r="AW28" i="16"/>
  <c r="AV28" i="16"/>
  <c r="AS28" i="16"/>
  <c r="AR28" i="16"/>
  <c r="R28" i="16"/>
  <c r="BF28" i="16" s="1"/>
  <c r="N28" i="16"/>
  <c r="O28" i="16" s="1"/>
  <c r="BC28" i="16" s="1"/>
  <c r="J28" i="16"/>
  <c r="AX28" i="16" s="1"/>
  <c r="F28" i="16"/>
  <c r="AT28" i="16" s="1"/>
  <c r="BE27" i="16"/>
  <c r="BD27" i="16"/>
  <c r="BA27" i="16"/>
  <c r="AZ27" i="16"/>
  <c r="AW27" i="16"/>
  <c r="AV27" i="16"/>
  <c r="AS27" i="16"/>
  <c r="AR27" i="16"/>
  <c r="R27" i="16"/>
  <c r="BF27" i="16" s="1"/>
  <c r="N27" i="16"/>
  <c r="J27" i="16"/>
  <c r="AX27" i="16" s="1"/>
  <c r="F27" i="16"/>
  <c r="BE26" i="16"/>
  <c r="BD26" i="16"/>
  <c r="BA26" i="16"/>
  <c r="AZ26" i="16"/>
  <c r="AW26" i="16"/>
  <c r="AV26" i="16"/>
  <c r="AS26" i="16"/>
  <c r="AR26" i="16"/>
  <c r="R26" i="16"/>
  <c r="BF26" i="16" s="1"/>
  <c r="N26" i="16"/>
  <c r="BB26" i="16" s="1"/>
  <c r="J26" i="16"/>
  <c r="F26" i="16"/>
  <c r="G26" i="16" s="1"/>
  <c r="AU26" i="16" s="1"/>
  <c r="BE25" i="16"/>
  <c r="BD25" i="16"/>
  <c r="BA25" i="16"/>
  <c r="AZ25" i="16"/>
  <c r="AW25" i="16"/>
  <c r="AV25" i="16"/>
  <c r="AS25" i="16"/>
  <c r="AR25" i="16"/>
  <c r="R25" i="16"/>
  <c r="N25" i="16"/>
  <c r="O25" i="16" s="1"/>
  <c r="BC25" i="16" s="1"/>
  <c r="J25" i="16"/>
  <c r="K25" i="16" s="1"/>
  <c r="AY25" i="16" s="1"/>
  <c r="F25" i="16"/>
  <c r="AT25" i="16" s="1"/>
  <c r="BE24" i="16"/>
  <c r="BD24" i="16"/>
  <c r="BA24" i="16"/>
  <c r="AZ24" i="16"/>
  <c r="AW24" i="16"/>
  <c r="AV24" i="16"/>
  <c r="AS24" i="16"/>
  <c r="AR24" i="16"/>
  <c r="R24" i="16"/>
  <c r="S24" i="16" s="1"/>
  <c r="N24" i="16"/>
  <c r="O24" i="16" s="1"/>
  <c r="BC24" i="16" s="1"/>
  <c r="J24" i="16"/>
  <c r="K24" i="16" s="1"/>
  <c r="AY24" i="16" s="1"/>
  <c r="F24" i="16"/>
  <c r="AT24" i="16" s="1"/>
  <c r="BE23" i="16"/>
  <c r="BD23" i="16"/>
  <c r="BA23" i="16"/>
  <c r="AZ23" i="16"/>
  <c r="AW23" i="16"/>
  <c r="AV23" i="16"/>
  <c r="AS23" i="16"/>
  <c r="AR23" i="16"/>
  <c r="R23" i="16"/>
  <c r="BF23" i="16" s="1"/>
  <c r="N23" i="16"/>
  <c r="J23" i="16"/>
  <c r="AX23" i="16" s="1"/>
  <c r="F23" i="16"/>
  <c r="BE22" i="16"/>
  <c r="BD22" i="16"/>
  <c r="BA22" i="16"/>
  <c r="AZ22" i="16"/>
  <c r="AW22" i="16"/>
  <c r="AV22" i="16"/>
  <c r="AS22" i="16"/>
  <c r="AR22" i="16"/>
  <c r="R22" i="16"/>
  <c r="S22" i="16" s="1"/>
  <c r="BG22" i="16" s="1"/>
  <c r="N22" i="16"/>
  <c r="O22" i="16" s="1"/>
  <c r="J22" i="16"/>
  <c r="K22" i="16" s="1"/>
  <c r="AY22" i="16" s="1"/>
  <c r="F22" i="16"/>
  <c r="G22" i="16" s="1"/>
  <c r="BI21" i="16"/>
  <c r="BH21" i="16"/>
  <c r="BG21" i="16"/>
  <c r="BF21" i="16"/>
  <c r="BE21" i="16"/>
  <c r="BD21" i="16"/>
  <c r="BC21" i="16"/>
  <c r="BB21" i="16"/>
  <c r="BA21" i="16"/>
  <c r="AZ21" i="16"/>
  <c r="AY21" i="16"/>
  <c r="AX21" i="16"/>
  <c r="AW21" i="16"/>
  <c r="AV21" i="16"/>
  <c r="AU21" i="16"/>
  <c r="AT21" i="16"/>
  <c r="AS21" i="16"/>
  <c r="AR21" i="16"/>
  <c r="W21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W20" i="16"/>
  <c r="AZ18" i="16"/>
  <c r="Q18" i="16"/>
  <c r="BE18" i="16" s="1"/>
  <c r="P18" i="16"/>
  <c r="M18" i="16"/>
  <c r="BA18" i="16" s="1"/>
  <c r="L18" i="16"/>
  <c r="I18" i="16"/>
  <c r="AW18" i="16" s="1"/>
  <c r="H18" i="16"/>
  <c r="D18" i="16"/>
  <c r="AR18" i="16" s="1"/>
  <c r="BE17" i="16"/>
  <c r="BD17" i="16"/>
  <c r="BA17" i="16"/>
  <c r="AZ17" i="16"/>
  <c r="AW17" i="16"/>
  <c r="AV17" i="16"/>
  <c r="AS17" i="16"/>
  <c r="AR17" i="16"/>
  <c r="R17" i="16"/>
  <c r="S17" i="16" s="1"/>
  <c r="N17" i="16"/>
  <c r="BB17" i="16" s="1"/>
  <c r="J17" i="16"/>
  <c r="F17" i="16"/>
  <c r="G17" i="16" s="1"/>
  <c r="AU17" i="16" s="1"/>
  <c r="BE16" i="16"/>
  <c r="BD16" i="16"/>
  <c r="BA16" i="16"/>
  <c r="AZ16" i="16"/>
  <c r="AW16" i="16"/>
  <c r="AV16" i="16"/>
  <c r="AT16" i="16"/>
  <c r="AS16" i="16"/>
  <c r="AR16" i="16"/>
  <c r="R16" i="16"/>
  <c r="N16" i="16"/>
  <c r="O16" i="16" s="1"/>
  <c r="BC16" i="16" s="1"/>
  <c r="J16" i="16"/>
  <c r="K16" i="16" s="1"/>
  <c r="AY16" i="16" s="1"/>
  <c r="F16" i="16"/>
  <c r="G16" i="16" s="1"/>
  <c r="AU16" i="16" s="1"/>
  <c r="BE15" i="16"/>
  <c r="BD15" i="16"/>
  <c r="BB15" i="16"/>
  <c r="BA15" i="16"/>
  <c r="AZ15" i="16"/>
  <c r="AW15" i="16"/>
  <c r="AV15" i="16"/>
  <c r="AR15" i="16"/>
  <c r="W15" i="16"/>
  <c r="R15" i="16"/>
  <c r="S15" i="16" s="1"/>
  <c r="N15" i="16"/>
  <c r="O15" i="16" s="1"/>
  <c r="BC15" i="16" s="1"/>
  <c r="J15" i="16"/>
  <c r="AX15" i="16" s="1"/>
  <c r="E15" i="16"/>
  <c r="BE14" i="16"/>
  <c r="BD14" i="16"/>
  <c r="BA14" i="16"/>
  <c r="AZ14" i="16"/>
  <c r="AX14" i="16"/>
  <c r="AW14" i="16"/>
  <c r="AV14" i="16"/>
  <c r="AS14" i="16"/>
  <c r="AR14" i="16"/>
  <c r="W14" i="16"/>
  <c r="R14" i="16"/>
  <c r="S14" i="16" s="1"/>
  <c r="BG14" i="16" s="1"/>
  <c r="N14" i="16"/>
  <c r="K14" i="16"/>
  <c r="AY14" i="16" s="1"/>
  <c r="J14" i="16"/>
  <c r="F14" i="16"/>
  <c r="BF13" i="16"/>
  <c r="BE13" i="16"/>
  <c r="BD13" i="16"/>
  <c r="BA13" i="16"/>
  <c r="AZ13" i="16"/>
  <c r="AW13" i="16"/>
  <c r="AV13" i="16"/>
  <c r="AT13" i="16"/>
  <c r="AS13" i="16"/>
  <c r="AR13" i="16"/>
  <c r="W13" i="16"/>
  <c r="R13" i="16"/>
  <c r="S13" i="16" s="1"/>
  <c r="BG13" i="16" s="1"/>
  <c r="N13" i="16"/>
  <c r="O13" i="16" s="1"/>
  <c r="BC13" i="16" s="1"/>
  <c r="J13" i="16"/>
  <c r="F13" i="16"/>
  <c r="G13" i="16" s="1"/>
  <c r="AU13" i="16" s="1"/>
  <c r="BE12" i="16"/>
  <c r="BD12" i="16"/>
  <c r="BA12" i="16"/>
  <c r="AZ12" i="16"/>
  <c r="AW12" i="16"/>
  <c r="AV12" i="16"/>
  <c r="AS12" i="16"/>
  <c r="AR12" i="16"/>
  <c r="R12" i="16"/>
  <c r="BF12" i="16" s="1"/>
  <c r="N12" i="16"/>
  <c r="BB12" i="16" s="1"/>
  <c r="J12" i="16"/>
  <c r="AX12" i="16" s="1"/>
  <c r="F12" i="16"/>
  <c r="AT12" i="16" s="1"/>
  <c r="BE11" i="16"/>
  <c r="BD11" i="16"/>
  <c r="BA11" i="16"/>
  <c r="AZ11" i="16"/>
  <c r="AW11" i="16"/>
  <c r="AV11" i="16"/>
  <c r="AS11" i="16"/>
  <c r="AR11" i="16"/>
  <c r="R11" i="16"/>
  <c r="BF11" i="16" s="1"/>
  <c r="N11" i="16"/>
  <c r="J11" i="16"/>
  <c r="AX11" i="16" s="1"/>
  <c r="F11" i="16"/>
  <c r="BE10" i="16"/>
  <c r="BD10" i="16"/>
  <c r="BA10" i="16"/>
  <c r="AZ10" i="16"/>
  <c r="AW10" i="16"/>
  <c r="AV10" i="16"/>
  <c r="AS10" i="16"/>
  <c r="AR10" i="16"/>
  <c r="R10" i="16"/>
  <c r="BF10" i="16" s="1"/>
  <c r="N10" i="16"/>
  <c r="BB10" i="16" s="1"/>
  <c r="J10" i="16"/>
  <c r="F10" i="16"/>
  <c r="G10" i="16" s="1"/>
  <c r="AU10" i="16" s="1"/>
  <c r="BE9" i="16"/>
  <c r="BD9" i="16"/>
  <c r="BA9" i="16"/>
  <c r="AZ9" i="16"/>
  <c r="AW9" i="16"/>
  <c r="AV9" i="16"/>
  <c r="AS9" i="16"/>
  <c r="AR9" i="16"/>
  <c r="R9" i="16"/>
  <c r="N9" i="16"/>
  <c r="O9" i="16" s="1"/>
  <c r="BC9" i="16" s="1"/>
  <c r="J9" i="16"/>
  <c r="K9" i="16" s="1"/>
  <c r="AY9" i="16" s="1"/>
  <c r="F9" i="16"/>
  <c r="G9" i="16" s="1"/>
  <c r="AU9" i="16" s="1"/>
  <c r="BE8" i="16"/>
  <c r="BD8" i="16"/>
  <c r="BA8" i="16"/>
  <c r="AZ8" i="16"/>
  <c r="AW8" i="16"/>
  <c r="AV8" i="16"/>
  <c r="AT8" i="16"/>
  <c r="AS8" i="16"/>
  <c r="AR8" i="16"/>
  <c r="R8" i="16"/>
  <c r="S8" i="16" s="1"/>
  <c r="N8" i="16"/>
  <c r="O8" i="16" s="1"/>
  <c r="BC8" i="16" s="1"/>
  <c r="J8" i="16"/>
  <c r="K8" i="16" s="1"/>
  <c r="AY8" i="16" s="1"/>
  <c r="G8" i="16"/>
  <c r="AU8" i="16" s="1"/>
  <c r="F8" i="16"/>
  <c r="BE7" i="16"/>
  <c r="BD7" i="16"/>
  <c r="BA7" i="16"/>
  <c r="AZ7" i="16"/>
  <c r="AW7" i="16"/>
  <c r="AV7" i="16"/>
  <c r="AS7" i="16"/>
  <c r="AR7" i="16"/>
  <c r="R7" i="16"/>
  <c r="BF7" i="16" s="1"/>
  <c r="N7" i="16"/>
  <c r="J7" i="16"/>
  <c r="AX7" i="16" s="1"/>
  <c r="F7" i="16"/>
  <c r="BE6" i="16"/>
  <c r="BD6" i="16"/>
  <c r="BB6" i="16"/>
  <c r="BA6" i="16"/>
  <c r="AZ6" i="16"/>
  <c r="AW6" i="16"/>
  <c r="AV6" i="16"/>
  <c r="AS6" i="16"/>
  <c r="AR6" i="16"/>
  <c r="R6" i="16"/>
  <c r="S6" i="16" s="1"/>
  <c r="BG6" i="16" s="1"/>
  <c r="N6" i="16"/>
  <c r="O6" i="16" s="1"/>
  <c r="J6" i="16"/>
  <c r="K6" i="16" s="1"/>
  <c r="AY6" i="16" s="1"/>
  <c r="F6" i="16"/>
  <c r="G6" i="16" s="1"/>
  <c r="W41" i="16" l="1"/>
  <c r="BF15" i="16"/>
  <c r="D48" i="16"/>
  <c r="AR48" i="16" s="1"/>
  <c r="AX6" i="16"/>
  <c r="K15" i="16"/>
  <c r="AY15" i="16" s="1"/>
  <c r="W26" i="16"/>
  <c r="S26" i="16"/>
  <c r="BG26" i="16" s="1"/>
  <c r="G28" i="16"/>
  <c r="AU28" i="16" s="1"/>
  <c r="W11" i="16"/>
  <c r="BF14" i="16"/>
  <c r="AX22" i="16"/>
  <c r="K26" i="16"/>
  <c r="AY26" i="16" s="1"/>
  <c r="AX26" i="16"/>
  <c r="K34" i="16"/>
  <c r="AY34" i="16" s="1"/>
  <c r="AX34" i="16"/>
  <c r="S35" i="16"/>
  <c r="BG35" i="16" s="1"/>
  <c r="W38" i="16"/>
  <c r="R46" i="16"/>
  <c r="BF46" i="16" s="1"/>
  <c r="L48" i="16"/>
  <c r="AT9" i="16"/>
  <c r="BF17" i="16"/>
  <c r="N18" i="16"/>
  <c r="BB18" i="16" s="1"/>
  <c r="AX24" i="16"/>
  <c r="AV30" i="16"/>
  <c r="AX38" i="16"/>
  <c r="S39" i="16"/>
  <c r="BG39" i="16" s="1"/>
  <c r="BE46" i="16"/>
  <c r="BF6" i="16"/>
  <c r="W23" i="16"/>
  <c r="BB24" i="16"/>
  <c r="W6" i="16"/>
  <c r="W8" i="16"/>
  <c r="BF8" i="16"/>
  <c r="W10" i="16"/>
  <c r="S10" i="16"/>
  <c r="O12" i="16"/>
  <c r="BC12" i="16" s="1"/>
  <c r="K23" i="16"/>
  <c r="AY23" i="16" s="1"/>
  <c r="G25" i="16"/>
  <c r="AU25" i="16" s="1"/>
  <c r="W28" i="16"/>
  <c r="W36" i="16"/>
  <c r="O38" i="16"/>
  <c r="BC38" i="16" s="1"/>
  <c r="W7" i="16"/>
  <c r="BB8" i="16"/>
  <c r="K10" i="16"/>
  <c r="AY10" i="16" s="1"/>
  <c r="AX10" i="16"/>
  <c r="G12" i="16"/>
  <c r="AU12" i="16" s="1"/>
  <c r="W17" i="16"/>
  <c r="BF22" i="16"/>
  <c r="G24" i="16"/>
  <c r="AU24" i="16" s="1"/>
  <c r="W27" i="16"/>
  <c r="BF29" i="16"/>
  <c r="G34" i="16"/>
  <c r="AU34" i="16" s="1"/>
  <c r="N35" i="16"/>
  <c r="AZ36" i="16"/>
  <c r="S37" i="16"/>
  <c r="BG37" i="16" s="1"/>
  <c r="K38" i="16"/>
  <c r="AY38" i="16" s="1"/>
  <c r="K7" i="16"/>
  <c r="AY7" i="16" s="1"/>
  <c r="AX8" i="16"/>
  <c r="W12" i="16"/>
  <c r="K17" i="16"/>
  <c r="AY17" i="16" s="1"/>
  <c r="AX17" i="16"/>
  <c r="W22" i="16"/>
  <c r="BB22" i="16"/>
  <c r="W24" i="16"/>
  <c r="BF24" i="16"/>
  <c r="AT29" i="16"/>
  <c r="BB34" i="16"/>
  <c r="G35" i="16"/>
  <c r="AU35" i="16" s="1"/>
  <c r="O36" i="16"/>
  <c r="BC36" i="16" s="1"/>
  <c r="BB14" i="16"/>
  <c r="O14" i="16"/>
  <c r="S16" i="16"/>
  <c r="BF16" i="16"/>
  <c r="BG17" i="16"/>
  <c r="D47" i="16"/>
  <c r="F47" i="16" s="1"/>
  <c r="AR30" i="16"/>
  <c r="S9" i="16"/>
  <c r="BF9" i="16"/>
  <c r="BG10" i="16"/>
  <c r="K13" i="16"/>
  <c r="AX13" i="16"/>
  <c r="AT14" i="16"/>
  <c r="G14" i="16"/>
  <c r="AU14" i="16" s="1"/>
  <c r="J18" i="16"/>
  <c r="AV18" i="16"/>
  <c r="BD18" i="16"/>
  <c r="R18" i="16"/>
  <c r="BF18" i="16" s="1"/>
  <c r="S25" i="16"/>
  <c r="BF25" i="16"/>
  <c r="K29" i="16"/>
  <c r="W29" i="16"/>
  <c r="AX29" i="16"/>
  <c r="BC6" i="16"/>
  <c r="T8" i="16"/>
  <c r="BG8" i="16"/>
  <c r="BG15" i="16"/>
  <c r="BC22" i="16"/>
  <c r="T24" i="16"/>
  <c r="BG24" i="16"/>
  <c r="BC34" i="16"/>
  <c r="AU6" i="16"/>
  <c r="BB11" i="16"/>
  <c r="O11" i="16"/>
  <c r="BC11" i="16" s="1"/>
  <c r="AU22" i="16"/>
  <c r="BB27" i="16"/>
  <c r="O27" i="16"/>
  <c r="BC27" i="16" s="1"/>
  <c r="I47" i="16"/>
  <c r="J30" i="16"/>
  <c r="AW30" i="16"/>
  <c r="AX40" i="16"/>
  <c r="K40" i="16"/>
  <c r="AY40" i="16" s="1"/>
  <c r="W40" i="16"/>
  <c r="BB7" i="16"/>
  <c r="O7" i="16"/>
  <c r="BC7" i="16" s="1"/>
  <c r="AT10" i="16"/>
  <c r="AT11" i="16"/>
  <c r="G11" i="16"/>
  <c r="AU11" i="16" s="1"/>
  <c r="BB13" i="16"/>
  <c r="E46" i="16"/>
  <c r="E18" i="16"/>
  <c r="AS15" i="16"/>
  <c r="F15" i="16"/>
  <c r="AT17" i="16"/>
  <c r="BB23" i="16"/>
  <c r="O23" i="16"/>
  <c r="BC23" i="16" s="1"/>
  <c r="AT26" i="16"/>
  <c r="AT27" i="16"/>
  <c r="G27" i="16"/>
  <c r="AU27" i="16" s="1"/>
  <c r="BB29" i="16"/>
  <c r="F30" i="16"/>
  <c r="AT30" i="16" s="1"/>
  <c r="BF34" i="16"/>
  <c r="W35" i="16"/>
  <c r="K35" i="16"/>
  <c r="AY35" i="16" s="1"/>
  <c r="AX35" i="16"/>
  <c r="G36" i="16"/>
  <c r="AU36" i="16" s="1"/>
  <c r="AT36" i="16"/>
  <c r="N37" i="16"/>
  <c r="N39" i="16"/>
  <c r="AT39" i="16"/>
  <c r="BB40" i="16"/>
  <c r="O40" i="16"/>
  <c r="BC40" i="16" s="1"/>
  <c r="E51" i="16"/>
  <c r="J45" i="16"/>
  <c r="AW45" i="16"/>
  <c r="T6" i="16"/>
  <c r="AT6" i="16"/>
  <c r="AT7" i="16"/>
  <c r="G7" i="16"/>
  <c r="AU7" i="16" s="1"/>
  <c r="AX9" i="16"/>
  <c r="BB9" i="16"/>
  <c r="O10" i="16"/>
  <c r="BC10" i="16" s="1"/>
  <c r="S11" i="16"/>
  <c r="K12" i="16"/>
  <c r="AY12" i="16" s="1"/>
  <c r="S12" i="16"/>
  <c r="AX16" i="16"/>
  <c r="BB16" i="16"/>
  <c r="O17" i="16"/>
  <c r="BC17" i="16" s="1"/>
  <c r="T22" i="16"/>
  <c r="AT22" i="16"/>
  <c r="AT23" i="16"/>
  <c r="G23" i="16"/>
  <c r="AU23" i="16" s="1"/>
  <c r="AX25" i="16"/>
  <c r="BB25" i="16"/>
  <c r="O26" i="16"/>
  <c r="BC26" i="16" s="1"/>
  <c r="S27" i="16"/>
  <c r="K28" i="16"/>
  <c r="AY28" i="16" s="1"/>
  <c r="S28" i="16"/>
  <c r="Q47" i="16"/>
  <c r="R30" i="16"/>
  <c r="BF30" i="16" s="1"/>
  <c r="S38" i="16"/>
  <c r="AX41" i="16"/>
  <c r="F45" i="16"/>
  <c r="M45" i="16"/>
  <c r="AS45" i="16"/>
  <c r="BE45" i="16"/>
  <c r="P47" i="16"/>
  <c r="S7" i="16"/>
  <c r="W9" i="16"/>
  <c r="K11" i="16"/>
  <c r="AY11" i="16" s="1"/>
  <c r="W16" i="16"/>
  <c r="S23" i="16"/>
  <c r="W25" i="16"/>
  <c r="K27" i="16"/>
  <c r="AY27" i="16" s="1"/>
  <c r="L47" i="16"/>
  <c r="AV47" i="16"/>
  <c r="N30" i="16"/>
  <c r="BB30" i="16" s="1"/>
  <c r="AS30" i="16"/>
  <c r="K36" i="16"/>
  <c r="AY36" i="16" s="1"/>
  <c r="S36" i="16"/>
  <c r="W37" i="16"/>
  <c r="K37" i="16"/>
  <c r="AY37" i="16" s="1"/>
  <c r="AT37" i="16"/>
  <c r="AT40" i="16"/>
  <c r="G40" i="16"/>
  <c r="AU40" i="16" s="1"/>
  <c r="S40" i="16"/>
  <c r="E48" i="16"/>
  <c r="AS41" i="16"/>
  <c r="I48" i="16"/>
  <c r="AW41" i="16"/>
  <c r="H50" i="16"/>
  <c r="R45" i="16"/>
  <c r="N46" i="16"/>
  <c r="I46" i="16"/>
  <c r="H49" i="16"/>
  <c r="L41" i="16"/>
  <c r="AZ34" i="16"/>
  <c r="W39" i="16"/>
  <c r="K39" i="16"/>
  <c r="AY39" i="16" s="1"/>
  <c r="Q48" i="16"/>
  <c r="BE41" i="16"/>
  <c r="L45" i="16"/>
  <c r="AZ45" i="16" s="1"/>
  <c r="T17" i="13"/>
  <c r="U17" i="13"/>
  <c r="Q30" i="13"/>
  <c r="Q41" i="13"/>
  <c r="Q46" i="13"/>
  <c r="Q45" i="13"/>
  <c r="P47" i="13"/>
  <c r="P46" i="13"/>
  <c r="P45" i="13"/>
  <c r="O50" i="13"/>
  <c r="L50" i="13"/>
  <c r="M50" i="13"/>
  <c r="I45" i="13"/>
  <c r="M48" i="13"/>
  <c r="M45" i="13"/>
  <c r="M46" i="13"/>
  <c r="I46" i="13"/>
  <c r="BA47" i="13"/>
  <c r="BA49" i="13"/>
  <c r="BA48" i="13"/>
  <c r="AW48" i="13"/>
  <c r="L48" i="13"/>
  <c r="L47" i="13"/>
  <c r="BE45" i="13"/>
  <c r="Q48" i="13"/>
  <c r="BE48" i="13" s="1"/>
  <c r="Q47" i="13"/>
  <c r="L46" i="13"/>
  <c r="L45" i="13"/>
  <c r="I50" i="13"/>
  <c r="H50" i="13"/>
  <c r="H49" i="13"/>
  <c r="H48" i="13"/>
  <c r="I47" i="13"/>
  <c r="H47" i="13"/>
  <c r="H46" i="13"/>
  <c r="H45" i="13"/>
  <c r="AW45" i="13"/>
  <c r="T10" i="16" l="1"/>
  <c r="N48" i="16"/>
  <c r="AZ48" i="16"/>
  <c r="T34" i="16"/>
  <c r="BH34" i="16" s="1"/>
  <c r="S46" i="16"/>
  <c r="BG46" i="16" s="1"/>
  <c r="S18" i="16"/>
  <c r="BG18" i="16" s="1"/>
  <c r="O35" i="16"/>
  <c r="BB35" i="16"/>
  <c r="K30" i="16"/>
  <c r="AY30" i="16" s="1"/>
  <c r="T26" i="16"/>
  <c r="J46" i="16"/>
  <c r="AW46" i="16"/>
  <c r="T40" i="16"/>
  <c r="BG40" i="16"/>
  <c r="BG23" i="16"/>
  <c r="T23" i="16"/>
  <c r="P51" i="16"/>
  <c r="BD47" i="16"/>
  <c r="BA45" i="16"/>
  <c r="M51" i="16"/>
  <c r="N45" i="16"/>
  <c r="M50" i="16"/>
  <c r="T27" i="16"/>
  <c r="BG27" i="16"/>
  <c r="U6" i="16"/>
  <c r="BH6" i="16"/>
  <c r="O37" i="16"/>
  <c r="BB37" i="16"/>
  <c r="AS46" i="16"/>
  <c r="F46" i="16"/>
  <c r="S41" i="16"/>
  <c r="BG41" i="16" s="1"/>
  <c r="BH8" i="16"/>
  <c r="U8" i="16"/>
  <c r="BI8" i="16" s="1"/>
  <c r="BH26" i="16"/>
  <c r="U26" i="16"/>
  <c r="BI26" i="16" s="1"/>
  <c r="BH10" i="16"/>
  <c r="U10" i="16"/>
  <c r="BI10" i="16" s="1"/>
  <c r="R48" i="16"/>
  <c r="BE48" i="16"/>
  <c r="N41" i="16"/>
  <c r="BB41" i="16" s="1"/>
  <c r="AZ41" i="16"/>
  <c r="BB46" i="16"/>
  <c r="O46" i="16"/>
  <c r="BC46" i="16" s="1"/>
  <c r="I49" i="16"/>
  <c r="AW48" i="16"/>
  <c r="J48" i="16"/>
  <c r="AZ47" i="16"/>
  <c r="N47" i="16"/>
  <c r="AT45" i="16"/>
  <c r="G45" i="16"/>
  <c r="R47" i="16"/>
  <c r="BE47" i="16"/>
  <c r="T11" i="16"/>
  <c r="BG11" i="16"/>
  <c r="AT47" i="16"/>
  <c r="G47" i="16"/>
  <c r="K41" i="16"/>
  <c r="AY41" i="16" s="1"/>
  <c r="G15" i="16"/>
  <c r="AT15" i="16"/>
  <c r="W30" i="16"/>
  <c r="AX30" i="16"/>
  <c r="G30" i="16"/>
  <c r="AU30" i="16" s="1"/>
  <c r="O18" i="16"/>
  <c r="BC18" i="16" s="1"/>
  <c r="AR47" i="16"/>
  <c r="D51" i="16"/>
  <c r="F51" i="16" s="1"/>
  <c r="BG16" i="16"/>
  <c r="T16" i="16"/>
  <c r="AV49" i="16"/>
  <c r="H51" i="16"/>
  <c r="L49" i="16"/>
  <c r="BF45" i="16"/>
  <c r="S45" i="16"/>
  <c r="T36" i="16"/>
  <c r="BG36" i="16"/>
  <c r="S30" i="16"/>
  <c r="BG30" i="16" s="1"/>
  <c r="K18" i="16"/>
  <c r="AY18" i="16" s="1"/>
  <c r="BG7" i="16"/>
  <c r="T7" i="16"/>
  <c r="T28" i="16"/>
  <c r="BG28" i="16"/>
  <c r="G41" i="16"/>
  <c r="AU41" i="16" s="1"/>
  <c r="J47" i="16"/>
  <c r="AW47" i="16"/>
  <c r="BH24" i="16"/>
  <c r="U24" i="16"/>
  <c r="BI24" i="16" s="1"/>
  <c r="T17" i="16"/>
  <c r="BC14" i="16"/>
  <c r="T14" i="16"/>
  <c r="L50" i="16"/>
  <c r="AZ50" i="16" s="1"/>
  <c r="AV50" i="16"/>
  <c r="F48" i="16"/>
  <c r="AS48" i="16"/>
  <c r="Q51" i="16"/>
  <c r="R51" i="16" s="1"/>
  <c r="T38" i="16"/>
  <c r="BG38" i="16"/>
  <c r="U22" i="16"/>
  <c r="BH22" i="16"/>
  <c r="T12" i="16"/>
  <c r="BG12" i="16"/>
  <c r="AX45" i="16"/>
  <c r="W45" i="16"/>
  <c r="K45" i="16"/>
  <c r="BB39" i="16"/>
  <c r="O39" i="16"/>
  <c r="AS18" i="16"/>
  <c r="F18" i="16"/>
  <c r="AT18" i="16" s="1"/>
  <c r="I50" i="16"/>
  <c r="O30" i="16"/>
  <c r="BC30" i="16" s="1"/>
  <c r="AY29" i="16"/>
  <c r="T29" i="16"/>
  <c r="BG25" i="16"/>
  <c r="T25" i="16"/>
  <c r="AX18" i="16"/>
  <c r="W18" i="16"/>
  <c r="AY13" i="16"/>
  <c r="T13" i="16"/>
  <c r="BG9" i="16"/>
  <c r="T9" i="16"/>
  <c r="AV45" i="13"/>
  <c r="AW40" i="13"/>
  <c r="Q18" i="13"/>
  <c r="BE16" i="13"/>
  <c r="AW17" i="13"/>
  <c r="AR18" i="13"/>
  <c r="BH17" i="13"/>
  <c r="BH7" i="13"/>
  <c r="BI7" i="13"/>
  <c r="BH8" i="13"/>
  <c r="BI8" i="13"/>
  <c r="BH9" i="13"/>
  <c r="BI9" i="13"/>
  <c r="BH10" i="13"/>
  <c r="BI10" i="13"/>
  <c r="BH11" i="13"/>
  <c r="BI11" i="13"/>
  <c r="BH12" i="13"/>
  <c r="BI12" i="13"/>
  <c r="BH13" i="13"/>
  <c r="BI13" i="13"/>
  <c r="BH14" i="13"/>
  <c r="BI14" i="13"/>
  <c r="BH15" i="13"/>
  <c r="BI15" i="13"/>
  <c r="BH16" i="13"/>
  <c r="BI16" i="13"/>
  <c r="BI17" i="13"/>
  <c r="BH18" i="13"/>
  <c r="BI18" i="13"/>
  <c r="BH20" i="13"/>
  <c r="BI20" i="13"/>
  <c r="BH21" i="13"/>
  <c r="BI21" i="13"/>
  <c r="BH22" i="13"/>
  <c r="BI22" i="13"/>
  <c r="BH23" i="13"/>
  <c r="BI23" i="13"/>
  <c r="BH24" i="13"/>
  <c r="BI24" i="13"/>
  <c r="BH25" i="13"/>
  <c r="BI25" i="13"/>
  <c r="BH26" i="13"/>
  <c r="BI26" i="13"/>
  <c r="BH27" i="13"/>
  <c r="BI27" i="13"/>
  <c r="BH28" i="13"/>
  <c r="BI28" i="13"/>
  <c r="BH29" i="13"/>
  <c r="BI29" i="13"/>
  <c r="BH30" i="13"/>
  <c r="BI30" i="13"/>
  <c r="BH31" i="13"/>
  <c r="BI31" i="13"/>
  <c r="BH32" i="13"/>
  <c r="BI32" i="13"/>
  <c r="BH33" i="13"/>
  <c r="BI33" i="13"/>
  <c r="BH34" i="13"/>
  <c r="BI34" i="13"/>
  <c r="BH35" i="13"/>
  <c r="BI35" i="13"/>
  <c r="BH36" i="13"/>
  <c r="BI36" i="13"/>
  <c r="BH37" i="13"/>
  <c r="BI37" i="13"/>
  <c r="BH38" i="13"/>
  <c r="BI38" i="13"/>
  <c r="BH39" i="13"/>
  <c r="BI39" i="13"/>
  <c r="BH40" i="13"/>
  <c r="BI40" i="13"/>
  <c r="BH41" i="13"/>
  <c r="BI41" i="13"/>
  <c r="BH45" i="13"/>
  <c r="BH46" i="13"/>
  <c r="BH47" i="13"/>
  <c r="BH48" i="13"/>
  <c r="BH49" i="13"/>
  <c r="BI49" i="13"/>
  <c r="BI6" i="13"/>
  <c r="BH6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F16" i="13"/>
  <c r="BG16" i="13"/>
  <c r="AR17" i="13"/>
  <c r="AS17" i="13"/>
  <c r="AT17" i="13"/>
  <c r="AU17" i="13"/>
  <c r="AV17" i="13"/>
  <c r="AX17" i="13"/>
  <c r="AY17" i="13"/>
  <c r="AZ17" i="13"/>
  <c r="BA17" i="13"/>
  <c r="BB17" i="13"/>
  <c r="BC17" i="13"/>
  <c r="BD17" i="13"/>
  <c r="BE17" i="13"/>
  <c r="BF17" i="13"/>
  <c r="BG17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G18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G30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BF33" i="13"/>
  <c r="BG33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BF37" i="13"/>
  <c r="BG37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F38" i="13"/>
  <c r="BG38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BF39" i="13"/>
  <c r="BG39" i="13"/>
  <c r="AR40" i="13"/>
  <c r="AS40" i="13"/>
  <c r="AT40" i="13"/>
  <c r="AU40" i="13"/>
  <c r="AV40" i="13"/>
  <c r="AX40" i="13"/>
  <c r="AY40" i="13"/>
  <c r="AZ40" i="13"/>
  <c r="BA40" i="13"/>
  <c r="BB40" i="13"/>
  <c r="BC40" i="13"/>
  <c r="BD40" i="13"/>
  <c r="BE40" i="13"/>
  <c r="BF40" i="13"/>
  <c r="BG40" i="13"/>
  <c r="AR41" i="13"/>
  <c r="AS41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BG41" i="13"/>
  <c r="AR45" i="13"/>
  <c r="AS45" i="13"/>
  <c r="AT45" i="13"/>
  <c r="AU45" i="13"/>
  <c r="BD45" i="13"/>
  <c r="AR46" i="13"/>
  <c r="AS46" i="13"/>
  <c r="AT46" i="13"/>
  <c r="AU46" i="13"/>
  <c r="AV46" i="13"/>
  <c r="AW46" i="13"/>
  <c r="BA46" i="13"/>
  <c r="BD46" i="13"/>
  <c r="BE46" i="13"/>
  <c r="AR47" i="13"/>
  <c r="AS47" i="13"/>
  <c r="AT47" i="13"/>
  <c r="AU47" i="13"/>
  <c r="AV47" i="13"/>
  <c r="AW47" i="13"/>
  <c r="AX47" i="13"/>
  <c r="AY47" i="13"/>
  <c r="AZ47" i="13"/>
  <c r="BB47" i="13"/>
  <c r="BC47" i="13"/>
  <c r="BD47" i="13"/>
  <c r="BE47" i="13"/>
  <c r="AR48" i="13"/>
  <c r="AS48" i="13"/>
  <c r="AT48" i="13"/>
  <c r="AU48" i="13"/>
  <c r="AV48" i="13"/>
  <c r="AX48" i="13"/>
  <c r="AY48" i="13"/>
  <c r="AZ48" i="13"/>
  <c r="BB48" i="13"/>
  <c r="BC48" i="13"/>
  <c r="BD48" i="13"/>
  <c r="AR49" i="13"/>
  <c r="AS49" i="13"/>
  <c r="AT49" i="13"/>
  <c r="AU49" i="13"/>
  <c r="AV49" i="13"/>
  <c r="AW49" i="13"/>
  <c r="AX49" i="13"/>
  <c r="AY49" i="13"/>
  <c r="AZ49" i="13"/>
  <c r="BB49" i="13"/>
  <c r="BC49" i="13"/>
  <c r="BD49" i="13"/>
  <c r="BE49" i="13"/>
  <c r="BF49" i="13"/>
  <c r="BG49" i="13"/>
  <c r="AR50" i="13"/>
  <c r="AS50" i="13"/>
  <c r="AT50" i="13"/>
  <c r="AU50" i="13"/>
  <c r="BD50" i="13"/>
  <c r="BE50" i="13"/>
  <c r="BF50" i="13"/>
  <c r="BG50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AR6" i="13"/>
  <c r="T30" i="16" l="1"/>
  <c r="BH30" i="16" s="1"/>
  <c r="U34" i="16"/>
  <c r="BI34" i="16" s="1"/>
  <c r="O48" i="16"/>
  <c r="BC48" i="16" s="1"/>
  <c r="BB48" i="16"/>
  <c r="BC35" i="16"/>
  <c r="T35" i="16"/>
  <c r="BC39" i="16"/>
  <c r="T39" i="16"/>
  <c r="U36" i="16"/>
  <c r="BI36" i="16" s="1"/>
  <c r="BH36" i="16"/>
  <c r="AU15" i="16"/>
  <c r="T15" i="16"/>
  <c r="AU45" i="16"/>
  <c r="W48" i="16"/>
  <c r="K48" i="16"/>
  <c r="AY48" i="16" s="1"/>
  <c r="AX48" i="16"/>
  <c r="BF48" i="16"/>
  <c r="S48" i="16"/>
  <c r="BG48" i="16" s="1"/>
  <c r="AT46" i="16"/>
  <c r="G46" i="16"/>
  <c r="U23" i="16"/>
  <c r="BI23" i="16" s="1"/>
  <c r="BH23" i="16"/>
  <c r="BH13" i="16"/>
  <c r="U13" i="16"/>
  <c r="BI13" i="16" s="1"/>
  <c r="BH25" i="16"/>
  <c r="U25" i="16"/>
  <c r="BI25" i="16" s="1"/>
  <c r="BI22" i="16"/>
  <c r="BH14" i="16"/>
  <c r="U14" i="16"/>
  <c r="BI14" i="16" s="1"/>
  <c r="BG45" i="16"/>
  <c r="U11" i="16"/>
  <c r="BI11" i="16" s="1"/>
  <c r="BH11" i="16"/>
  <c r="U27" i="16"/>
  <c r="BI27" i="16" s="1"/>
  <c r="BH27" i="16"/>
  <c r="U40" i="16"/>
  <c r="BI40" i="16" s="1"/>
  <c r="BH40" i="16"/>
  <c r="AW50" i="16"/>
  <c r="J50" i="16"/>
  <c r="AY45" i="16"/>
  <c r="U12" i="16"/>
  <c r="BI12" i="16" s="1"/>
  <c r="BH12" i="16"/>
  <c r="G48" i="16"/>
  <c r="AT48" i="16"/>
  <c r="U28" i="16"/>
  <c r="BI28" i="16" s="1"/>
  <c r="BH28" i="16"/>
  <c r="BH16" i="16"/>
  <c r="U16" i="16"/>
  <c r="BI16" i="16" s="1"/>
  <c r="AU47" i="16"/>
  <c r="O47" i="16"/>
  <c r="BC47" i="16" s="1"/>
  <c r="BB47" i="16"/>
  <c r="AW49" i="16"/>
  <c r="J49" i="16"/>
  <c r="I51" i="16"/>
  <c r="J51" i="16" s="1"/>
  <c r="W51" i="16" s="1"/>
  <c r="BA50" i="16"/>
  <c r="N50" i="16"/>
  <c r="BH9" i="16"/>
  <c r="U9" i="16"/>
  <c r="BI9" i="16" s="1"/>
  <c r="BH29" i="16"/>
  <c r="U29" i="16"/>
  <c r="BI29" i="16" s="1"/>
  <c r="U38" i="16"/>
  <c r="BI38" i="16" s="1"/>
  <c r="BH38" i="16"/>
  <c r="BH17" i="16"/>
  <c r="U17" i="16"/>
  <c r="BI17" i="16" s="1"/>
  <c r="W47" i="16"/>
  <c r="AX47" i="16"/>
  <c r="K47" i="16"/>
  <c r="AY47" i="16" s="1"/>
  <c r="U7" i="16"/>
  <c r="BI7" i="16" s="1"/>
  <c r="BH7" i="16"/>
  <c r="L51" i="16"/>
  <c r="N51" i="16" s="1"/>
  <c r="AZ49" i="16"/>
  <c r="N49" i="16"/>
  <c r="G18" i="16"/>
  <c r="AU18" i="16" s="1"/>
  <c r="BF47" i="16"/>
  <c r="S47" i="16"/>
  <c r="BG47" i="16" s="1"/>
  <c r="BC37" i="16"/>
  <c r="T37" i="16"/>
  <c r="T41" i="16" s="1"/>
  <c r="BH41" i="16" s="1"/>
  <c r="O41" i="16"/>
  <c r="BC41" i="16" s="1"/>
  <c r="BI6" i="16"/>
  <c r="BB45" i="16"/>
  <c r="O45" i="16"/>
  <c r="U45" i="16" s="1"/>
  <c r="AX46" i="16"/>
  <c r="K46" i="16"/>
  <c r="AY46" i="16" s="1"/>
  <c r="W46" i="16"/>
  <c r="S8" i="13"/>
  <c r="O8" i="13"/>
  <c r="G8" i="13"/>
  <c r="G6" i="13"/>
  <c r="O6" i="13"/>
  <c r="K6" i="13"/>
  <c r="S6" i="13"/>
  <c r="BH35" i="16" l="1"/>
  <c r="U35" i="16"/>
  <c r="BI35" i="16" s="1"/>
  <c r="BB49" i="16"/>
  <c r="O49" i="16"/>
  <c r="BC49" i="16" s="1"/>
  <c r="AU48" i="16"/>
  <c r="U48" i="16"/>
  <c r="BI48" i="16" s="1"/>
  <c r="U46" i="16"/>
  <c r="BI46" i="16" s="1"/>
  <c r="AU46" i="16"/>
  <c r="BI45" i="16"/>
  <c r="O50" i="16"/>
  <c r="BC50" i="16" s="1"/>
  <c r="BB50" i="16"/>
  <c r="AX49" i="16"/>
  <c r="T49" i="16"/>
  <c r="W49" i="16"/>
  <c r="K49" i="16"/>
  <c r="U47" i="16"/>
  <c r="BI47" i="16" s="1"/>
  <c r="T50" i="16"/>
  <c r="BH50" i="16" s="1"/>
  <c r="AX50" i="16"/>
  <c r="K50" i="16"/>
  <c r="W50" i="16"/>
  <c r="G51" i="16"/>
  <c r="O51" i="16"/>
  <c r="BC45" i="16"/>
  <c r="S51" i="16"/>
  <c r="U30" i="16"/>
  <c r="BI30" i="16" s="1"/>
  <c r="BH15" i="16"/>
  <c r="U15" i="16"/>
  <c r="BI15" i="16" s="1"/>
  <c r="BH39" i="16"/>
  <c r="U39" i="16"/>
  <c r="BI39" i="16" s="1"/>
  <c r="U37" i="16"/>
  <c r="BI37" i="16" s="1"/>
  <c r="BH37" i="16"/>
  <c r="T18" i="16"/>
  <c r="BH18" i="16" s="1"/>
  <c r="E15" i="13"/>
  <c r="U50" i="16" l="1"/>
  <c r="BI50" i="16" s="1"/>
  <c r="AY50" i="16"/>
  <c r="U49" i="16"/>
  <c r="AY49" i="16"/>
  <c r="U41" i="16"/>
  <c r="BI41" i="16" s="1"/>
  <c r="BH49" i="16"/>
  <c r="T51" i="16"/>
  <c r="U18" i="16"/>
  <c r="BI18" i="16" s="1"/>
  <c r="K51" i="16"/>
  <c r="W15" i="13"/>
  <c r="W14" i="13"/>
  <c r="W13" i="13"/>
  <c r="BI49" i="16" l="1"/>
  <c r="U51" i="16"/>
  <c r="K39" i="13"/>
  <c r="K37" i="13"/>
  <c r="K36" i="13"/>
  <c r="K35" i="13"/>
  <c r="K34" i="13"/>
  <c r="K27" i="13"/>
  <c r="K26" i="13"/>
  <c r="K25" i="13"/>
  <c r="K24" i="13"/>
  <c r="K23" i="13"/>
  <c r="K22" i="13"/>
  <c r="M49" i="13" l="1"/>
  <c r="L39" i="13" l="1"/>
  <c r="L38" i="13"/>
  <c r="L37" i="13"/>
  <c r="L36" i="13"/>
  <c r="L35" i="13"/>
  <c r="L34" i="13"/>
  <c r="W44" i="13"/>
  <c r="W43" i="13"/>
  <c r="W42" i="13"/>
  <c r="W33" i="13"/>
  <c r="W32" i="13"/>
  <c r="W31" i="13"/>
  <c r="W27" i="13"/>
  <c r="W26" i="13"/>
  <c r="W25" i="13"/>
  <c r="W24" i="13"/>
  <c r="W23" i="13"/>
  <c r="W22" i="13"/>
  <c r="W21" i="13"/>
  <c r="W20" i="13"/>
  <c r="W12" i="13"/>
  <c r="W11" i="13"/>
  <c r="W10" i="13"/>
  <c r="W9" i="13"/>
  <c r="W8" i="13"/>
  <c r="W6" i="13"/>
  <c r="E14" i="15"/>
  <c r="D14" i="15"/>
  <c r="E13" i="15"/>
  <c r="D13" i="15"/>
  <c r="V51" i="13" l="1"/>
  <c r="R45" i="13" l="1"/>
  <c r="BF45" i="13" s="1"/>
  <c r="R46" i="13"/>
  <c r="S46" i="13" l="1"/>
  <c r="BG46" i="13" s="1"/>
  <c r="BF46" i="13"/>
  <c r="S45" i="13"/>
  <c r="BG45" i="13" s="1"/>
  <c r="E45" i="13"/>
  <c r="D46" i="13" l="1"/>
  <c r="D45" i="13"/>
  <c r="P18" i="13"/>
  <c r="M18" i="13"/>
  <c r="L18" i="13"/>
  <c r="I18" i="13"/>
  <c r="H18" i="13"/>
  <c r="D18" i="13"/>
  <c r="R15" i="13" l="1"/>
  <c r="R14" i="13"/>
  <c r="R13" i="13"/>
  <c r="P41" i="13" l="1"/>
  <c r="P48" i="13" s="1"/>
  <c r="R40" i="13"/>
  <c r="R39" i="13"/>
  <c r="R38" i="13"/>
  <c r="S38" i="13" s="1"/>
  <c r="R37" i="13"/>
  <c r="S37" i="13" s="1"/>
  <c r="R36" i="13"/>
  <c r="S36" i="13" s="1"/>
  <c r="R35" i="13"/>
  <c r="S35" i="13" s="1"/>
  <c r="R34" i="13"/>
  <c r="S34" i="13" s="1"/>
  <c r="P30" i="13"/>
  <c r="R29" i="13"/>
  <c r="S29" i="13" s="1"/>
  <c r="R28" i="13"/>
  <c r="S28" i="13" s="1"/>
  <c r="R27" i="13"/>
  <c r="S27" i="13" s="1"/>
  <c r="R26" i="13"/>
  <c r="S26" i="13" s="1"/>
  <c r="R25" i="13"/>
  <c r="S25" i="13" s="1"/>
  <c r="R24" i="13"/>
  <c r="S24" i="13" s="1"/>
  <c r="R23" i="13"/>
  <c r="S23" i="13" s="1"/>
  <c r="R22" i="13"/>
  <c r="S22" i="13" s="1"/>
  <c r="R17" i="13"/>
  <c r="R16" i="13"/>
  <c r="S15" i="13"/>
  <c r="S14" i="13"/>
  <c r="S13" i="13"/>
  <c r="R12" i="13"/>
  <c r="S12" i="13" s="1"/>
  <c r="R11" i="13"/>
  <c r="S11" i="13" s="1"/>
  <c r="R10" i="13"/>
  <c r="S10" i="13" s="1"/>
  <c r="R9" i="13"/>
  <c r="S9" i="13" s="1"/>
  <c r="R8" i="13"/>
  <c r="R7" i="13"/>
  <c r="R6" i="13"/>
  <c r="S17" i="13" l="1"/>
  <c r="S16" i="13"/>
  <c r="W16" i="13"/>
  <c r="S40" i="13"/>
  <c r="S41" i="13" s="1"/>
  <c r="S39" i="13"/>
  <c r="W39" i="13"/>
  <c r="S7" i="13"/>
  <c r="W7" i="13"/>
  <c r="R30" i="13"/>
  <c r="BF30" i="13" s="1"/>
  <c r="R41" i="13"/>
  <c r="BF41" i="13" s="1"/>
  <c r="R48" i="13"/>
  <c r="R18" i="13"/>
  <c r="BF18" i="13" s="1"/>
  <c r="S30" i="13"/>
  <c r="F17" i="13"/>
  <c r="G17" i="13" s="1"/>
  <c r="S48" i="13" l="1"/>
  <c r="BG48" i="13" s="1"/>
  <c r="BF48" i="13"/>
  <c r="S18" i="13"/>
  <c r="R47" i="13"/>
  <c r="BF47" i="13" s="1"/>
  <c r="Q51" i="13"/>
  <c r="S47" i="13" l="1"/>
  <c r="N17" i="13"/>
  <c r="O17" i="13" s="1"/>
  <c r="J17" i="13"/>
  <c r="S51" i="13" l="1"/>
  <c r="BG47" i="13"/>
  <c r="K17" i="13"/>
  <c r="W17" i="13"/>
  <c r="BA45" i="13" l="1"/>
  <c r="BA50" i="13"/>
  <c r="AZ45" i="13"/>
  <c r="AZ46" i="13" l="1"/>
  <c r="M41" i="13"/>
  <c r="L41" i="13"/>
  <c r="I41" i="13"/>
  <c r="I48" i="13" s="1"/>
  <c r="I49" i="13" s="1"/>
  <c r="H41" i="13"/>
  <c r="E41" i="13"/>
  <c r="E48" i="13" s="1"/>
  <c r="D41" i="13"/>
  <c r="D48" i="13" s="1"/>
  <c r="N40" i="13"/>
  <c r="O40" i="13" s="1"/>
  <c r="J40" i="13"/>
  <c r="F40" i="13"/>
  <c r="G40" i="13" s="1"/>
  <c r="N39" i="13"/>
  <c r="O39" i="13" s="1"/>
  <c r="J39" i="13"/>
  <c r="F39" i="13"/>
  <c r="G39" i="13" s="1"/>
  <c r="N38" i="13"/>
  <c r="O38" i="13" s="1"/>
  <c r="J38" i="13"/>
  <c r="F38" i="13"/>
  <c r="G38" i="13" s="1"/>
  <c r="N37" i="13"/>
  <c r="O37" i="13" s="1"/>
  <c r="J37" i="13"/>
  <c r="W37" i="13" s="1"/>
  <c r="F37" i="13"/>
  <c r="G37" i="13" s="1"/>
  <c r="N36" i="13"/>
  <c r="O36" i="13" s="1"/>
  <c r="J36" i="13"/>
  <c r="W36" i="13" s="1"/>
  <c r="F36" i="13"/>
  <c r="G36" i="13" s="1"/>
  <c r="N35" i="13"/>
  <c r="O35" i="13" s="1"/>
  <c r="J35" i="13"/>
  <c r="F35" i="13"/>
  <c r="G35" i="13" s="1"/>
  <c r="N34" i="13"/>
  <c r="O34" i="13" s="1"/>
  <c r="J34" i="13"/>
  <c r="W34" i="13" s="1"/>
  <c r="F34" i="13"/>
  <c r="G34" i="13" s="1"/>
  <c r="M30" i="13"/>
  <c r="L30" i="13"/>
  <c r="I30" i="13"/>
  <c r="H30" i="13"/>
  <c r="N47" i="13" s="1"/>
  <c r="O47" i="13" s="1"/>
  <c r="E30" i="13"/>
  <c r="E47" i="13" s="1"/>
  <c r="D30" i="13"/>
  <c r="D47" i="13" s="1"/>
  <c r="N29" i="13"/>
  <c r="O29" i="13" s="1"/>
  <c r="J29" i="13"/>
  <c r="F29" i="13"/>
  <c r="G29" i="13" s="1"/>
  <c r="N28" i="13"/>
  <c r="O28" i="13" s="1"/>
  <c r="J28" i="13"/>
  <c r="F28" i="13"/>
  <c r="G28" i="13" s="1"/>
  <c r="N27" i="13"/>
  <c r="O27" i="13" s="1"/>
  <c r="J27" i="13"/>
  <c r="F27" i="13"/>
  <c r="G27" i="13" s="1"/>
  <c r="N26" i="13"/>
  <c r="O26" i="13" s="1"/>
  <c r="J26" i="13"/>
  <c r="F26" i="13"/>
  <c r="G26" i="13" s="1"/>
  <c r="N25" i="13"/>
  <c r="O25" i="13" s="1"/>
  <c r="J25" i="13"/>
  <c r="F25" i="13"/>
  <c r="G25" i="13" s="1"/>
  <c r="N24" i="13"/>
  <c r="O24" i="13" s="1"/>
  <c r="J24" i="13"/>
  <c r="F24" i="13"/>
  <c r="G24" i="13" s="1"/>
  <c r="N23" i="13"/>
  <c r="O23" i="13" s="1"/>
  <c r="J23" i="13"/>
  <c r="F23" i="13"/>
  <c r="G23" i="13" s="1"/>
  <c r="N22" i="13"/>
  <c r="O22" i="13" s="1"/>
  <c r="J22" i="13"/>
  <c r="F22" i="13"/>
  <c r="G22" i="13" s="1"/>
  <c r="N16" i="13"/>
  <c r="O16" i="13" s="1"/>
  <c r="J16" i="13"/>
  <c r="K16" i="13" s="1"/>
  <c r="F16" i="13"/>
  <c r="G16" i="13" s="1"/>
  <c r="N15" i="13"/>
  <c r="O15" i="13" s="1"/>
  <c r="J15" i="13"/>
  <c r="K15" i="13" s="1"/>
  <c r="F15" i="13"/>
  <c r="G15" i="13" s="1"/>
  <c r="N14" i="13"/>
  <c r="O14" i="13" s="1"/>
  <c r="J14" i="13"/>
  <c r="F14" i="13"/>
  <c r="G14" i="13" s="1"/>
  <c r="N13" i="13"/>
  <c r="O13" i="13" s="1"/>
  <c r="J13" i="13"/>
  <c r="K13" i="13" s="1"/>
  <c r="F13" i="13"/>
  <c r="G13" i="13" s="1"/>
  <c r="N12" i="13"/>
  <c r="O12" i="13" s="1"/>
  <c r="J12" i="13"/>
  <c r="K12" i="13" s="1"/>
  <c r="F12" i="13"/>
  <c r="G12" i="13" s="1"/>
  <c r="N11" i="13"/>
  <c r="O11" i="13" s="1"/>
  <c r="J11" i="13"/>
  <c r="K11" i="13" s="1"/>
  <c r="F11" i="13"/>
  <c r="G11" i="13" s="1"/>
  <c r="N10" i="13"/>
  <c r="O10" i="13" s="1"/>
  <c r="J10" i="13"/>
  <c r="F10" i="13"/>
  <c r="G10" i="13" s="1"/>
  <c r="N9" i="13"/>
  <c r="O9" i="13" s="1"/>
  <c r="J9" i="13"/>
  <c r="F9" i="13"/>
  <c r="G9" i="13" s="1"/>
  <c r="N8" i="13"/>
  <c r="J8" i="13"/>
  <c r="F8" i="13"/>
  <c r="N7" i="13"/>
  <c r="O7" i="13" s="1"/>
  <c r="J7" i="13"/>
  <c r="N6" i="13"/>
  <c r="J6" i="13"/>
  <c r="F6" i="13"/>
  <c r="K40" i="13" l="1"/>
  <c r="W40" i="13"/>
  <c r="K29" i="13"/>
  <c r="W29" i="13"/>
  <c r="K28" i="13"/>
  <c r="W28" i="13"/>
  <c r="K38" i="13"/>
  <c r="W38" i="13"/>
  <c r="W35" i="13"/>
  <c r="T15" i="13"/>
  <c r="U15" i="13" s="1"/>
  <c r="T40" i="13"/>
  <c r="T25" i="13"/>
  <c r="T39" i="13"/>
  <c r="U39" i="13" s="1"/>
  <c r="T28" i="13"/>
  <c r="T23" i="13"/>
  <c r="T27" i="13"/>
  <c r="U27" i="13" s="1"/>
  <c r="T11" i="13"/>
  <c r="U11" i="13" s="1"/>
  <c r="O18" i="13"/>
  <c r="T35" i="13"/>
  <c r="U35" i="13" s="1"/>
  <c r="T16" i="13"/>
  <c r="U16" i="13" s="1"/>
  <c r="T13" i="13"/>
  <c r="U13" i="13" s="1"/>
  <c r="T12" i="13"/>
  <c r="U12" i="13" s="1"/>
  <c r="L49" i="13"/>
  <c r="N48" i="13"/>
  <c r="O48" i="13" s="1"/>
  <c r="K7" i="13"/>
  <c r="N18" i="13"/>
  <c r="J30" i="13"/>
  <c r="W30" i="13" s="1"/>
  <c r="J18" i="13"/>
  <c r="W18" i="13" s="1"/>
  <c r="T29" i="13"/>
  <c r="F41" i="13"/>
  <c r="J45" i="13"/>
  <c r="J47" i="13"/>
  <c r="W47" i="13" s="1"/>
  <c r="O41" i="13"/>
  <c r="K10" i="13"/>
  <c r="T10" i="13" s="1"/>
  <c r="U10" i="13" s="1"/>
  <c r="O30" i="13"/>
  <c r="F30" i="13"/>
  <c r="J41" i="13"/>
  <c r="W41" i="13" s="1"/>
  <c r="K9" i="13"/>
  <c r="T9" i="13" s="1"/>
  <c r="U9" i="13" s="1"/>
  <c r="K14" i="13"/>
  <c r="T14" i="13" s="1"/>
  <c r="U14" i="13" s="1"/>
  <c r="N45" i="13"/>
  <c r="K8" i="13"/>
  <c r="T8" i="13" s="1"/>
  <c r="U8" i="13" s="1"/>
  <c r="N41" i="13"/>
  <c r="G41" i="13"/>
  <c r="G30" i="13"/>
  <c r="T26" i="13"/>
  <c r="AV50" i="13"/>
  <c r="N49" i="13"/>
  <c r="O49" i="13" s="1"/>
  <c r="N30" i="13"/>
  <c r="T38" i="13"/>
  <c r="F48" i="13"/>
  <c r="G48" i="13" s="1"/>
  <c r="F45" i="13"/>
  <c r="G45" i="13" s="1"/>
  <c r="J48" i="13"/>
  <c r="W48" i="13" s="1"/>
  <c r="O45" i="13" l="1"/>
  <c r="BC45" i="13" s="1"/>
  <c r="BB45" i="13"/>
  <c r="W45" i="13"/>
  <c r="AX45" i="13"/>
  <c r="K48" i="13"/>
  <c r="U48" i="13" s="1"/>
  <c r="BI48" i="13" s="1"/>
  <c r="K18" i="13"/>
  <c r="K45" i="13"/>
  <c r="AY45" i="13" s="1"/>
  <c r="J49" i="13"/>
  <c r="T49" i="13" s="1"/>
  <c r="U26" i="13"/>
  <c r="K47" i="13"/>
  <c r="T22" i="13"/>
  <c r="U22" i="13" s="1"/>
  <c r="U38" i="13"/>
  <c r="U40" i="13"/>
  <c r="U29" i="13"/>
  <c r="T24" i="13"/>
  <c r="U24" i="13" s="1"/>
  <c r="T36" i="13"/>
  <c r="U36" i="13" s="1"/>
  <c r="T37" i="13"/>
  <c r="U37" i="13" s="1"/>
  <c r="T34" i="13"/>
  <c r="U34" i="13" s="1"/>
  <c r="T6" i="13"/>
  <c r="H51" i="13"/>
  <c r="U25" i="13"/>
  <c r="U28" i="13"/>
  <c r="F47" i="13"/>
  <c r="G47" i="13" s="1"/>
  <c r="D51" i="13"/>
  <c r="U23" i="13"/>
  <c r="K30" i="13"/>
  <c r="K41" i="13"/>
  <c r="L51" i="13" l="1"/>
  <c r="AZ50" i="13"/>
  <c r="U45" i="13"/>
  <c r="BI45" i="13" s="1"/>
  <c r="U47" i="13"/>
  <c r="BI47" i="13" s="1"/>
  <c r="K49" i="13"/>
  <c r="U49" i="13" s="1"/>
  <c r="W49" i="13"/>
  <c r="U6" i="13"/>
  <c r="U41" i="13"/>
  <c r="T41" i="13"/>
  <c r="U30" i="13"/>
  <c r="T30" i="13"/>
  <c r="N50" i="13"/>
  <c r="BC50" i="13" l="1"/>
  <c r="BB50" i="13"/>
  <c r="P51" i="13"/>
  <c r="R51" i="13" s="1"/>
  <c r="M51" i="13" l="1"/>
  <c r="N51" i="13" s="1"/>
  <c r="N46" i="13"/>
  <c r="AW50" i="13"/>
  <c r="O46" i="13" l="1"/>
  <c r="BB46" i="13"/>
  <c r="I51" i="13"/>
  <c r="J51" i="13" s="1"/>
  <c r="W51" i="13" s="1"/>
  <c r="J50" i="13"/>
  <c r="J46" i="13"/>
  <c r="AX46" i="13" s="1"/>
  <c r="O51" i="13" l="1"/>
  <c r="BC46" i="13"/>
  <c r="T50" i="13"/>
  <c r="AX50" i="13"/>
  <c r="K50" i="13"/>
  <c r="W50" i="13"/>
  <c r="K46" i="13"/>
  <c r="AY46" i="13" s="1"/>
  <c r="W46" i="13"/>
  <c r="U50" i="13" l="1"/>
  <c r="BI50" i="13" s="1"/>
  <c r="AY50" i="13"/>
  <c r="T51" i="13"/>
  <c r="BH50" i="13"/>
  <c r="K51" i="13"/>
  <c r="E18" i="13" l="1"/>
  <c r="F18" i="13" s="1"/>
  <c r="E46" i="13"/>
  <c r="E51" i="13" s="1"/>
  <c r="F51" i="13" s="1"/>
  <c r="F7" i="13"/>
  <c r="G7" i="13" s="1"/>
  <c r="F46" i="13" l="1"/>
  <c r="G46" i="13" s="1"/>
  <c r="G51" i="13" s="1"/>
  <c r="G18" i="13"/>
  <c r="T7" i="13"/>
  <c r="U46" i="13" l="1"/>
  <c r="T18" i="13"/>
  <c r="U7" i="13"/>
  <c r="U18" i="13" s="1"/>
  <c r="U51" i="13" l="1"/>
  <c r="BI46" i="13"/>
</calcChain>
</file>

<file path=xl/comments1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44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5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comments2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44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5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sharedStrings.xml><?xml version="1.0" encoding="utf-8"?>
<sst xmlns="http://schemas.openxmlformats.org/spreadsheetml/2006/main" count="8963" uniqueCount="5314">
  <si>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</si>
  <si>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</si>
  <si>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</si>
  <si>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</si>
  <si>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</si>
  <si>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</si>
  <si>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</si>
  <si>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</si>
  <si>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</si>
  <si>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</si>
  <si>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</si>
  <si>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</si>
  <si>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Total Indirect</t>
  </si>
  <si>
    <t>MTS</t>
  </si>
  <si>
    <t>MTS &amp; MTM</t>
  </si>
  <si>
    <t>MTE</t>
  </si>
  <si>
    <t>Total Direct</t>
  </si>
  <si>
    <t>Trương Thị Ánh Sương</t>
  </si>
  <si>
    <t>Phạm Thị Mỹ Hương</t>
  </si>
  <si>
    <t>Phan Thị Trúc Phương</t>
  </si>
  <si>
    <t>Total Incentive accept</t>
  </si>
  <si>
    <t>x</t>
  </si>
  <si>
    <t>Trương Thị Liên</t>
  </si>
  <si>
    <t>MTM</t>
  </si>
  <si>
    <t>Indirect
NORTH</t>
  </si>
  <si>
    <t>Direct
 South</t>
  </si>
  <si>
    <t>SALES INCENTIVE FOR SALESMAN-MT</t>
  </si>
  <si>
    <t>Nguyễn Thị Hồng Lam</t>
  </si>
  <si>
    <t>Phan Thị Ngọc Thiêu</t>
  </si>
  <si>
    <t>Nguyễn Đức Thịnh</t>
  </si>
  <si>
    <t>Lê Đoàn Hương Giang</t>
  </si>
  <si>
    <t>Nguyễn Thị Thúy Vân</t>
  </si>
  <si>
    <t>Direct NORTH</t>
  </si>
  <si>
    <t>Total MTN</t>
  </si>
  <si>
    <t>Phạm Minh Thuộc</t>
  </si>
  <si>
    <t>Hoàng Lệ Hương</t>
  </si>
  <si>
    <t>Mã NV</t>
  </si>
  <si>
    <t>Dư Ngọc Anh</t>
  </si>
  <si>
    <t>Lê Thị Vân Anh</t>
  </si>
  <si>
    <t>Đinh Trang Thư</t>
  </si>
  <si>
    <t>Võ Thị Bé Sáu</t>
  </si>
  <si>
    <t>Đoàn Thị Hoài Thu</t>
  </si>
  <si>
    <t>Lê Tấn Vũ</t>
  </si>
  <si>
    <t>SI Indirect MTN (Nguyen Dung) + Direct North</t>
  </si>
  <si>
    <t>SI Indirect MTS (Thanh Lien)</t>
  </si>
  <si>
    <t>NBTS00593</t>
  </si>
  <si>
    <t>NBTS00594</t>
  </si>
  <si>
    <t>NBTS01643</t>
  </si>
  <si>
    <t>NBTS01425</t>
  </si>
  <si>
    <t>NBTS00607</t>
  </si>
  <si>
    <t>NBTS00609</t>
  </si>
  <si>
    <t>NBTS01603</t>
  </si>
  <si>
    <t>NBTS00612</t>
  </si>
  <si>
    <t>NBTS01111</t>
  </si>
  <si>
    <t>NBTS00617</t>
  </si>
  <si>
    <t>NBTS01286</t>
  </si>
  <si>
    <t>NBTS00614</t>
  </si>
  <si>
    <t>NBTS00618</t>
  </si>
  <si>
    <t>SM</t>
  </si>
  <si>
    <t>MT</t>
  </si>
  <si>
    <t>Vacancy</t>
  </si>
  <si>
    <t>NBTS02065</t>
  </si>
  <si>
    <t>Nguyen Thanh Son</t>
  </si>
  <si>
    <t>NBTS02327</t>
  </si>
  <si>
    <t>Trần Thị Thanh Trúc</t>
  </si>
  <si>
    <t>NBTS02345</t>
  </si>
  <si>
    <t>Phạm Phương Sinh</t>
  </si>
  <si>
    <t>Indirect
SOUTH</t>
  </si>
  <si>
    <t xml:space="preserve">Nguyễn Công Đạt </t>
  </si>
  <si>
    <t>Phan Thị Ngọc Út</t>
  </si>
  <si>
    <t>Đỗ Cao Trí</t>
  </si>
  <si>
    <t>Trần Thị Ngọc Gấm</t>
  </si>
  <si>
    <t>Trần Thị Kim Hà</t>
  </si>
  <si>
    <t>Lê Văn Thanh Khánh</t>
  </si>
  <si>
    <t>Ngô Duy Phương</t>
  </si>
  <si>
    <t>Nguyễn Thanh Vân</t>
  </si>
  <si>
    <t>Vacancy 1</t>
  </si>
  <si>
    <t>Vacancy 2</t>
  </si>
  <si>
    <t>Huỳnh Tấn Phát</t>
  </si>
  <si>
    <t>NBTS02469</t>
  </si>
  <si>
    <t>NBTS02440</t>
  </si>
  <si>
    <t>NBTS02467</t>
  </si>
  <si>
    <t>NBTS02471</t>
  </si>
  <si>
    <t>NBTB00032</t>
  </si>
  <si>
    <t>NBTB00068</t>
  </si>
  <si>
    <t>TOTAL MTS &amp;MTM</t>
  </si>
  <si>
    <t>Huynh Thuy Le</t>
  </si>
  <si>
    <t>Ngày vào làm</t>
  </si>
  <si>
    <t>1. Facing+ Visibility (Outlet)</t>
  </si>
  <si>
    <t>1. VISIBILITY (Outlet)</t>
  </si>
  <si>
    <t>3. FACING (Outlet)</t>
  </si>
  <si>
    <t>Nguyen Thanh Van</t>
  </si>
  <si>
    <t>NBTS02468</t>
  </si>
  <si>
    <t>05/2019</t>
  </si>
  <si>
    <t>Target Base</t>
  </si>
  <si>
    <t>Đặng Thiên Thanh</t>
  </si>
  <si>
    <t>Phạm Diệp Mỹ Tiên</t>
  </si>
  <si>
    <t>Vacancy 3</t>
  </si>
  <si>
    <t>Nguyễn Thị Bích Trâm</t>
  </si>
  <si>
    <t>Nguyễn Thị Hoàng Mỹ</t>
  </si>
  <si>
    <t>Bùi Thị Duyên</t>
  </si>
  <si>
    <t>Incentive
Base</t>
  </si>
  <si>
    <t>Promotion (Val)</t>
  </si>
  <si>
    <t>Additional Incentive</t>
  </si>
  <si>
    <t>Sell Out (Val)</t>
  </si>
  <si>
    <t>NBTS02547</t>
  </si>
  <si>
    <t>NBTS02523</t>
  </si>
  <si>
    <t>NBTS02522</t>
  </si>
  <si>
    <t>NBTS02589</t>
  </si>
  <si>
    <t>NBTS02470</t>
  </si>
  <si>
    <t>01/11/2018</t>
  </si>
  <si>
    <t>NBTS00001</t>
  </si>
  <si>
    <t>Nguyễn Đức Việt</t>
  </si>
  <si>
    <t>SS</t>
  </si>
  <si>
    <t>NBTS00002</t>
  </si>
  <si>
    <t>Nguyễn Thị Phương Thảo</t>
  </si>
  <si>
    <t>NBTS00004</t>
  </si>
  <si>
    <t>Nguyễn Minh Hiền</t>
  </si>
  <si>
    <t>NBTS00005</t>
  </si>
  <si>
    <t>Mai Công Định</t>
  </si>
  <si>
    <t>NBTS00006</t>
  </si>
  <si>
    <t>Nguyễn Thị Lệ Hằng</t>
  </si>
  <si>
    <t>NBTS00007</t>
  </si>
  <si>
    <t>Dương Thị Diễm Thanh</t>
  </si>
  <si>
    <t>NBTS00008</t>
  </si>
  <si>
    <t>Trần Ngọc Ninh</t>
  </si>
  <si>
    <t>NBTS00009</t>
  </si>
  <si>
    <t>Phạm Nhựt Nam</t>
  </si>
  <si>
    <t>NBTS00010</t>
  </si>
  <si>
    <t>Chăn Sĩ Sơn Lâm</t>
  </si>
  <si>
    <t>NBTS00011</t>
  </si>
  <si>
    <t>Phan Thế Trung</t>
  </si>
  <si>
    <t>NBTS00012</t>
  </si>
  <si>
    <t>Trần Thị Sương</t>
  </si>
  <si>
    <t>NBTS00013</t>
  </si>
  <si>
    <t>Nguyễn Xuân Phong</t>
  </si>
  <si>
    <t>NBTS00014</t>
  </si>
  <si>
    <t>Đòan Trọng Nam</t>
  </si>
  <si>
    <t>NBTS00015</t>
  </si>
  <si>
    <t>Nguyễn Hoàng Bảo Châu</t>
  </si>
  <si>
    <t>NBTS00016</t>
  </si>
  <si>
    <t>Trần Xuân Đầy</t>
  </si>
  <si>
    <t>NBTS00017</t>
  </si>
  <si>
    <t>Nguyễn Ngọc Thật</t>
  </si>
  <si>
    <t>NBTS00018</t>
  </si>
  <si>
    <t>Nguyễn Ngọc Lực</t>
  </si>
  <si>
    <t>NBTS00019</t>
  </si>
  <si>
    <t>Nguyễn Huy Trung</t>
  </si>
  <si>
    <t>11/07/2016</t>
  </si>
  <si>
    <t>NBTS00020</t>
  </si>
  <si>
    <t>Lê Văn Hạnh</t>
  </si>
  <si>
    <t>NBTS00021</t>
  </si>
  <si>
    <t>Nguyễn Văn Hoàng</t>
  </si>
  <si>
    <t>NBTS00022</t>
  </si>
  <si>
    <t>Nguyễn Công Phấn</t>
  </si>
  <si>
    <t>NBTS00023</t>
  </si>
  <si>
    <t>Lê Bích Nhi</t>
  </si>
  <si>
    <t>NBTS00024</t>
  </si>
  <si>
    <t>Phạm Nhật Qui</t>
  </si>
  <si>
    <t>NBTS00025</t>
  </si>
  <si>
    <t>Lai Thanh Sang</t>
  </si>
  <si>
    <t>NBTS00026</t>
  </si>
  <si>
    <t xml:space="preserve">Châu Duy Cường </t>
  </si>
  <si>
    <t>NBTS00027</t>
  </si>
  <si>
    <t>Trịnh Công Phúc</t>
  </si>
  <si>
    <t>NBTS00028</t>
  </si>
  <si>
    <t>Lê Trần Thanh Phương</t>
  </si>
  <si>
    <t>NBTS00029</t>
  </si>
  <si>
    <t>Huỳnh Thanh Nam</t>
  </si>
  <si>
    <t>NBTS00030</t>
  </si>
  <si>
    <t xml:space="preserve">Võ Thị Thanh Thủy </t>
  </si>
  <si>
    <t>NBTS00031</t>
  </si>
  <si>
    <t>Trần Thị Trúc Ly</t>
  </si>
  <si>
    <t>NBTS00032</t>
  </si>
  <si>
    <t>Lê Vũ Hoài Duy</t>
  </si>
  <si>
    <t>NBTS00033</t>
  </si>
  <si>
    <t>Vũ Hải</t>
  </si>
  <si>
    <t>NBTS00034</t>
  </si>
  <si>
    <t>Nguyễn Huy</t>
  </si>
  <si>
    <t>SS WS</t>
  </si>
  <si>
    <t>NBTS00035</t>
  </si>
  <si>
    <t>Châu Hữu Tính</t>
  </si>
  <si>
    <t>WS</t>
  </si>
  <si>
    <t>NBTS00036</t>
  </si>
  <si>
    <t>Nguyễn Thị Hằng</t>
  </si>
  <si>
    <t>NBTS00037</t>
  </si>
  <si>
    <t xml:space="preserve">Nguyễn Hồng Phi Yến </t>
  </si>
  <si>
    <t>NBTS00038</t>
  </si>
  <si>
    <t>Huỳnh Ngọc Tân</t>
  </si>
  <si>
    <t>NBTS00039</t>
  </si>
  <si>
    <t>Phan Thanh Quý</t>
  </si>
  <si>
    <t>NBTS00041</t>
  </si>
  <si>
    <t>Cao Văn Quát</t>
  </si>
  <si>
    <t>NBTS00042</t>
  </si>
  <si>
    <t xml:space="preserve">Huỳnh Ngọc Nhu </t>
  </si>
  <si>
    <t>NBTS00043</t>
  </si>
  <si>
    <t>Nguyễn Thái Thụy</t>
  </si>
  <si>
    <t>SS UAG</t>
  </si>
  <si>
    <t>NBTS00044</t>
  </si>
  <si>
    <t>Nguyễn Hoài Thanh</t>
  </si>
  <si>
    <t>KA</t>
  </si>
  <si>
    <t>NBTS00045</t>
  </si>
  <si>
    <t>Nguyễn Thị Phương Linh</t>
  </si>
  <si>
    <t>NBTS00046</t>
  </si>
  <si>
    <t>Nguyễn Văn Hiếu</t>
  </si>
  <si>
    <t>NBTS00047</t>
  </si>
  <si>
    <t xml:space="preserve">Nguyễn Hưng </t>
  </si>
  <si>
    <t>NBTS00048</t>
  </si>
  <si>
    <t>Nguyễn Trường Thành</t>
  </si>
  <si>
    <t>ASM</t>
  </si>
  <si>
    <t>NBTS00049</t>
  </si>
  <si>
    <t>Phạm Lâm Sơn</t>
  </si>
  <si>
    <t>19/11/2015</t>
  </si>
  <si>
    <t>NBTS00050</t>
  </si>
  <si>
    <t>Nguyễn Phúc Tài</t>
  </si>
  <si>
    <t>NBTS00051</t>
  </si>
  <si>
    <t>Trần Bá Cường</t>
  </si>
  <si>
    <t>NBTS00052</t>
  </si>
  <si>
    <t>Đặng Trần Tín</t>
  </si>
  <si>
    <t>NBTS00053</t>
  </si>
  <si>
    <t>Tăng Tuấn Thi</t>
  </si>
  <si>
    <t>NBTS00054</t>
  </si>
  <si>
    <t>Nguyễn Thị Mộng Tuyền</t>
  </si>
  <si>
    <t>NBTS00055</t>
  </si>
  <si>
    <t>Đào Đức Cường</t>
  </si>
  <si>
    <t>NBTS00056</t>
  </si>
  <si>
    <t>Lê Thanh Bình</t>
  </si>
  <si>
    <t>NBTS00057</t>
  </si>
  <si>
    <t>Nguyễn Quang Minh Trung</t>
  </si>
  <si>
    <t>NBTS00058</t>
  </si>
  <si>
    <t>Nguyễn Thị Hà An</t>
  </si>
  <si>
    <t>NBTS00059</t>
  </si>
  <si>
    <t>Bùi Hữu Nghĩa</t>
  </si>
  <si>
    <t>NBTS00060</t>
  </si>
  <si>
    <t>Nguyễn Vũ Đông</t>
  </si>
  <si>
    <t>NBTS00061</t>
  </si>
  <si>
    <t>Đỗ Tài Thiện</t>
  </si>
  <si>
    <t>NBTS00062</t>
  </si>
  <si>
    <t>Nguyễn Quốc Vương</t>
  </si>
  <si>
    <t>NBTS00063</t>
  </si>
  <si>
    <t>Nguyễn Thành Danh</t>
  </si>
  <si>
    <t>NBTS00064</t>
  </si>
  <si>
    <t>Thái Minh Hoàng</t>
  </si>
  <si>
    <t>NBTS00065</t>
  </si>
  <si>
    <t>Hà Anh Tuấn</t>
  </si>
  <si>
    <t>NBTS00066</t>
  </si>
  <si>
    <t xml:space="preserve">Lê Đình Đức </t>
  </si>
  <si>
    <t>NBTS00067</t>
  </si>
  <si>
    <t>Lê Thị Kim Yến</t>
  </si>
  <si>
    <t>NBTS00068</t>
  </si>
  <si>
    <t>Nguyễn Văn Hùng</t>
  </si>
  <si>
    <t>NBTS00069</t>
  </si>
  <si>
    <t>Trần Đăng Chinh</t>
  </si>
  <si>
    <t>NBTS00070</t>
  </si>
  <si>
    <t>Nguyễn Văn Tú</t>
  </si>
  <si>
    <t>NBTS00072</t>
  </si>
  <si>
    <t>Lê Cao Nhân</t>
  </si>
  <si>
    <t>NBTS00073</t>
  </si>
  <si>
    <t>Nguyễn Văn Vũ</t>
  </si>
  <si>
    <t>NBTS00074</t>
  </si>
  <si>
    <t>Phạm Bá Quang</t>
  </si>
  <si>
    <t>NBTS00075</t>
  </si>
  <si>
    <t>Nguyễn Thị Bích Hạnh</t>
  </si>
  <si>
    <t>NBTS00076</t>
  </si>
  <si>
    <t>Phan Tuấn Mỹ</t>
  </si>
  <si>
    <t>NBTS00079</t>
  </si>
  <si>
    <t xml:space="preserve">Dương Văn Khem </t>
  </si>
  <si>
    <t>NBTS00080</t>
  </si>
  <si>
    <t>Lê Xuân Hiển</t>
  </si>
  <si>
    <t>NBTS00081</t>
  </si>
  <si>
    <t>Trương Thị Loan Thanh</t>
  </si>
  <si>
    <t>NBTS00082</t>
  </si>
  <si>
    <t>Nguyễn Thu Huyến</t>
  </si>
  <si>
    <t>NBTS00083</t>
  </si>
  <si>
    <t>Lưu Thành Thà</t>
  </si>
  <si>
    <t>NBTS00084</t>
  </si>
  <si>
    <t>Lê Anh Tuấn</t>
  </si>
  <si>
    <t>NBTS00085</t>
  </si>
  <si>
    <t>Nguyễn Văn Phát</t>
  </si>
  <si>
    <t>NBTS00086</t>
  </si>
  <si>
    <t>Đặng Thái Thành</t>
  </si>
  <si>
    <t>NBTS00087</t>
  </si>
  <si>
    <t xml:space="preserve">Trịnh Nguyên Vỹ </t>
  </si>
  <si>
    <t>NBTS00088</t>
  </si>
  <si>
    <t xml:space="preserve">Đỗ Văn Vũ </t>
  </si>
  <si>
    <t>NBTS00089</t>
  </si>
  <si>
    <t>Vũ Xuân Khang</t>
  </si>
  <si>
    <t>NBTS00090</t>
  </si>
  <si>
    <t>Trần Biên Thùy</t>
  </si>
  <si>
    <t>NBTS00091</t>
  </si>
  <si>
    <t>Vũ Xuân Khải</t>
  </si>
  <si>
    <t>NBTS00092</t>
  </si>
  <si>
    <t>Lâm Minh Được</t>
  </si>
  <si>
    <t>NBTS00093</t>
  </si>
  <si>
    <t>Lê Minh Tuấn</t>
  </si>
  <si>
    <t>NBTS00094</t>
  </si>
  <si>
    <t>Trần Đình Duy</t>
  </si>
  <si>
    <t>NBTS00095</t>
  </si>
  <si>
    <t>Võ Thành Như</t>
  </si>
  <si>
    <t>NBTS00096</t>
  </si>
  <si>
    <t>Nguyễn Hoàng Phú</t>
  </si>
  <si>
    <t>NBTS00097</t>
  </si>
  <si>
    <t>Lê Thị Ngọc Ánh</t>
  </si>
  <si>
    <t>NBTS00098</t>
  </si>
  <si>
    <t>Phạm Vũ Mỹ Chi</t>
  </si>
  <si>
    <t>NBTS00099</t>
  </si>
  <si>
    <t>Nguyễn Minh Trí</t>
  </si>
  <si>
    <t>NBTS00100</t>
  </si>
  <si>
    <t>Châu Kiều Tâm</t>
  </si>
  <si>
    <t>NBTS00101</t>
  </si>
  <si>
    <t>Nguyễn Hoàng Lang</t>
  </si>
  <si>
    <t>NBTS00102</t>
  </si>
  <si>
    <t>Trần Văn Phòng</t>
  </si>
  <si>
    <t>SS KA</t>
  </si>
  <si>
    <t>NBTS00103</t>
  </si>
  <si>
    <t xml:space="preserve">Lê Hoàng Khoa </t>
  </si>
  <si>
    <t>NBTS00104</t>
  </si>
  <si>
    <t>Trần Văn Ba</t>
  </si>
  <si>
    <t>NBTS00105</t>
  </si>
  <si>
    <t>Lưu Khánh Dương</t>
  </si>
  <si>
    <t>NBTS00106</t>
  </si>
  <si>
    <t>Hồ Thị Bé Ba</t>
  </si>
  <si>
    <t>NBTS00107</t>
  </si>
  <si>
    <t>Lê Minh Thơ</t>
  </si>
  <si>
    <t>NBTS00108</t>
  </si>
  <si>
    <t>Đào Văn Nam</t>
  </si>
  <si>
    <t>14/10/2014</t>
  </si>
  <si>
    <t>NBTS00109</t>
  </si>
  <si>
    <t>Trịnh Quốc Sỹ</t>
  </si>
  <si>
    <t>12/02/2014</t>
  </si>
  <si>
    <t>NBTS00110</t>
  </si>
  <si>
    <t>Trần Thanh Sơn</t>
  </si>
  <si>
    <t>RR</t>
  </si>
  <si>
    <t>NBTS00111</t>
  </si>
  <si>
    <t>Phan Văn Chế</t>
  </si>
  <si>
    <t>NBTS00112</t>
  </si>
  <si>
    <t>Nguyễn Thị Duế</t>
  </si>
  <si>
    <t>NBTS00113</t>
  </si>
  <si>
    <t>NBTS00114</t>
  </si>
  <si>
    <t>Hàn Quang Chung</t>
  </si>
  <si>
    <t>NBTS00115</t>
  </si>
  <si>
    <t>Nguyễn Văn Tèo</t>
  </si>
  <si>
    <t>13/05/2013</t>
  </si>
  <si>
    <t>NBTS00117</t>
  </si>
  <si>
    <t>Phạm Đức Hợi</t>
  </si>
  <si>
    <t>NBTS00118</t>
  </si>
  <si>
    <t>Lê Quốc Tuấn</t>
  </si>
  <si>
    <t>NBTS00119</t>
  </si>
  <si>
    <t>Ngô Ngọc Thiên</t>
  </si>
  <si>
    <t>NBTS00120</t>
  </si>
  <si>
    <t>Hoàng Quốc Tuấn</t>
  </si>
  <si>
    <t>21/08/2012</t>
  </si>
  <si>
    <t>NBTS00121</t>
  </si>
  <si>
    <t>Lâm Xuân Nga</t>
  </si>
  <si>
    <t>NBTS00122</t>
  </si>
  <si>
    <t>Phạm Đình Thứ</t>
  </si>
  <si>
    <t>NBTS00123</t>
  </si>
  <si>
    <t>Nguyễn Thanh Hoàng</t>
  </si>
  <si>
    <t>AG</t>
  </si>
  <si>
    <t>NBTS00124</t>
  </si>
  <si>
    <t>Trịnh Nguyễn Huỳnh</t>
  </si>
  <si>
    <t>04/05/2013</t>
  </si>
  <si>
    <t>NBTS00125</t>
  </si>
  <si>
    <t>Trần Phong Tú</t>
  </si>
  <si>
    <t>NBTS00126</t>
  </si>
  <si>
    <t>Lý Minh Trí</t>
  </si>
  <si>
    <t>NBTS00127</t>
  </si>
  <si>
    <t>Võ Hoàng Gia</t>
  </si>
  <si>
    <t>NBTS00128</t>
  </si>
  <si>
    <t>Trần Thị Trung Hiếu</t>
  </si>
  <si>
    <t>NBTS00129</t>
  </si>
  <si>
    <t>Phạm Phú Thịnh</t>
  </si>
  <si>
    <t>NBTS00130</t>
  </si>
  <si>
    <t>Nguyễn Trần Gia Khang</t>
  </si>
  <si>
    <t>NBTS00131</t>
  </si>
  <si>
    <t>Hoàng Thị Hiên</t>
  </si>
  <si>
    <t>NBTS00132</t>
  </si>
  <si>
    <t>Lương Lê Minh Thông</t>
  </si>
  <si>
    <t>NBTS00133</t>
  </si>
  <si>
    <t>Trần Văn Thường</t>
  </si>
  <si>
    <t>11/08/2011</t>
  </si>
  <si>
    <t>NBTS00134</t>
  </si>
  <si>
    <t>Hoàng Thị Sửu</t>
  </si>
  <si>
    <t>NBTS00135</t>
  </si>
  <si>
    <t>Nguyễn Phước Hiền.</t>
  </si>
  <si>
    <t>NBTS00136</t>
  </si>
  <si>
    <t>Bùi Xuân Lộc</t>
  </si>
  <si>
    <t>NBTS00137</t>
  </si>
  <si>
    <t>Phạm Hoàng Khánh</t>
  </si>
  <si>
    <t>NBTS00138</t>
  </si>
  <si>
    <t>Võ Phi Phong</t>
  </si>
  <si>
    <t>NBTS00139</t>
  </si>
  <si>
    <t>Lưu Thị Phương Trang</t>
  </si>
  <si>
    <t>NBTS00140</t>
  </si>
  <si>
    <t>Hà Kim Nương</t>
  </si>
  <si>
    <t>NBTS00141</t>
  </si>
  <si>
    <t>Nguyễn Văn Nguyên Bình</t>
  </si>
  <si>
    <t>NBTS00142</t>
  </si>
  <si>
    <t>Nguyễn Tấn Định</t>
  </si>
  <si>
    <t>NBTS00143</t>
  </si>
  <si>
    <t>NBTS00144</t>
  </si>
  <si>
    <t>Nguyễn Minh Tuấn</t>
  </si>
  <si>
    <t>NBTS00145</t>
  </si>
  <si>
    <t>Phạm Cao Cường</t>
  </si>
  <si>
    <t>NBTS00146</t>
  </si>
  <si>
    <t>NBTS00147</t>
  </si>
  <si>
    <t>Huỳnh Văn Phương</t>
  </si>
  <si>
    <t>28/10/2014</t>
  </si>
  <si>
    <t>NBTS00148</t>
  </si>
  <si>
    <t>Cao Tuấn Thanh</t>
  </si>
  <si>
    <t>NBTS00149</t>
  </si>
  <si>
    <t>Phan Thiện Chí</t>
  </si>
  <si>
    <t>NBTS00150</t>
  </si>
  <si>
    <t>Thái Hữu Phúc</t>
  </si>
  <si>
    <t>24/04/2013</t>
  </si>
  <si>
    <t>NBTS00151</t>
  </si>
  <si>
    <t>Trần Ngọc Thạch</t>
  </si>
  <si>
    <t>NBTS00152</t>
  </si>
  <si>
    <t>Nguyễn Hoàng Long</t>
  </si>
  <si>
    <t>15/04/2015</t>
  </si>
  <si>
    <t>NBTS00153</t>
  </si>
  <si>
    <t>Dương Ngọc Duy</t>
  </si>
  <si>
    <t>NBTS00154</t>
  </si>
  <si>
    <t>Nguyễn Hiếu Ngọc</t>
  </si>
  <si>
    <t>NBTS00155</t>
  </si>
  <si>
    <t>Dương Văn Sang</t>
  </si>
  <si>
    <t>NBTS00156</t>
  </si>
  <si>
    <t>Nguyễn Minh Tiến</t>
  </si>
  <si>
    <t>NBTS00157</t>
  </si>
  <si>
    <t>Nguyễn Đức Hạnh</t>
  </si>
  <si>
    <t>NBTS00158</t>
  </si>
  <si>
    <t>Nguyễn Văn Tám</t>
  </si>
  <si>
    <t>NBTS00159</t>
  </si>
  <si>
    <t>Đoàn Văn Hiên</t>
  </si>
  <si>
    <t>NBTS00160</t>
  </si>
  <si>
    <t>Hoàng Tiến Dũng</t>
  </si>
  <si>
    <t>NBTS00161</t>
  </si>
  <si>
    <t>Bùi Hữu Thành</t>
  </si>
  <si>
    <t>NBTS00162</t>
  </si>
  <si>
    <t>Trịnh Nhất Phương</t>
  </si>
  <si>
    <t>NBTS00163</t>
  </si>
  <si>
    <t>Đinh Tấn Thọ</t>
  </si>
  <si>
    <t>NBTS00164</t>
  </si>
  <si>
    <t>Hồ Triệu Phú</t>
  </si>
  <si>
    <t>NBTS00165</t>
  </si>
  <si>
    <t>Lê Thị Xuân Phương</t>
  </si>
  <si>
    <t>NBTS00167</t>
  </si>
  <si>
    <t>Nguyễn Nhật Duy</t>
  </si>
  <si>
    <t>NBTS00168</t>
  </si>
  <si>
    <t>Phùng Thị Hồng Yến</t>
  </si>
  <si>
    <t>NBTS00169</t>
  </si>
  <si>
    <t>Nguyễn Cẩm Thạch</t>
  </si>
  <si>
    <t>NBTS00170</t>
  </si>
  <si>
    <t>Nguyễn Thị Ngọc Oanh</t>
  </si>
  <si>
    <t>28/09/2015</t>
  </si>
  <si>
    <t>NBTS00171</t>
  </si>
  <si>
    <t>Phạm Đình Trường</t>
  </si>
  <si>
    <t>NBTS00172</t>
  </si>
  <si>
    <t>Lê Thị Thanh Trang</t>
  </si>
  <si>
    <t>NBTS00173</t>
  </si>
  <si>
    <t xml:space="preserve">Cáp Văn Lai </t>
  </si>
  <si>
    <t>NBTS00174</t>
  </si>
  <si>
    <t>Đặng Thị Mỹ Lệ</t>
  </si>
  <si>
    <t>NBTS00175</t>
  </si>
  <si>
    <t>Lê Đức  Tấn</t>
  </si>
  <si>
    <t>NBTS00176</t>
  </si>
  <si>
    <t>Nguyễn Ngọc Minh</t>
  </si>
  <si>
    <t>NBTS00177</t>
  </si>
  <si>
    <t>Nguyễn Thị Thanh Thảo</t>
  </si>
  <si>
    <t>NBTS00178</t>
  </si>
  <si>
    <t>Trần Đức Tâm</t>
  </si>
  <si>
    <t>10/10/2014</t>
  </si>
  <si>
    <t>NBTS00179</t>
  </si>
  <si>
    <t>Trương Hoàng Trọng Ngôn</t>
  </si>
  <si>
    <t>NBTS00180</t>
  </si>
  <si>
    <t>Lê Duy Hòa</t>
  </si>
  <si>
    <t>NBTS00181</t>
  </si>
  <si>
    <t>Võ Văn Ngọc</t>
  </si>
  <si>
    <t>NBTS00182</t>
  </si>
  <si>
    <t>Ngô Văn Sang</t>
  </si>
  <si>
    <t>NBTS00183</t>
  </si>
  <si>
    <t>Nguyễn Thành An</t>
  </si>
  <si>
    <t>NBTS00184</t>
  </si>
  <si>
    <t>Trần Phú Vinh</t>
  </si>
  <si>
    <t>NBTS00185</t>
  </si>
  <si>
    <t>Đỗ Hoài Phi</t>
  </si>
  <si>
    <t>NBTS00186</t>
  </si>
  <si>
    <t>Bùi Ngọc Nguy</t>
  </si>
  <si>
    <t>NBTS00187</t>
  </si>
  <si>
    <t>Nguyễn Ngọc Hải</t>
  </si>
  <si>
    <t>NBTS00188</t>
  </si>
  <si>
    <t>Phan Thị Kim Phượng</t>
  </si>
  <si>
    <t>NBTS00189</t>
  </si>
  <si>
    <t xml:space="preserve">Phạm Thị Hậu </t>
  </si>
  <si>
    <t>01/10/2015</t>
  </si>
  <si>
    <t>NBTS00190</t>
  </si>
  <si>
    <t>Trần Xuân Trường</t>
  </si>
  <si>
    <t>NBTS00191</t>
  </si>
  <si>
    <t>Trần Quang Hiển</t>
  </si>
  <si>
    <t>NBTS00192</t>
  </si>
  <si>
    <t>Trần Ngọc Loan</t>
  </si>
  <si>
    <t>NBTS00193</t>
  </si>
  <si>
    <t>Nguyễn Thiện Dũng</t>
  </si>
  <si>
    <t>NBTS00194</t>
  </si>
  <si>
    <t>Nguyễn Văn Toàn</t>
  </si>
  <si>
    <t>NBTS00195</t>
  </si>
  <si>
    <t>Nguyễn Thi Hồng My</t>
  </si>
  <si>
    <t>NBTS00196</t>
  </si>
  <si>
    <t>Nguyễn Thị Phú</t>
  </si>
  <si>
    <t>NBTS00197</t>
  </si>
  <si>
    <t>Nguyễn Thị Hồng Thương</t>
  </si>
  <si>
    <t>NBTS00198</t>
  </si>
  <si>
    <t>Võ Thị Tuyết</t>
  </si>
  <si>
    <t>NBTS00199</t>
  </si>
  <si>
    <t>Nguyễn Văn Tuấn</t>
  </si>
  <si>
    <t>03/03/2016</t>
  </si>
  <si>
    <t>NBTS00200</t>
  </si>
  <si>
    <t>Nguyễn Văn Việt</t>
  </si>
  <si>
    <t>10/03/2016</t>
  </si>
  <si>
    <t>NBTS00201</t>
  </si>
  <si>
    <t>Lê Thị Lệ Thu</t>
  </si>
  <si>
    <t>01/08/2014</t>
  </si>
  <si>
    <t>NBTS00202</t>
  </si>
  <si>
    <t>Lê Thị Nguyệt</t>
  </si>
  <si>
    <t>21/04/2015</t>
  </si>
  <si>
    <t>NBTS00203</t>
  </si>
  <si>
    <t>Hoàng Thị Kim Yến</t>
  </si>
  <si>
    <t>NBTS00204</t>
  </si>
  <si>
    <t>Cao Văn Nghị</t>
  </si>
  <si>
    <t>NBTS00205</t>
  </si>
  <si>
    <t>Trần Đình Quý</t>
  </si>
  <si>
    <t>NBTS00206</t>
  </si>
  <si>
    <t>Phan Thị Linh</t>
  </si>
  <si>
    <t>NBTS00207</t>
  </si>
  <si>
    <t>Nguyễn Hữu Hoành</t>
  </si>
  <si>
    <t>NBTS00208</t>
  </si>
  <si>
    <t>Lương Văn Luân</t>
  </si>
  <si>
    <t>NBTS00209</t>
  </si>
  <si>
    <t>Trương Thị Ngọc Duyên</t>
  </si>
  <si>
    <t>NBTS00210</t>
  </si>
  <si>
    <t>Lê Tuấn Anh</t>
  </si>
  <si>
    <t>NBTS00211</t>
  </si>
  <si>
    <t>Đinh Ngọc Sơn</t>
  </si>
  <si>
    <t>NBTS00212</t>
  </si>
  <si>
    <t>Trần Văn Hải</t>
  </si>
  <si>
    <t>NBTS00213</t>
  </si>
  <si>
    <t>Nguyễn Quốc Huy</t>
  </si>
  <si>
    <t>NBTS00214</t>
  </si>
  <si>
    <t>Nguyễn Hoàn Cương</t>
  </si>
  <si>
    <t>NBTS00215</t>
  </si>
  <si>
    <t>Thái Thị Ngọc Vân</t>
  </si>
  <si>
    <t>NBTS00216</t>
  </si>
  <si>
    <t>Đèo Nàng Xuân Hồng</t>
  </si>
  <si>
    <t>NBTS00217</t>
  </si>
  <si>
    <t>Nguyễn Bình Dương</t>
  </si>
  <si>
    <t>NBTS00218</t>
  </si>
  <si>
    <t>Trần Kim Yến</t>
  </si>
  <si>
    <t>NBTS00219</t>
  </si>
  <si>
    <t>Bùi Thị Như Hà</t>
  </si>
  <si>
    <t>NBTS00220</t>
  </si>
  <si>
    <t>Hồ Quốc Việt</t>
  </si>
  <si>
    <t>NBTS00221</t>
  </si>
  <si>
    <t>Nguyễn Hoàng Lâm</t>
  </si>
  <si>
    <t>12/10/2015</t>
  </si>
  <si>
    <t>WSE</t>
  </si>
  <si>
    <t>NBTS00222</t>
  </si>
  <si>
    <t>Văn Gia Tuấn</t>
  </si>
  <si>
    <t>NBTS00223</t>
  </si>
  <si>
    <t xml:space="preserve">Đặng Đình Quốc Vũ </t>
  </si>
  <si>
    <t>NBTS00224</t>
  </si>
  <si>
    <t>Lương Văn Thoai</t>
  </si>
  <si>
    <t>NBTS00225</t>
  </si>
  <si>
    <t>Nguyễn Phạm Quốc Thái</t>
  </si>
  <si>
    <t>NBTS00226</t>
  </si>
  <si>
    <t>Nguyễn Thị Tuyết Thu</t>
  </si>
  <si>
    <t>NBTS00227</t>
  </si>
  <si>
    <t>Mã Khai Bình</t>
  </si>
  <si>
    <t>NBTS00228</t>
  </si>
  <si>
    <t>Phạm Đức Vinh</t>
  </si>
  <si>
    <t>NBTS00229</t>
  </si>
  <si>
    <t>Lê Thị Trúc Linh</t>
  </si>
  <si>
    <t>NBTS00230</t>
  </si>
  <si>
    <t>Nguyễn Thanh Phú</t>
  </si>
  <si>
    <t>NBTS00231</t>
  </si>
  <si>
    <t>Võ Trần Bình</t>
  </si>
  <si>
    <t>NBTS00232</t>
  </si>
  <si>
    <t>Dương Nhật Tiến</t>
  </si>
  <si>
    <t>NBTS00233</t>
  </si>
  <si>
    <t>Nguyễn Văn Phú</t>
  </si>
  <si>
    <t>01/04/2013</t>
  </si>
  <si>
    <t>NBTS00234</t>
  </si>
  <si>
    <t>Vũ Quốc Hiền</t>
  </si>
  <si>
    <t>NBTS00235</t>
  </si>
  <si>
    <t>Hồ Tấn Tước</t>
  </si>
  <si>
    <t>NBTS00236</t>
  </si>
  <si>
    <t>Nguyễn Hữu Đức</t>
  </si>
  <si>
    <t>NBTS00237</t>
  </si>
  <si>
    <t>Ngô Lê Mạnh Phi</t>
  </si>
  <si>
    <t>NBTS00238</t>
  </si>
  <si>
    <t>Nguyễn Văn Tâm</t>
  </si>
  <si>
    <t>NBTS00239</t>
  </si>
  <si>
    <t>Nguyễn Lý Ngọc Duyên</t>
  </si>
  <si>
    <t>NBTS00240</t>
  </si>
  <si>
    <t>Nguyễn Văn Thương</t>
  </si>
  <si>
    <t xml:space="preserve"> 27/3/2013</t>
  </si>
  <si>
    <t>NBTS00241</t>
  </si>
  <si>
    <t>Phan Thị Hạnh</t>
  </si>
  <si>
    <t>NBTS00242</t>
  </si>
  <si>
    <t>Huỳnh Thanh Sang</t>
  </si>
  <si>
    <t>NBTS00243</t>
  </si>
  <si>
    <t>Nguyễn Quốc Hưng</t>
  </si>
  <si>
    <t>NBTS00244</t>
  </si>
  <si>
    <t>Đinh Văn Đoàn</t>
  </si>
  <si>
    <t>21/06/2015</t>
  </si>
  <si>
    <t>NBTS00245</t>
  </si>
  <si>
    <t>Lê Trường An</t>
  </si>
  <si>
    <t>NBTS00246</t>
  </si>
  <si>
    <t>Trần Trung Hòa</t>
  </si>
  <si>
    <t>NBTS00247</t>
  </si>
  <si>
    <t>Nguyễn Trung Hiếu</t>
  </si>
  <si>
    <t>NBTS00248</t>
  </si>
  <si>
    <t>Ngô Kim Khôi</t>
  </si>
  <si>
    <t>NBTS00249</t>
  </si>
  <si>
    <t>Trần Quốc Trung</t>
  </si>
  <si>
    <t>NBTS00250</t>
  </si>
  <si>
    <t>Phạm Hồng Nhu</t>
  </si>
  <si>
    <t>01/04/2014</t>
  </si>
  <si>
    <t>NBTS00251</t>
  </si>
  <si>
    <t>HUỲNH VĂN NHÂN</t>
  </si>
  <si>
    <t>NBTS00252</t>
  </si>
  <si>
    <t>Huỳnh Văn Trác</t>
  </si>
  <si>
    <t>NBTS00253</t>
  </si>
  <si>
    <t>Huỳnh Thị Thanh Nhanh</t>
  </si>
  <si>
    <t>NBTS00254</t>
  </si>
  <si>
    <t>Phạm Thanh Bình</t>
  </si>
  <si>
    <t>NBTS00255</t>
  </si>
  <si>
    <t>Nguyễn Văn Chung</t>
  </si>
  <si>
    <t>NBTS00256</t>
  </si>
  <si>
    <t>Trần Thị Thúy Hằng</t>
  </si>
  <si>
    <t>NBTS00257</t>
  </si>
  <si>
    <t>Nguyễn Thành Tâm</t>
  </si>
  <si>
    <t>NBTS00258</t>
  </si>
  <si>
    <t>Trần Hồng Hạnh</t>
  </si>
  <si>
    <t>NBTS00259</t>
  </si>
  <si>
    <t>Diệp Quốc Đống</t>
  </si>
  <si>
    <t>NBTS00260</t>
  </si>
  <si>
    <t>Lê Minh Trí</t>
  </si>
  <si>
    <t>NBTS00261</t>
  </si>
  <si>
    <t>Chung Nguyên Thành</t>
  </si>
  <si>
    <t>NBTS00262</t>
  </si>
  <si>
    <t>Lê Quang Minh</t>
  </si>
  <si>
    <t>NBTS00263</t>
  </si>
  <si>
    <t>Bùi Trường Giang</t>
  </si>
  <si>
    <t>02/03/2016</t>
  </si>
  <si>
    <t>NBTS00264</t>
  </si>
  <si>
    <t>Nguyễn Vũ Hòa</t>
  </si>
  <si>
    <t>15/04/2013</t>
  </si>
  <si>
    <t>NBTS00265</t>
  </si>
  <si>
    <t>Nguyễn Thành Duyệt</t>
  </si>
  <si>
    <t>15/12/2014</t>
  </si>
  <si>
    <t>UAG</t>
  </si>
  <si>
    <t>NBTS00266</t>
  </si>
  <si>
    <t>Lê Thanh Nhựt</t>
  </si>
  <si>
    <t>NBTS00267</t>
  </si>
  <si>
    <t xml:space="preserve">Lê Long Hiệp </t>
  </si>
  <si>
    <t>NBTS00268</t>
  </si>
  <si>
    <t>Mai Chí Trung</t>
  </si>
  <si>
    <t>NBTS00269</t>
  </si>
  <si>
    <t>Trần Văn Thừa</t>
  </si>
  <si>
    <t>NBTS00270</t>
  </si>
  <si>
    <t>Nguyễn Văn Khôn</t>
  </si>
  <si>
    <t>NBTS00271</t>
  </si>
  <si>
    <t>Nguyễn Hoàng Vũ</t>
  </si>
  <si>
    <t>NBTS00272</t>
  </si>
  <si>
    <t>Dương Quốc Thuần</t>
  </si>
  <si>
    <t>NBTS00273</t>
  </si>
  <si>
    <t>Hà Phước Thanh</t>
  </si>
  <si>
    <t>NBTS00274</t>
  </si>
  <si>
    <t>Quách Thư Liêm</t>
  </si>
  <si>
    <t>21/02/12</t>
  </si>
  <si>
    <t>NBTS00275</t>
  </si>
  <si>
    <t>Đặng Thành Đồng</t>
  </si>
  <si>
    <t>NBTS00276</t>
  </si>
  <si>
    <t>NBTS00278</t>
  </si>
  <si>
    <t>Nguyễn Thanh Hiếu</t>
  </si>
  <si>
    <t>NBTS00279</t>
  </si>
  <si>
    <t>Nguyễn Văn Luông</t>
  </si>
  <si>
    <t>NBTS00280</t>
  </si>
  <si>
    <t xml:space="preserve">Nguyễn Văn Trãi </t>
  </si>
  <si>
    <t>NBTS00281</t>
  </si>
  <si>
    <t>Võ Phước Tính</t>
  </si>
  <si>
    <t>NBTS00282</t>
  </si>
  <si>
    <t>Trần Thanh Phong </t>
  </si>
  <si>
    <t>NBTS00283</t>
  </si>
  <si>
    <t xml:space="preserve">Phan Hoài Phương </t>
  </si>
  <si>
    <t>10/02/2014</t>
  </si>
  <si>
    <t>NBTS00284</t>
  </si>
  <si>
    <t>Lý Thanh Hải</t>
  </si>
  <si>
    <t>NBTS00285</t>
  </si>
  <si>
    <t>Châu Văn Tiến</t>
  </si>
  <si>
    <t>NBTS00286</t>
  </si>
  <si>
    <t>Thái Trung Kiên</t>
  </si>
  <si>
    <t>NBTS00287</t>
  </si>
  <si>
    <t>Lữ Văn Lai</t>
  </si>
  <si>
    <t>NBTS00288</t>
  </si>
  <si>
    <t>Võ Văn Đoàn</t>
  </si>
  <si>
    <t>NBTS00289</t>
  </si>
  <si>
    <t>Nguyễn Việt Anh</t>
  </si>
  <si>
    <t>NBTS00290</t>
  </si>
  <si>
    <t>Đoàn Đăng Khoa</t>
  </si>
  <si>
    <t>NBTS00291</t>
  </si>
  <si>
    <t>Châu Minh Hiếu</t>
  </si>
  <si>
    <t>02/04/12</t>
  </si>
  <si>
    <t>NBTS00292</t>
  </si>
  <si>
    <t xml:space="preserve">Bùi Thị Mỹ Quý </t>
  </si>
  <si>
    <t>NBTS00293</t>
  </si>
  <si>
    <t xml:space="preserve">Bùi Thanh Thảo </t>
  </si>
  <si>
    <t>21/09/2012</t>
  </si>
  <si>
    <t>NBTS00294</t>
  </si>
  <si>
    <t xml:space="preserve">Nguyễn Văn Hoàng </t>
  </si>
  <si>
    <t>NBTS00295</t>
  </si>
  <si>
    <t>Cao Văn Nghe</t>
  </si>
  <si>
    <t>NBTS00296</t>
  </si>
  <si>
    <t xml:space="preserve">Nguyễn Thanh Quân </t>
  </si>
  <si>
    <t>23/03/2012</t>
  </si>
  <si>
    <t>NBTS00297</t>
  </si>
  <si>
    <t xml:space="preserve">Nguyễn Văn Khang </t>
  </si>
  <si>
    <t>NBTS00298</t>
  </si>
  <si>
    <t>Trần Vũ Linh</t>
  </si>
  <si>
    <t>NBTS00299</t>
  </si>
  <si>
    <t>Nguyễn Bá Trọng Quân</t>
  </si>
  <si>
    <t>NBTS00300</t>
  </si>
  <si>
    <t>Huỳnh Võ Trung Kiên</t>
  </si>
  <si>
    <t>NBTS00301</t>
  </si>
  <si>
    <t>Lâm Vũ Duy</t>
  </si>
  <si>
    <t>NBTS00302</t>
  </si>
  <si>
    <t>Nguyễn Ngọc Tạo</t>
  </si>
  <si>
    <t>NBTS00303</t>
  </si>
  <si>
    <t>Nguyễn Thị Cẩm Linh</t>
  </si>
  <si>
    <t>NBTS00304</t>
  </si>
  <si>
    <t>Thi Tấn Qúy</t>
  </si>
  <si>
    <t>NBTS00305</t>
  </si>
  <si>
    <t>Nguyễn Trung Hậu</t>
  </si>
  <si>
    <t>NBTS00306</t>
  </si>
  <si>
    <t>Lữ Thanh Tiền</t>
  </si>
  <si>
    <t>NBTS00307</t>
  </si>
  <si>
    <t>Trần Văn Chiến</t>
  </si>
  <si>
    <t>NBTS00308</t>
  </si>
  <si>
    <t>Giang Vũ Trường</t>
  </si>
  <si>
    <t>NBTS00309</t>
  </si>
  <si>
    <t>Tống Văn Tâm</t>
  </si>
  <si>
    <t>NBTS00310</t>
  </si>
  <si>
    <t>Lê Thanh Hoàng</t>
  </si>
  <si>
    <t>NBTS00311</t>
  </si>
  <si>
    <t>Giang Ngọc Như</t>
  </si>
  <si>
    <t>NBTS00312</t>
  </si>
  <si>
    <t>Sơn Hòa Minh</t>
  </si>
  <si>
    <t>15/05/2015</t>
  </si>
  <si>
    <t>NBTS00313</t>
  </si>
  <si>
    <t>Đinh Thị Tố Nhi</t>
  </si>
  <si>
    <t>NBTS00314</t>
  </si>
  <si>
    <t>Trần Y Bal</t>
  </si>
  <si>
    <t>NBTS00315</t>
  </si>
  <si>
    <t>Nguyễn Trường An</t>
  </si>
  <si>
    <t>NBTS00316</t>
  </si>
  <si>
    <t>Nguyễn Huỳnh Vũ Kiệt</t>
  </si>
  <si>
    <t>NBTS00317</t>
  </si>
  <si>
    <t>Trần Anh Khoa</t>
  </si>
  <si>
    <t>21/05/2015</t>
  </si>
  <si>
    <t>NBTS00318</t>
  </si>
  <si>
    <t>Nguyễn Thanh Liêm</t>
  </si>
  <si>
    <t>NBTS00319</t>
  </si>
  <si>
    <t>Lê Trọng Bằng</t>
  </si>
  <si>
    <t>NBTS00320</t>
  </si>
  <si>
    <t>Phan Thanh Tuấn</t>
  </si>
  <si>
    <t>NBTS00321</t>
  </si>
  <si>
    <t>Nguyễn Vũ Linh</t>
  </si>
  <si>
    <t>07/04/2014</t>
  </si>
  <si>
    <t>NBTS00322</t>
  </si>
  <si>
    <t>Bành Phước Lợi</t>
  </si>
  <si>
    <t>NBTS00323</t>
  </si>
  <si>
    <t>Huỳnh Thi Hồng Vân</t>
  </si>
  <si>
    <t>NBTS00324</t>
  </si>
  <si>
    <t>Nguyễn Văn Mãnh</t>
  </si>
  <si>
    <t>NBTS00325</t>
  </si>
  <si>
    <t>Lưu Khánh Ngọc</t>
  </si>
  <si>
    <t>NBTS00326</t>
  </si>
  <si>
    <t>Sơn Hòan Nam</t>
  </si>
  <si>
    <t>NBTS00327</t>
  </si>
  <si>
    <t>Trương Hoàng Đương</t>
  </si>
  <si>
    <t>NBTS00328</t>
  </si>
  <si>
    <t>Võ Minh Thành</t>
  </si>
  <si>
    <t>NBTS00329</t>
  </si>
  <si>
    <t>Thạch Mel</t>
  </si>
  <si>
    <t>NBTS00330</t>
  </si>
  <si>
    <t>Cao Văn Tha</t>
  </si>
  <si>
    <t>NBTS00331</t>
  </si>
  <si>
    <t>Cao Hoài Hận</t>
  </si>
  <si>
    <t>NBTS00332</t>
  </si>
  <si>
    <t>Bùi Quốc Tuấn</t>
  </si>
  <si>
    <t>NBTS00333</t>
  </si>
  <si>
    <t xml:space="preserve">Lê Đặng Thanh Tài </t>
  </si>
  <si>
    <t>NBTS00334</t>
  </si>
  <si>
    <t>Trần Hữu Mẫn</t>
  </si>
  <si>
    <t>16/07/2016</t>
  </si>
  <si>
    <t>NBTS00335</t>
  </si>
  <si>
    <t>Thái Duy Bảo</t>
  </si>
  <si>
    <t>NBTS00336</t>
  </si>
  <si>
    <t>Nguyễn Hữu Nhật Trường</t>
  </si>
  <si>
    <t>NBTS00337</t>
  </si>
  <si>
    <t>Lương Xuân Hoài</t>
  </si>
  <si>
    <t>15/08/2016</t>
  </si>
  <si>
    <t>NBTS00338</t>
  </si>
  <si>
    <t>Đặng Công Thắng</t>
  </si>
  <si>
    <t>NBTS00339</t>
  </si>
  <si>
    <t>Nguyễn Đăng Đạt</t>
  </si>
  <si>
    <t>26-04-2017</t>
  </si>
  <si>
    <t>NBTS00340</t>
  </si>
  <si>
    <t>Trần Hữu Dũng</t>
  </si>
  <si>
    <t>NBTS00341</t>
  </si>
  <si>
    <t>Trần Anh Vũ</t>
  </si>
  <si>
    <t>NBTS00342</t>
  </si>
  <si>
    <t>Văn Phú Anh Khoa</t>
  </si>
  <si>
    <t>NBTS00343</t>
  </si>
  <si>
    <t xml:space="preserve">Nguyễn Đăng Hoàng </t>
  </si>
  <si>
    <t>NBTS00344</t>
  </si>
  <si>
    <t>Huỳnh Văn Lập</t>
  </si>
  <si>
    <t>NBTS00345</t>
  </si>
  <si>
    <t>Đặng Trương Nhật Huy</t>
  </si>
  <si>
    <t>25-04-2017</t>
  </si>
  <si>
    <t>NBTS00346</t>
  </si>
  <si>
    <t>Mai Văn Nam</t>
  </si>
  <si>
    <t>NBTS00347</t>
  </si>
  <si>
    <t>Phạm Bá Phú</t>
  </si>
  <si>
    <t>NBTS00348</t>
  </si>
  <si>
    <t>Đỗ Duy Thiện</t>
  </si>
  <si>
    <t>NBTS00349</t>
  </si>
  <si>
    <t>Hồ Duy Thảnh</t>
  </si>
  <si>
    <t>NBTS00350</t>
  </si>
  <si>
    <t>Lưu Văn Tân</t>
  </si>
  <si>
    <t>NBTS00351</t>
  </si>
  <si>
    <t>Hồ Thị Thanh Thủy</t>
  </si>
  <si>
    <t>NBTS00352</t>
  </si>
  <si>
    <t>Cao Thị Thùy Dương</t>
  </si>
  <si>
    <t>NBTS00353</t>
  </si>
  <si>
    <t>Nguyễn Thái Ngọc Trịnh</t>
  </si>
  <si>
    <t>NBTS00354</t>
  </si>
  <si>
    <t>Lê Quang Nhân</t>
  </si>
  <si>
    <t>NBTS00355</t>
  </si>
  <si>
    <t>Võ Quang May</t>
  </si>
  <si>
    <t>NBTS00356</t>
  </si>
  <si>
    <t xml:space="preserve">Trần Công Danh </t>
  </si>
  <si>
    <t>NBTS00357</t>
  </si>
  <si>
    <t>NBTS00358</t>
  </si>
  <si>
    <t>Hồ Hoàng Sang</t>
  </si>
  <si>
    <t>NBTS00359</t>
  </si>
  <si>
    <t>Lê Vương Quốc Việt</t>
  </si>
  <si>
    <t>NBTS00360</t>
  </si>
  <si>
    <t xml:space="preserve">Phạm Cường </t>
  </si>
  <si>
    <t>NBTS00361</t>
  </si>
  <si>
    <t>Nguyễn Hóa</t>
  </si>
  <si>
    <t>NBTS00362</t>
  </si>
  <si>
    <t>Đặng Cương</t>
  </si>
  <si>
    <t>NBTS00363</t>
  </si>
  <si>
    <t>Huỳnh Văn Sang</t>
  </si>
  <si>
    <t>NBTS00364</t>
  </si>
  <si>
    <t>Đoàn Quốc Thịnh</t>
  </si>
  <si>
    <t>17/08/2016</t>
  </si>
  <si>
    <t>NBTS00365</t>
  </si>
  <si>
    <t>Nguyễn Đăng Nhiên</t>
  </si>
  <si>
    <t>NBTS00366</t>
  </si>
  <si>
    <t>Nguyễn Văn Minh</t>
  </si>
  <si>
    <t>NBTS00367</t>
  </si>
  <si>
    <t>Nguyễn Thị Ánh Nguyệt</t>
  </si>
  <si>
    <t>NBTS00368</t>
  </si>
  <si>
    <t>Lê Phước Sinh</t>
  </si>
  <si>
    <t>NBTS00369</t>
  </si>
  <si>
    <t>Vũ Trần Duy Tân</t>
  </si>
  <si>
    <t>01/04/2017</t>
  </si>
  <si>
    <t>NBTS00370</t>
  </si>
  <si>
    <t>Vũ Trần Quốc Tân</t>
  </si>
  <si>
    <t>NBTS00371</t>
  </si>
  <si>
    <t>Hoàng Văn Bình</t>
  </si>
  <si>
    <t>NBTS00372</t>
  </si>
  <si>
    <t>Trần Văn Thiện</t>
  </si>
  <si>
    <t>NBTS00373</t>
  </si>
  <si>
    <t>Hoàng Văn Dường</t>
  </si>
  <si>
    <t>NBTS00374</t>
  </si>
  <si>
    <t>Nguyễn Thị Thu Loàn</t>
  </si>
  <si>
    <t>15/7/2016</t>
  </si>
  <si>
    <t>NBTS00375</t>
  </si>
  <si>
    <t>Phạm Đại Hải</t>
  </si>
  <si>
    <t>NBTS00376</t>
  </si>
  <si>
    <t>Nguyễn Văn Tình</t>
  </si>
  <si>
    <t>NBTS00377</t>
  </si>
  <si>
    <t>Lê Đình Lực</t>
  </si>
  <si>
    <t>NBTS00378</t>
  </si>
  <si>
    <t>Hoàng Thị Hiệp</t>
  </si>
  <si>
    <t>NBTS00379</t>
  </si>
  <si>
    <t>NGUYỄN THỊ HIỀN</t>
  </si>
  <si>
    <t>NBTS00380</t>
  </si>
  <si>
    <t>NGUYỄN THỊ HẢO</t>
  </si>
  <si>
    <t>NBTS00381</t>
  </si>
  <si>
    <t>Hoàng Chánh Tín</t>
  </si>
  <si>
    <t>NBTS00382</t>
  </si>
  <si>
    <t>Đặng Tuấn Bình</t>
  </si>
  <si>
    <t>NBTS00383</t>
  </si>
  <si>
    <t>Vũ Duy Bảo</t>
  </si>
  <si>
    <t>NBTS00384</t>
  </si>
  <si>
    <t xml:space="preserve">Phan Đình Long </t>
  </si>
  <si>
    <t>NBTS00385</t>
  </si>
  <si>
    <t xml:space="preserve">Nguyễn Bá Ngọc </t>
  </si>
  <si>
    <t>NBTS00386</t>
  </si>
  <si>
    <t>Huỳnh Xuân Ngọc</t>
  </si>
  <si>
    <t>NBTS00387</t>
  </si>
  <si>
    <t xml:space="preserve">Lê Đông Sang </t>
  </si>
  <si>
    <t>NBTS00388</t>
  </si>
  <si>
    <t>Trình Khánh Tâm</t>
  </si>
  <si>
    <t>NBTS00389</t>
  </si>
  <si>
    <t>Trần Việt Cường</t>
  </si>
  <si>
    <t>NBTS00390</t>
  </si>
  <si>
    <t>Nguyễn Hữu Thanh</t>
  </si>
  <si>
    <t>NBTS00391</t>
  </si>
  <si>
    <t>Đào Ngọc Hải</t>
  </si>
  <si>
    <t>NBTS00392</t>
  </si>
  <si>
    <t>Trần Xuân Cường</t>
  </si>
  <si>
    <t>NBTS00393</t>
  </si>
  <si>
    <t>Trần Hồng Nam</t>
  </si>
  <si>
    <t>NBTS00394</t>
  </si>
  <si>
    <t>Lê Đặng Bá Nhật</t>
  </si>
  <si>
    <t>NBTS00395</t>
  </si>
  <si>
    <t>Võ Thị Huệ</t>
  </si>
  <si>
    <t>NBTS00396</t>
  </si>
  <si>
    <t>Hồ Minh Thiện</t>
  </si>
  <si>
    <t>NBTS00397</t>
  </si>
  <si>
    <t>Nguyễn Thịnh Phúc</t>
  </si>
  <si>
    <t>NBTS00398</t>
  </si>
  <si>
    <t>Lê Thanh Phương</t>
  </si>
  <si>
    <t>NBTS00399</t>
  </si>
  <si>
    <t>Hà Thị Lánh</t>
  </si>
  <si>
    <t>NBTS00400</t>
  </si>
  <si>
    <t>NGUYỄN TUẤN VIỆT</t>
  </si>
  <si>
    <t>NBTS00401</t>
  </si>
  <si>
    <t>Lê Thị Thu Phương</t>
  </si>
  <si>
    <t>NBTS00402</t>
  </si>
  <si>
    <t>Dương Thị Khuyên</t>
  </si>
  <si>
    <t>NBTS00403</t>
  </si>
  <si>
    <t>Nguyễn Thị Bích Hoa</t>
  </si>
  <si>
    <t>NBTS00404</t>
  </si>
  <si>
    <t>Nguyễn Tiền</t>
  </si>
  <si>
    <t>20/05/2017</t>
  </si>
  <si>
    <t>NBTS00405</t>
  </si>
  <si>
    <t>Đoàn Thị Thu Thảo</t>
  </si>
  <si>
    <t>01/08/2016</t>
  </si>
  <si>
    <t>NBTS00406</t>
  </si>
  <si>
    <t>Đỗ Hoàng Phố</t>
  </si>
  <si>
    <t>01/6/2017</t>
  </si>
  <si>
    <t>NBTS00407</t>
  </si>
  <si>
    <t>Trần Xuân Hải</t>
  </si>
  <si>
    <t>NBTS00408</t>
  </si>
  <si>
    <t>Lương Ngọc Lượng</t>
  </si>
  <si>
    <t>21/04/2017</t>
  </si>
  <si>
    <t>NBTS00409</t>
  </si>
  <si>
    <t>Nguyễn Văn Quang</t>
  </si>
  <si>
    <t>NBTS00410</t>
  </si>
  <si>
    <t>Nguyễn Thụy Chi Lê</t>
  </si>
  <si>
    <t>NBTS00411</t>
  </si>
  <si>
    <t>Ngô Văn Thân</t>
  </si>
  <si>
    <t>NBTS00412</t>
  </si>
  <si>
    <t>Đoàn Anh Quá</t>
  </si>
  <si>
    <t>NBTS00413</t>
  </si>
  <si>
    <t>Lê Thị Thanh Vân</t>
  </si>
  <si>
    <t>01/04/2016</t>
  </si>
  <si>
    <t>NBTS00414</t>
  </si>
  <si>
    <t>Huỳnh Thị Cúc</t>
  </si>
  <si>
    <t>07/05/2015</t>
  </si>
  <si>
    <t>NBTS00415</t>
  </si>
  <si>
    <t>Lê Thị Bé</t>
  </si>
  <si>
    <t>NBTS00416</t>
  </si>
  <si>
    <t>Nguyễn Minh Duy</t>
  </si>
  <si>
    <t>NBTS00417</t>
  </si>
  <si>
    <t>Nguyễn Thị Thu Hương</t>
  </si>
  <si>
    <t>NBTS00418</t>
  </si>
  <si>
    <t>Nguyễn Hưng Quất Thiện</t>
  </si>
  <si>
    <t>NBTS00419</t>
  </si>
  <si>
    <t>Đặng Thị Mộng Ly</t>
  </si>
  <si>
    <t>NBTS00420</t>
  </si>
  <si>
    <t>Sử Thị Kim Oanh</t>
  </si>
  <si>
    <t>NBTS00421</t>
  </si>
  <si>
    <t>Bùi Vương Phúc</t>
  </si>
  <si>
    <t>14/09/2015</t>
  </si>
  <si>
    <t>NBTS00422</t>
  </si>
  <si>
    <t>Đỗ Quang Tình</t>
  </si>
  <si>
    <t>NBTS00423</t>
  </si>
  <si>
    <t>Huỳnh Thị Thủy</t>
  </si>
  <si>
    <t>NBTS00424</t>
  </si>
  <si>
    <t>Lý Thị Kim Chi</t>
  </si>
  <si>
    <t>NBTS00425</t>
  </si>
  <si>
    <t>Phan Quang Lâm</t>
  </si>
  <si>
    <t>NBTS00426</t>
  </si>
  <si>
    <t>Trần Thị Mai Ly</t>
  </si>
  <si>
    <t>NBTS00427</t>
  </si>
  <si>
    <t>Đặng Thị Thúy Vi</t>
  </si>
  <si>
    <t>21/8/2016</t>
  </si>
  <si>
    <t>NBTS00428</t>
  </si>
  <si>
    <t>Võ Thành Vương</t>
  </si>
  <si>
    <t>NBTS00429</t>
  </si>
  <si>
    <t>Phạm Đức Hoàn</t>
  </si>
  <si>
    <t>NBTS00430</t>
  </si>
  <si>
    <t>Trần Trung Thông</t>
  </si>
  <si>
    <t>NBTS00431</t>
  </si>
  <si>
    <t>Dương Thị Kiều Thu (KA)</t>
  </si>
  <si>
    <t>NBTS00432</t>
  </si>
  <si>
    <t>Nguyễn Quang Thông</t>
  </si>
  <si>
    <t>NBTS00433</t>
  </si>
  <si>
    <t>Nguyễn Thị Anh Đào</t>
  </si>
  <si>
    <t>NBTS00434</t>
  </si>
  <si>
    <t xml:space="preserve">Phan Thị Hồng </t>
  </si>
  <si>
    <t>NBTS00435</t>
  </si>
  <si>
    <t>Cao Thành Trung</t>
  </si>
  <si>
    <t>NBTS00436</t>
  </si>
  <si>
    <t>Đinh Văn Dũng</t>
  </si>
  <si>
    <t>NBTS00437</t>
  </si>
  <si>
    <t>Ngô Thị Tình</t>
  </si>
  <si>
    <t>NBTS00438</t>
  </si>
  <si>
    <t>Trần Lưu Bình</t>
  </si>
  <si>
    <t>NBTS00439</t>
  </si>
  <si>
    <t>Trần Thị Hồng</t>
  </si>
  <si>
    <t>NBTS00440</t>
  </si>
  <si>
    <t>Phạm Thị Trà</t>
  </si>
  <si>
    <t>NBTS00441</t>
  </si>
  <si>
    <t>Nguyễn Trọng Đài</t>
  </si>
  <si>
    <t>NBTS00442</t>
  </si>
  <si>
    <t>Trần Quốc Tuân</t>
  </si>
  <si>
    <t>NBTS00443</t>
  </si>
  <si>
    <t>Trần Đình Hùng (RR)</t>
  </si>
  <si>
    <t>NBTS00444</t>
  </si>
  <si>
    <t>Trần Thị Hà</t>
  </si>
  <si>
    <t>NBTS00445</t>
  </si>
  <si>
    <t>THÁI THỊ THƯỜNG</t>
  </si>
  <si>
    <t>NBTS00446</t>
  </si>
  <si>
    <t>Mai Thị Xuân</t>
  </si>
  <si>
    <t>NBTS00447</t>
  </si>
  <si>
    <t>ĐÀM THỊ HÀ</t>
  </si>
  <si>
    <t>NBTS00448</t>
  </si>
  <si>
    <t>Trần Văn Đông</t>
  </si>
  <si>
    <t>NBTS00449</t>
  </si>
  <si>
    <t>Lê Thị Kim Thúy</t>
  </si>
  <si>
    <t>NBTS00450</t>
  </si>
  <si>
    <t>Hoàng Xuân Đức</t>
  </si>
  <si>
    <t>NBTS00451</t>
  </si>
  <si>
    <t>Lục Thị Nhung</t>
  </si>
  <si>
    <t>NBTS00452</t>
  </si>
  <si>
    <t>Ngô Bá Hoàn</t>
  </si>
  <si>
    <t>NBTS00453</t>
  </si>
  <si>
    <t>Phạm Văn Chuân</t>
  </si>
  <si>
    <t>NBTS00454</t>
  </si>
  <si>
    <t>Nguyễn Viết Cường</t>
  </si>
  <si>
    <t>NBTS00455</t>
  </si>
  <si>
    <t>Lương Hồng Quang</t>
  </si>
  <si>
    <t>NBTS00456</t>
  </si>
  <si>
    <t>Hoàng Thị Thanh Vân</t>
  </si>
  <si>
    <t>NBTS00457</t>
  </si>
  <si>
    <t>Hoàng Văn Công</t>
  </si>
  <si>
    <t>NBTS00458</t>
  </si>
  <si>
    <t>Trần Văn Lâm</t>
  </si>
  <si>
    <t>NBTS00459</t>
  </si>
  <si>
    <t>Nguyễn Văn Thiết</t>
  </si>
  <si>
    <t>NBTS00460</t>
  </si>
  <si>
    <t>Phạm Văn Toàn</t>
  </si>
  <si>
    <t>22/12/2016</t>
  </si>
  <si>
    <t>NBTS00461</t>
  </si>
  <si>
    <t>Nguyễn Thị Lan Hương</t>
  </si>
  <si>
    <t>NBTS00462</t>
  </si>
  <si>
    <t xml:space="preserve">Nguyễn Văn Thạo </t>
  </si>
  <si>
    <t>NBTS00463</t>
  </si>
  <si>
    <t>Lê Minh Trọng</t>
  </si>
  <si>
    <t>NBTS00464</t>
  </si>
  <si>
    <t>Nguyễn Thị Kim Anh</t>
  </si>
  <si>
    <t>NBTS00465</t>
  </si>
  <si>
    <t>Đào Thị Trang</t>
  </si>
  <si>
    <t>NBTS00466</t>
  </si>
  <si>
    <t>Nguyễn Thị Nga</t>
  </si>
  <si>
    <t>NBTS00467</t>
  </si>
  <si>
    <t>Mai Thị Nguyệt</t>
  </si>
  <si>
    <t>NBTS00468</t>
  </si>
  <si>
    <t>Nguyễn Thị Bích Phương</t>
  </si>
  <si>
    <t>20/02/2017</t>
  </si>
  <si>
    <t>NBTS00469</t>
  </si>
  <si>
    <t>Vương Hoàng Long</t>
  </si>
  <si>
    <t>NBTS00470</t>
  </si>
  <si>
    <t>Mạnh Thị Hòe</t>
  </si>
  <si>
    <t>22/11/2016</t>
  </si>
  <si>
    <t>NBTS00471</t>
  </si>
  <si>
    <t>Mạch Văn Hùng</t>
  </si>
  <si>
    <t>NBTS00472</t>
  </si>
  <si>
    <t>Trần Minh Khương</t>
  </si>
  <si>
    <t>NBTS00473</t>
  </si>
  <si>
    <t>Nguyễn Thị Dịu</t>
  </si>
  <si>
    <t>NBTS00474</t>
  </si>
  <si>
    <t>Cầm Văn Hùng</t>
  </si>
  <si>
    <t>NBTS00475</t>
  </si>
  <si>
    <t>Phạm Thị Hương</t>
  </si>
  <si>
    <t>NBTS00476</t>
  </si>
  <si>
    <t>Nguyễn Văn Thành 1</t>
  </si>
  <si>
    <t>NBTS00477</t>
  </si>
  <si>
    <t>Vũ Tiến Chung</t>
  </si>
  <si>
    <t>NBTS00478</t>
  </si>
  <si>
    <t>Đinh Văn Cương</t>
  </si>
  <si>
    <t>NBTS00479</t>
  </si>
  <si>
    <t>Nguyễn Kim Tuyến</t>
  </si>
  <si>
    <t>NBTS00480</t>
  </si>
  <si>
    <t>Nguyễn Văn Đoàn</t>
  </si>
  <si>
    <t>NBTS00481</t>
  </si>
  <si>
    <t>Kim Thị Thu Hương</t>
  </si>
  <si>
    <t>NBTS00482</t>
  </si>
  <si>
    <t>Vũ Thị Vui</t>
  </si>
  <si>
    <t>NBTS00483</t>
  </si>
  <si>
    <t>Nguyễn Huyền My</t>
  </si>
  <si>
    <t>NBTS00484</t>
  </si>
  <si>
    <t>Nguyễn Thị Thương 1</t>
  </si>
  <si>
    <t>NBTS00485</t>
  </si>
  <si>
    <t>Nguyễn Văn Thành 2</t>
  </si>
  <si>
    <t>NBTS00486</t>
  </si>
  <si>
    <t>Nguyễn Bá Khánh</t>
  </si>
  <si>
    <t>NBTS00487</t>
  </si>
  <si>
    <t>Ngô Đức Long</t>
  </si>
  <si>
    <t>NBTS00488</t>
  </si>
  <si>
    <t>Trần Văn Hội</t>
  </si>
  <si>
    <t>NBTS00489</t>
  </si>
  <si>
    <t>Điều Thị Diễm Hương</t>
  </si>
  <si>
    <t>NBTS00490</t>
  </si>
  <si>
    <t>Nguyễn Văn Sâm</t>
  </si>
  <si>
    <t>NBTS00491</t>
  </si>
  <si>
    <t>Nguyễn Công Thoại</t>
  </si>
  <si>
    <t>NBTS00492</t>
  </si>
  <si>
    <t>Lương Thị Thủy</t>
  </si>
  <si>
    <t>NBTS00493</t>
  </si>
  <si>
    <t>Cát Mạnh Thắng</t>
  </si>
  <si>
    <t>NBTS00494</t>
  </si>
  <si>
    <t>Cao Thị Vân Anh</t>
  </si>
  <si>
    <t>NBTS00495</t>
  </si>
  <si>
    <t>Tạ Khắc Phương</t>
  </si>
  <si>
    <t>SM RR</t>
  </si>
  <si>
    <t>NBTS00496</t>
  </si>
  <si>
    <t>Phạm Đức Thịnh</t>
  </si>
  <si>
    <t>NBTS00497</t>
  </si>
  <si>
    <t>Nguyễn Văn Công</t>
  </si>
  <si>
    <t>NBTS00498</t>
  </si>
  <si>
    <t>Lưu Văn Thỏa</t>
  </si>
  <si>
    <t>NBTS00499</t>
  </si>
  <si>
    <t>Trần Quang Khánh</t>
  </si>
  <si>
    <t>NBTS00500</t>
  </si>
  <si>
    <t>Trần Thị Thu Hồng</t>
  </si>
  <si>
    <t>KAE</t>
  </si>
  <si>
    <t>NBTS00501</t>
  </si>
  <si>
    <t xml:space="preserve">Trương Văn Hoàng </t>
  </si>
  <si>
    <t>NBTS00502</t>
  </si>
  <si>
    <t>Phạm Hồng Quyền</t>
  </si>
  <si>
    <t>NBTS00503</t>
  </si>
  <si>
    <t>Phùng Thị Lệ</t>
  </si>
  <si>
    <t>NBTS00504</t>
  </si>
  <si>
    <t>Phạm Đăng Đức</t>
  </si>
  <si>
    <t>NBTS00505</t>
  </si>
  <si>
    <t>NBTS00506</t>
  </si>
  <si>
    <t>Trần Hoàng Khánh Duy 1</t>
  </si>
  <si>
    <t>21/03/2017</t>
  </si>
  <si>
    <t>NBTS00507</t>
  </si>
  <si>
    <t>NBTS00508</t>
  </si>
  <si>
    <t>Lê Thị Thu Huyền</t>
  </si>
  <si>
    <t>NBTS00509</t>
  </si>
  <si>
    <t>Hà Trọng Đức</t>
  </si>
  <si>
    <t>NBTS00510</t>
  </si>
  <si>
    <t>Đoàn Xuân Long</t>
  </si>
  <si>
    <t>NBTS00511</t>
  </si>
  <si>
    <t xml:space="preserve">Đặng Xuân Hải </t>
  </si>
  <si>
    <t>NBTS00512</t>
  </si>
  <si>
    <t>Nguyễn Hữu Thái</t>
  </si>
  <si>
    <t>NBTS00513</t>
  </si>
  <si>
    <t>Nguyễn Việt Tiệp</t>
  </si>
  <si>
    <t>NBTS00514</t>
  </si>
  <si>
    <t>Lê Thị Thanh Mai</t>
  </si>
  <si>
    <t>05/04/2017</t>
  </si>
  <si>
    <t>NBTS00515</t>
  </si>
  <si>
    <t>Phùng Đình Chuyên</t>
  </si>
  <si>
    <t>NBTS00516</t>
  </si>
  <si>
    <t>Nguyễn Thị Hoa</t>
  </si>
  <si>
    <t>NBTS00517</t>
  </si>
  <si>
    <t>Phạm Thị Phương Chi</t>
  </si>
  <si>
    <t>NBTS00518</t>
  </si>
  <si>
    <t>Phạm Thị Thủy</t>
  </si>
  <si>
    <t>NBTS00519</t>
  </si>
  <si>
    <t>Tô Văn Văn</t>
  </si>
  <si>
    <t>NBTS00520</t>
  </si>
  <si>
    <t>Nguyễn Anh Đạt</t>
  </si>
  <si>
    <t>NBTS00521</t>
  </si>
  <si>
    <t>Nguyễn Văn Yên</t>
  </si>
  <si>
    <t>NBTS00522</t>
  </si>
  <si>
    <t>Lê Văn Định</t>
  </si>
  <si>
    <t>NBTS00523</t>
  </si>
  <si>
    <t>Ngô Quang Minh</t>
  </si>
  <si>
    <t>NBTS00524</t>
  </si>
  <si>
    <t>Nguyễn Xuân Anh</t>
  </si>
  <si>
    <t>NBTS00525</t>
  </si>
  <si>
    <t>Hoàng Lê Giang</t>
  </si>
  <si>
    <t>NBTS00526</t>
  </si>
  <si>
    <t>Bùi Tiến Cường1</t>
  </si>
  <si>
    <t>NBTS00527</t>
  </si>
  <si>
    <t>Đàm Khắc Dũng</t>
  </si>
  <si>
    <t>NBTS00528</t>
  </si>
  <si>
    <t>Vũ Thị Thu Huyền</t>
  </si>
  <si>
    <t>NBTS00529</t>
  </si>
  <si>
    <t>Vũ Văn Thủy</t>
  </si>
  <si>
    <t>NBTS00531</t>
  </si>
  <si>
    <t>Nguyễn Thị Yến</t>
  </si>
  <si>
    <t>NBTS00532</t>
  </si>
  <si>
    <t xml:space="preserve">Nguyễn Mạnh Hùng </t>
  </si>
  <si>
    <t>NBTS00533</t>
  </si>
  <si>
    <t>Vũ Việt Tiệp</t>
  </si>
  <si>
    <t>NBTS00534</t>
  </si>
  <si>
    <t>Nguyễn Thị Tươi</t>
  </si>
  <si>
    <t>23/11/2016</t>
  </si>
  <si>
    <t>NBTS00535</t>
  </si>
  <si>
    <t>Hoàng Văn Hội</t>
  </si>
  <si>
    <t>NBTS00536</t>
  </si>
  <si>
    <t xml:space="preserve">Hoàng Thị Hậu </t>
  </si>
  <si>
    <t>NBTS00537</t>
  </si>
  <si>
    <t>Đặng Thị Yến</t>
  </si>
  <si>
    <t>NBTS00538</t>
  </si>
  <si>
    <t>Hoàng Văn Lịch</t>
  </si>
  <si>
    <t>24/11/2016</t>
  </si>
  <si>
    <t>NBTS00539</t>
  </si>
  <si>
    <t>Vũ Thị Thu Hường</t>
  </si>
  <si>
    <t>NBTS00540</t>
  </si>
  <si>
    <t>Đinh Thị Ngân</t>
  </si>
  <si>
    <t>NBTS00541</t>
  </si>
  <si>
    <t>Nguyễn Thị Châu Luyện</t>
  </si>
  <si>
    <t>NBTS00542</t>
  </si>
  <si>
    <t>Nguyễn Văn Hướng</t>
  </si>
  <si>
    <t>NBTS00543</t>
  </si>
  <si>
    <t>Phạm Hải Hưng</t>
  </si>
  <si>
    <t>NBTS00544</t>
  </si>
  <si>
    <t>Nguyễn Thị Lan 1</t>
  </si>
  <si>
    <t>NBTS00545</t>
  </si>
  <si>
    <t>Đỗ Thị Tốt</t>
  </si>
  <si>
    <t>NBTS00546</t>
  </si>
  <si>
    <t>Trần Thanh Tùng</t>
  </si>
  <si>
    <t>NBTS00547</t>
  </si>
  <si>
    <t>Vũ Thị Hiền</t>
  </si>
  <si>
    <t>24/10/2016</t>
  </si>
  <si>
    <t>NBTS00548</t>
  </si>
  <si>
    <t>Nguyễn Thúy Hường</t>
  </si>
  <si>
    <t>NBTS00549</t>
  </si>
  <si>
    <t>Ngô Văn Bồng</t>
  </si>
  <si>
    <t>NBTS00550</t>
  </si>
  <si>
    <t>Nguyễn Thị Dinh</t>
  </si>
  <si>
    <t>NBTS00551</t>
  </si>
  <si>
    <t>Đinh Thị Lương</t>
  </si>
  <si>
    <t>NBTS00552</t>
  </si>
  <si>
    <t>Đỗ Minh Đức</t>
  </si>
  <si>
    <t>NBTS00553</t>
  </si>
  <si>
    <t>Nguyễn Thị Lan Vi</t>
  </si>
  <si>
    <t>NBTS00554</t>
  </si>
  <si>
    <t>Nguyễn Ngọc Hùng</t>
  </si>
  <si>
    <t>NBTS00555</t>
  </si>
  <si>
    <t>Nguyễn Thị Lệ Thủy</t>
  </si>
  <si>
    <t>NBTS00556</t>
  </si>
  <si>
    <t>Trần Thị Hòa</t>
  </si>
  <si>
    <t>NBTS00557</t>
  </si>
  <si>
    <t>Bùi Hương Giang</t>
  </si>
  <si>
    <t>NBTS00558</t>
  </si>
  <si>
    <t>Vũ Thị Đào</t>
  </si>
  <si>
    <t>NBTS00559</t>
  </si>
  <si>
    <t>Đặng Thị Giang</t>
  </si>
  <si>
    <t>NBTS00560</t>
  </si>
  <si>
    <t>Hoàng Văn Tiếp</t>
  </si>
  <si>
    <t>NBTS00561</t>
  </si>
  <si>
    <t>Vương Đình An</t>
  </si>
  <si>
    <t>NBTS00562</t>
  </si>
  <si>
    <t>Bùi Văn Sỹ</t>
  </si>
  <si>
    <t>NBTS00563</t>
  </si>
  <si>
    <t>Bùi Thị Kim Liên</t>
  </si>
  <si>
    <t>NBTS00564</t>
  </si>
  <si>
    <t>Điêu Phong Lan</t>
  </si>
  <si>
    <t>NBTS00565</t>
  </si>
  <si>
    <t>Đoàn Thị Hạnh</t>
  </si>
  <si>
    <t>NBTS00566</t>
  </si>
  <si>
    <t>Nguyễn Ngọc Huy</t>
  </si>
  <si>
    <t>NBTS00567</t>
  </si>
  <si>
    <t>Hoàng Thị Tình</t>
  </si>
  <si>
    <t>NBTS00568</t>
  </si>
  <si>
    <t>Lê Thị Thoa</t>
  </si>
  <si>
    <t>NBTS00569</t>
  </si>
  <si>
    <t>Đào Thị Liễu</t>
  </si>
  <si>
    <t>NBTS00570</t>
  </si>
  <si>
    <t>Nguyễn Văn Tuất</t>
  </si>
  <si>
    <t>NBTS00571</t>
  </si>
  <si>
    <t>NBTS00572</t>
  </si>
  <si>
    <t>Trần Thị Thanh Vân</t>
  </si>
  <si>
    <t>NBTS00573</t>
  </si>
  <si>
    <t>Nguyễn Phùng Kiên</t>
  </si>
  <si>
    <t>NBTS00574</t>
  </si>
  <si>
    <t>Nguyễn Thị Lan 2</t>
  </si>
  <si>
    <t>NBTS00575</t>
  </si>
  <si>
    <t>Trần Thành Nam</t>
  </si>
  <si>
    <t>NBTS00576</t>
  </si>
  <si>
    <t>Nguyễn Phương Loan</t>
  </si>
  <si>
    <t>NBTS00577</t>
  </si>
  <si>
    <t>Phạm Ngọc Hùng</t>
  </si>
  <si>
    <t>NBTS00578</t>
  </si>
  <si>
    <t>Phạm Thị Duyên</t>
  </si>
  <si>
    <t>NBTS00579</t>
  </si>
  <si>
    <t>Nguyễn Thị Hải Yến</t>
  </si>
  <si>
    <t>NBTS00580</t>
  </si>
  <si>
    <t>Nguyễn Đăng Khoa 1</t>
  </si>
  <si>
    <t>NBTS00581</t>
  </si>
  <si>
    <t>Trần Văn Chính</t>
  </si>
  <si>
    <t>NBTS00582</t>
  </si>
  <si>
    <t>Nguyễn Minh Quyết</t>
  </si>
  <si>
    <t>NBTS00583</t>
  </si>
  <si>
    <t>Nguyễn Thu Thủy</t>
  </si>
  <si>
    <t>NBTS00584</t>
  </si>
  <si>
    <t>Hoàng Thị Hạnh</t>
  </si>
  <si>
    <t>NBTS00585</t>
  </si>
  <si>
    <t>Đoàn Văn Nam</t>
  </si>
  <si>
    <t>NBTS00586</t>
  </si>
  <si>
    <t>Quàng Nhật Linh</t>
  </si>
  <si>
    <t>NBTS00587</t>
  </si>
  <si>
    <t>Dương Thị Tâm</t>
  </si>
  <si>
    <t>NBTS00588</t>
  </si>
  <si>
    <t>Nguyễn Thị Lý</t>
  </si>
  <si>
    <t>NBTS00589</t>
  </si>
  <si>
    <t>Dương Thị Ngọc Trâm</t>
  </si>
  <si>
    <t>19/04/2017</t>
  </si>
  <si>
    <t>NBTS00590</t>
  </si>
  <si>
    <t>Phạm Hữu Lợi</t>
  </si>
  <si>
    <t>NBTS00591</t>
  </si>
  <si>
    <t>Nguyễn Thành Bảo</t>
  </si>
  <si>
    <t>NBTS00592</t>
  </si>
  <si>
    <t>Nguyễn Thị Kim Dung</t>
  </si>
  <si>
    <t>Phan Thị Ngọc Thiêu</t>
  </si>
  <si>
    <t>NBTS00595</t>
  </si>
  <si>
    <t>Nguyễn Thị Bích Liên</t>
  </si>
  <si>
    <t>NBTS00596</t>
  </si>
  <si>
    <t>NBTS00597</t>
  </si>
  <si>
    <t>Nguyễn Hải Đằng</t>
  </si>
  <si>
    <t>NBTS00598</t>
  </si>
  <si>
    <t>Nguyễn Thị Ngọc Nga</t>
  </si>
  <si>
    <t>NBTS00599</t>
  </si>
  <si>
    <t>Nguyễn Thị Mỹ Hạnh</t>
  </si>
  <si>
    <t>NBTS00600</t>
  </si>
  <si>
    <t>NBTS00601</t>
  </si>
  <si>
    <t>NBTS00602</t>
  </si>
  <si>
    <t>Tống Thiều Thanh Thế</t>
  </si>
  <si>
    <t>NBTS00603</t>
  </si>
  <si>
    <t>NBTS00604</t>
  </si>
  <si>
    <t>NBTS00605</t>
  </si>
  <si>
    <t>NBTS00606</t>
  </si>
  <si>
    <t>Nguyễn Thế Vân Anh</t>
  </si>
  <si>
    <t>NBTS00608</t>
  </si>
  <si>
    <t xml:space="preserve">Nguyễn Tấn Nghĩa </t>
  </si>
  <si>
    <t>NBTS00610</t>
  </si>
  <si>
    <t>Nguyễn Thị Thu Huyền</t>
  </si>
  <si>
    <t>NBTS00611</t>
  </si>
  <si>
    <t>NBTS00613</t>
  </si>
  <si>
    <t>Mai Thị Thu Trang</t>
  </si>
  <si>
    <t>NBTS00615</t>
  </si>
  <si>
    <t>Hoàng Thị Hiền</t>
  </si>
  <si>
    <t>NBTS00616</t>
  </si>
  <si>
    <t>Chử Thị Thúy Hằng</t>
  </si>
  <si>
    <t>NBTS00619</t>
  </si>
  <si>
    <t>Trần Văn Tài</t>
  </si>
  <si>
    <t>NBTS00620</t>
  </si>
  <si>
    <t>Lê Xuân Hải</t>
  </si>
  <si>
    <t>NBTS00621</t>
  </si>
  <si>
    <t xml:space="preserve">Nguyễn Thanh An </t>
  </si>
  <si>
    <t>NBTS00622</t>
  </si>
  <si>
    <t>Phan Nguyên Trung</t>
  </si>
  <si>
    <t>NBTS00623</t>
  </si>
  <si>
    <t>Huỳnh Chí Hải</t>
  </si>
  <si>
    <t>RE</t>
  </si>
  <si>
    <t>NBTS00624</t>
  </si>
  <si>
    <t>Nguyễn Minh Nhân</t>
  </si>
  <si>
    <t>NBTS00625</t>
  </si>
  <si>
    <t>Hoàng Phương Duy</t>
  </si>
  <si>
    <t>Agent</t>
  </si>
  <si>
    <t>NBTS00626</t>
  </si>
  <si>
    <t>Nguyễn Văn Long</t>
  </si>
  <si>
    <t>NBTS00627</t>
  </si>
  <si>
    <t>Nguyễn Thị Ngọc Dung</t>
  </si>
  <si>
    <t>NBTS00628</t>
  </si>
  <si>
    <t>Du Thanh Toại</t>
  </si>
  <si>
    <t>NBTS00629</t>
  </si>
  <si>
    <t>NBTS00630</t>
  </si>
  <si>
    <t>Nguyễn Hoàng Quân</t>
  </si>
  <si>
    <t>NBTS00631</t>
  </si>
  <si>
    <t>Phan Quang Anh</t>
  </si>
  <si>
    <t>30/06/2017</t>
  </si>
  <si>
    <t>NBTS00632</t>
  </si>
  <si>
    <t>Hỏa Văn Viên</t>
  </si>
  <si>
    <t>NBTS00633</t>
  </si>
  <si>
    <t>Hà Thị Hương</t>
  </si>
  <si>
    <t>NBTS00635</t>
  </si>
  <si>
    <t>Nguyễn Ngọc Tuyên</t>
  </si>
  <si>
    <t>NBTS00636</t>
  </si>
  <si>
    <t>Hà Văn Hiếu</t>
  </si>
  <si>
    <t>NBTS00637</t>
  </si>
  <si>
    <t>Chử Văn Toàn</t>
  </si>
  <si>
    <t>26/06/2017</t>
  </si>
  <si>
    <t>NBTS00638</t>
  </si>
  <si>
    <t>Đỗ Thế Hải</t>
  </si>
  <si>
    <t>28/06/2017</t>
  </si>
  <si>
    <t>NBTS00639</t>
  </si>
  <si>
    <t>Mè Trọng Tiếp</t>
  </si>
  <si>
    <t>NBTS00640</t>
  </si>
  <si>
    <t>Nguyễn Trường Sang</t>
  </si>
  <si>
    <t>NBTS00641</t>
  </si>
  <si>
    <t>Nguyễn Thị Hương 1</t>
  </si>
  <si>
    <t>NBTS00642</t>
  </si>
  <si>
    <t>Trần Văn Hoàng</t>
  </si>
  <si>
    <t>NBTS00644</t>
  </si>
  <si>
    <t>NGUYỄN THỊ MINH ÁNH</t>
  </si>
  <si>
    <t>NBTS00645</t>
  </si>
  <si>
    <t>Nguyễn Thị Mai</t>
  </si>
  <si>
    <t>NBTS00646</t>
  </si>
  <si>
    <t>Trương Quang Khải</t>
  </si>
  <si>
    <t>NBTS00647</t>
  </si>
  <si>
    <t>Nguyễn Thị Hoài</t>
  </si>
  <si>
    <t>21/6/2017</t>
  </si>
  <si>
    <t>NBTS00648</t>
  </si>
  <si>
    <t>NGUYỄN ĐÌNH HÀ</t>
  </si>
  <si>
    <t>NBTS00649</t>
  </si>
  <si>
    <t>LÊ THỊ OANH</t>
  </si>
  <si>
    <t>NBTS00650</t>
  </si>
  <si>
    <t>Phạm Xuân Nam</t>
  </si>
  <si>
    <t>NBTS00651</t>
  </si>
  <si>
    <t>Đặng Trường Thành</t>
  </si>
  <si>
    <t>DNSM</t>
  </si>
  <si>
    <t>NBTS00652</t>
  </si>
  <si>
    <t>Nguyễn Thanh long</t>
  </si>
  <si>
    <t>NBTS00653</t>
  </si>
  <si>
    <t>Đoàn Thị Dạ Khá</t>
  </si>
  <si>
    <t>NBTS00654</t>
  </si>
  <si>
    <t>Nguyễn Hoàng Thọ</t>
  </si>
  <si>
    <t>NBTS00655</t>
  </si>
  <si>
    <t>Trần Đức Lợi</t>
  </si>
  <si>
    <t>NBTS00656</t>
  </si>
  <si>
    <t>Nguyễn Xuân Hải</t>
  </si>
  <si>
    <t>NBTS00657</t>
  </si>
  <si>
    <t>Nguyễn Tiến Mạnh</t>
  </si>
  <si>
    <t>NBTS00658</t>
  </si>
  <si>
    <t>Ngô Đình Văn</t>
  </si>
  <si>
    <t>NBTS00659</t>
  </si>
  <si>
    <t>Nguyễn Văn Biển</t>
  </si>
  <si>
    <t>NBTS00660</t>
  </si>
  <si>
    <t>Đỗ Thành Đạt 1</t>
  </si>
  <si>
    <t>NBTS00661</t>
  </si>
  <si>
    <t>Ngô Thị Thắm1</t>
  </si>
  <si>
    <t>NBTS00662</t>
  </si>
  <si>
    <t>Nguyễn Thuý An</t>
  </si>
  <si>
    <t>NBTS00663</t>
  </si>
  <si>
    <t>Mai Thị Lan</t>
  </si>
  <si>
    <t>NBTS00664</t>
  </si>
  <si>
    <t>Trần Thị Bích Phượng</t>
  </si>
  <si>
    <t>NBTS00665</t>
  </si>
  <si>
    <t>NBTS00666</t>
  </si>
  <si>
    <t>Nguyễn Văn Dũng 1</t>
  </si>
  <si>
    <t>NBTS00667</t>
  </si>
  <si>
    <t>Nguyễn Văn Trung</t>
  </si>
  <si>
    <t>NBTS00668</t>
  </si>
  <si>
    <t>Nguyễn Thị Minh Thu</t>
  </si>
  <si>
    <t>NBTS00669</t>
  </si>
  <si>
    <t>Trần Thị Thoa</t>
  </si>
  <si>
    <t>NBTS00670</t>
  </si>
  <si>
    <t>Trần Văn Bình</t>
  </si>
  <si>
    <t>NBTS00671</t>
  </si>
  <si>
    <t>Võ Văn Lung</t>
  </si>
  <si>
    <t>NBTS00672</t>
  </si>
  <si>
    <t>Nguyễn Phú Thương</t>
  </si>
  <si>
    <t>NBTS00673</t>
  </si>
  <si>
    <t>NBTS00674</t>
  </si>
  <si>
    <t>Trần Phước Lợi</t>
  </si>
  <si>
    <t>NBTS00675</t>
  </si>
  <si>
    <t>Lâm Khoan Dũng</t>
  </si>
  <si>
    <t>NBTS00676</t>
  </si>
  <si>
    <t>Trương Thị Lê Hồng</t>
  </si>
  <si>
    <t>NBTS00677</t>
  </si>
  <si>
    <t>Đinh Thị Thanh Tuyền</t>
  </si>
  <si>
    <t>NBTS00678</t>
  </si>
  <si>
    <t>Hồ Quốc Dũng</t>
  </si>
  <si>
    <t>NBTS00679</t>
  </si>
  <si>
    <t>Võ Trung Trực</t>
  </si>
  <si>
    <t>NBTS00680</t>
  </si>
  <si>
    <t xml:space="preserve">Thái Bình Dũng </t>
  </si>
  <si>
    <t>NBTS00681</t>
  </si>
  <si>
    <t>Vương Vân Nhi</t>
  </si>
  <si>
    <t>NBTS00682</t>
  </si>
  <si>
    <t>Phan Phú Cường</t>
  </si>
  <si>
    <t>NBTS00683</t>
  </si>
  <si>
    <t>Đỗ Thị Nguyên</t>
  </si>
  <si>
    <t>NBTS00684</t>
  </si>
  <si>
    <t>Nguyễn Lê Thanh Vy</t>
  </si>
  <si>
    <t>NBTS00685</t>
  </si>
  <si>
    <t xml:space="preserve">Nguyễn Thị Diện </t>
  </si>
  <si>
    <t>NBTS00686</t>
  </si>
  <si>
    <t xml:space="preserve">Phan Trung Nghĩa </t>
  </si>
  <si>
    <t>NBTS00687</t>
  </si>
  <si>
    <t xml:space="preserve">Mai Đình Thiện </t>
  </si>
  <si>
    <t>NBTS00688</t>
  </si>
  <si>
    <t xml:space="preserve">Thèn Đức Khoa </t>
  </si>
  <si>
    <t>NBTS00689</t>
  </si>
  <si>
    <t>Nguyễn Thanh Phong</t>
  </si>
  <si>
    <t>NBTS00690</t>
  </si>
  <si>
    <t>Nguyễn Vũ Thạnh</t>
  </si>
  <si>
    <t>NBTS00691</t>
  </si>
  <si>
    <t>Cao Bình An</t>
  </si>
  <si>
    <t>NBTS00692</t>
  </si>
  <si>
    <t>Biện Tấn Hoàng</t>
  </si>
  <si>
    <t>NBTS00693</t>
  </si>
  <si>
    <t xml:space="preserve">Lê Thanh </t>
  </si>
  <si>
    <t>NBTS00694</t>
  </si>
  <si>
    <t>Nguyễn Hữu Tuấn</t>
  </si>
  <si>
    <t>NBTS00695</t>
  </si>
  <si>
    <t>Cao Vũ Thái Ngân</t>
  </si>
  <si>
    <t>NBTS00696</t>
  </si>
  <si>
    <t>Đinh Mạnh Hùng</t>
  </si>
  <si>
    <t>NBTS00697</t>
  </si>
  <si>
    <t>Trần Song Vĩnh Tuấn</t>
  </si>
  <si>
    <t>NBTS00698</t>
  </si>
  <si>
    <t>Nguyễn Thị Tuyết Thạch</t>
  </si>
  <si>
    <t>NBTS00699</t>
  </si>
  <si>
    <t>Nguyễn Thùy Mỹ Yến</t>
  </si>
  <si>
    <t>NBTS00700</t>
  </si>
  <si>
    <t>Mai Vương Thanh Tùng</t>
  </si>
  <si>
    <t>NBTS00701</t>
  </si>
  <si>
    <t>Thái Thị Ngọc Thùy</t>
  </si>
  <si>
    <t>NBTS00702</t>
  </si>
  <si>
    <t>Nguyễn Trung Hiệp</t>
  </si>
  <si>
    <t>NBTS00703</t>
  </si>
  <si>
    <t>Huỳnh Quốc Ân</t>
  </si>
  <si>
    <t>NBTS00704</t>
  </si>
  <si>
    <t>NBTS00705</t>
  </si>
  <si>
    <t>Nguyễn Thị Huyền Trân</t>
  </si>
  <si>
    <t>NBTS00706</t>
  </si>
  <si>
    <t>Nguyễn Minh Trị</t>
  </si>
  <si>
    <t>NBTS00707</t>
  </si>
  <si>
    <t>Lâm Hoàng Đua</t>
  </si>
  <si>
    <t>NBTS00708</t>
  </si>
  <si>
    <t>Văn Trọng Vũ</t>
  </si>
  <si>
    <t>NBTS00709</t>
  </si>
  <si>
    <t>NBTS00710</t>
  </si>
  <si>
    <t>Văng Thị Kim Ngân</t>
  </si>
  <si>
    <t>NBTS00711</t>
  </si>
  <si>
    <t>NBTS00712</t>
  </si>
  <si>
    <t>SƠN LÊ</t>
  </si>
  <si>
    <t>NBTS00713</t>
  </si>
  <si>
    <t>PHAN VĂN NGHĨA</t>
  </si>
  <si>
    <t>NBTS00714</t>
  </si>
  <si>
    <t>LÝ BỬU NÉN</t>
  </si>
  <si>
    <t>NBTS00715</t>
  </si>
  <si>
    <t>WS excutive</t>
  </si>
  <si>
    <t>NBTS00716</t>
  </si>
  <si>
    <t>HUỲNH VĂN ĐẠT</t>
  </si>
  <si>
    <t>NBTS00717</t>
  </si>
  <si>
    <t>Cao Thị Bích Trang</t>
  </si>
  <si>
    <t>NBTS00718</t>
  </si>
  <si>
    <t>Toàn Lệ Đăng Khoa</t>
  </si>
  <si>
    <t>NBTS00720</t>
  </si>
  <si>
    <t>Châu Hồng Tuấn</t>
  </si>
  <si>
    <t>NBTS00721</t>
  </si>
  <si>
    <t>NBTS00722</t>
  </si>
  <si>
    <t>Phạm Quốc Thịnh</t>
  </si>
  <si>
    <t>21/7/2017</t>
  </si>
  <si>
    <t>NBTS00723</t>
  </si>
  <si>
    <t>Lê Thị Hồng</t>
  </si>
  <si>
    <t>NBTS00724</t>
  </si>
  <si>
    <t>NBTS00725</t>
  </si>
  <si>
    <t>Nguyễn Trương Anh Trang</t>
  </si>
  <si>
    <t>NBTS00726</t>
  </si>
  <si>
    <t>Trần Thái Thiện</t>
  </si>
  <si>
    <t>NBTS00727</t>
  </si>
  <si>
    <t>Lương Thị xuân</t>
  </si>
  <si>
    <t>NBTS00728</t>
  </si>
  <si>
    <t>PHAN VĂN DINH</t>
  </si>
  <si>
    <t>NBTS00729</t>
  </si>
  <si>
    <t>Lê Thị Hương</t>
  </si>
  <si>
    <t>NBTS00730</t>
  </si>
  <si>
    <t>Nguyễn Thanh Minh</t>
  </si>
  <si>
    <t>NBTS00731</t>
  </si>
  <si>
    <t>Đinh Công Thế Anh</t>
  </si>
  <si>
    <t>NBTS00732</t>
  </si>
  <si>
    <t>Nguyễn Xuân Được</t>
  </si>
  <si>
    <t>NBTS00733</t>
  </si>
  <si>
    <t>DƯƠNG TRIỆU QUÍ</t>
  </si>
  <si>
    <t>NBTS00734</t>
  </si>
  <si>
    <t>Nguyễn Phú Hưng</t>
  </si>
  <si>
    <t>NBTS00735</t>
  </si>
  <si>
    <t>Bùi Mạnh Cường</t>
  </si>
  <si>
    <t>01/08/2017</t>
  </si>
  <si>
    <t>NBTS00736</t>
  </si>
  <si>
    <t>Lương Khánh Hòa</t>
  </si>
  <si>
    <t>NBTS00737</t>
  </si>
  <si>
    <t>Hồ Văn Hoan</t>
  </si>
  <si>
    <t>NBTS00738</t>
  </si>
  <si>
    <t xml:space="preserve">Mai Trọng Phi  </t>
  </si>
  <si>
    <t>NBTS00739</t>
  </si>
  <si>
    <t>Hoàng Quốc Nhật</t>
  </si>
  <si>
    <t>NBTS00740</t>
  </si>
  <si>
    <t>Dương Văn Quy</t>
  </si>
  <si>
    <t>NBTS00741</t>
  </si>
  <si>
    <t>Phạm Thu Thảo</t>
  </si>
  <si>
    <t>NBTS00742</t>
  </si>
  <si>
    <t xml:space="preserve">Nguyễn Thi Duyên </t>
  </si>
  <si>
    <t>NBTS00743</t>
  </si>
  <si>
    <t>Nguyễn Văn Phong 1</t>
  </si>
  <si>
    <t>NBTS00744</t>
  </si>
  <si>
    <t>Nguyễn Văn Công 2</t>
  </si>
  <si>
    <t>NBTS00745</t>
  </si>
  <si>
    <t>Cao Văn Tùng</t>
  </si>
  <si>
    <t>NBTS00746</t>
  </si>
  <si>
    <t>Vũ Thị Vân</t>
  </si>
  <si>
    <t>NBTS00747</t>
  </si>
  <si>
    <t>Đỗ Tuấn Vũ</t>
  </si>
  <si>
    <t>NBTS00748</t>
  </si>
  <si>
    <t>Đặng Quang Minh</t>
  </si>
  <si>
    <t>NBTS00749</t>
  </si>
  <si>
    <t>Tạ Thị Giang</t>
  </si>
  <si>
    <t>NBTS00750</t>
  </si>
  <si>
    <t>Nguyễn Đình Kiên</t>
  </si>
  <si>
    <t>NBTS00751</t>
  </si>
  <si>
    <t>Nguyễn Tiến Lực</t>
  </si>
  <si>
    <t>NBTS00752</t>
  </si>
  <si>
    <t>Hoàng Quốc Việt</t>
  </si>
  <si>
    <t>NBTS00753</t>
  </si>
  <si>
    <t>Lê Thị Kim Oanh</t>
  </si>
  <si>
    <t>NBTS00754</t>
  </si>
  <si>
    <t>Nguyễn Thị Thuý 1</t>
  </si>
  <si>
    <t>NBTS00755</t>
  </si>
  <si>
    <t>Công Thị Thanh Hằng</t>
  </si>
  <si>
    <t>21/07/2017</t>
  </si>
  <si>
    <t>NBTS00756</t>
  </si>
  <si>
    <t>Trịnh Văn Dũng</t>
  </si>
  <si>
    <t>NBTS00757</t>
  </si>
  <si>
    <t>Phạm Ngọc Hiếu</t>
  </si>
  <si>
    <t>NBTS00758</t>
  </si>
  <si>
    <t>DDM</t>
  </si>
  <si>
    <t>NBTS00759</t>
  </si>
  <si>
    <t>Nguyễn Thị Hải Lý</t>
  </si>
  <si>
    <t>NBTS00760</t>
  </si>
  <si>
    <t>NGUYỄN THỊ THANH HUYỀN</t>
  </si>
  <si>
    <t>NBTS00761</t>
  </si>
  <si>
    <t>HOÀNG THỊ THANH BÌNH</t>
  </si>
  <si>
    <t>NBTS00762</t>
  </si>
  <si>
    <t>VÕ THỊ NGỌC LINH</t>
  </si>
  <si>
    <t>NBTS00763</t>
  </si>
  <si>
    <t>NGUYỄN VĂN THÁI</t>
  </si>
  <si>
    <t>NBTS00764</t>
  </si>
  <si>
    <t>Nguyễn Thị Hồng Thắm</t>
  </si>
  <si>
    <t>NBTS00765</t>
  </si>
  <si>
    <t>Trần Thị Hương Giang</t>
  </si>
  <si>
    <t>NBTS00766</t>
  </si>
  <si>
    <t>Lê Công Đoàn</t>
  </si>
  <si>
    <t>NBTS00767</t>
  </si>
  <si>
    <t>Cao Hoàng Long</t>
  </si>
  <si>
    <t>NBTS00768</t>
  </si>
  <si>
    <t>NBTS00769</t>
  </si>
  <si>
    <t>Nguyễn Hùng Vĩ</t>
  </si>
  <si>
    <t>NBTS00770</t>
  </si>
  <si>
    <t>Nguyễn Văn Nam</t>
  </si>
  <si>
    <t>NBTS00771</t>
  </si>
  <si>
    <t>DANH TÂM</t>
  </si>
  <si>
    <t>NBTS00772</t>
  </si>
  <si>
    <t>DANH CƯƠNG</t>
  </si>
  <si>
    <t>NBTS00773</t>
  </si>
  <si>
    <t>Nguyễn Thị Kim Ten</t>
  </si>
  <si>
    <t>NBTS00774</t>
  </si>
  <si>
    <t>Trương Văn Toàn</t>
  </si>
  <si>
    <t>NBTS00775</t>
  </si>
  <si>
    <t>Lê Hải Phương</t>
  </si>
  <si>
    <t>NBTS00776</t>
  </si>
  <si>
    <t>Nguyễn Minh Khai</t>
  </si>
  <si>
    <t>NBTS00777</t>
  </si>
  <si>
    <t>Nguyễn Thị Nhinh</t>
  </si>
  <si>
    <t>NBTS00778</t>
  </si>
  <si>
    <t>Lăng Trần Nguyệt Chi</t>
  </si>
  <si>
    <t>NBTS00779</t>
  </si>
  <si>
    <t>Hoàng Văn Kiên</t>
  </si>
  <si>
    <t>NBTS00780</t>
  </si>
  <si>
    <t>Phùng Nguyễn Phúc Huy</t>
  </si>
  <si>
    <t>NBTS00781</t>
  </si>
  <si>
    <t>Phạm Thanh Phước</t>
  </si>
  <si>
    <t>NBTS00782</t>
  </si>
  <si>
    <t>Vũ Ngọc Quang</t>
  </si>
  <si>
    <t>NBTS00783</t>
  </si>
  <si>
    <t>Nguyễn Minh Nam</t>
  </si>
  <si>
    <t>NBTS00784</t>
  </si>
  <si>
    <t>NBTS00785</t>
  </si>
  <si>
    <t>Nguyễn Hoàng Phong</t>
  </si>
  <si>
    <t>NBTS00786</t>
  </si>
  <si>
    <t>Nguyễn Thị Mỹ Thùy</t>
  </si>
  <si>
    <t>NBTS00787</t>
  </si>
  <si>
    <t>Nguyễn Thị Thu Hằng</t>
  </si>
  <si>
    <t>NBTS00788</t>
  </si>
  <si>
    <t>Lê Thanh Hùng</t>
  </si>
  <si>
    <t>NBTS00789</t>
  </si>
  <si>
    <t>Mai Thị Ngọc</t>
  </si>
  <si>
    <t>NBTS00790</t>
  </si>
  <si>
    <t>Đỗ Thị Tuyết</t>
  </si>
  <si>
    <t>NBTS00791</t>
  </si>
  <si>
    <t>Phan Xuân Thoại</t>
  </si>
  <si>
    <t>NBTS00792</t>
  </si>
  <si>
    <t>Nguyễn Hiếu Thiện</t>
  </si>
  <si>
    <t>NBTS00793</t>
  </si>
  <si>
    <t>Triệu Văn Vinh 1</t>
  </si>
  <si>
    <t>NBTS00794</t>
  </si>
  <si>
    <t>Nguyễn Minh Anh</t>
  </si>
  <si>
    <t>NBTS00795</t>
  </si>
  <si>
    <t>Bùi Văn Long</t>
  </si>
  <si>
    <t>NBTS00796</t>
  </si>
  <si>
    <t>Nguyễn Quốc Vũ</t>
  </si>
  <si>
    <t>NBTS00797</t>
  </si>
  <si>
    <t>Nguyễn Hữu Trí</t>
  </si>
  <si>
    <t>SM DB</t>
  </si>
  <si>
    <t>NBTS00798</t>
  </si>
  <si>
    <t>Nguyễn Thị Ánh</t>
  </si>
  <si>
    <t>NBTS00799</t>
  </si>
  <si>
    <t>Nguyễn Duy Có 1</t>
  </si>
  <si>
    <t>NBTS00800</t>
  </si>
  <si>
    <t>Phùng Văn Sự</t>
  </si>
  <si>
    <t>NBTS00801</t>
  </si>
  <si>
    <t>Tạ Kiên Trung</t>
  </si>
  <si>
    <t>NBTS00802</t>
  </si>
  <si>
    <t>Đào Trọng Duy</t>
  </si>
  <si>
    <t>NBTS00803</t>
  </si>
  <si>
    <t>Nguyễn Văn Phong</t>
  </si>
  <si>
    <t>NBTS00804</t>
  </si>
  <si>
    <t>Hà Văn Mạnh</t>
  </si>
  <si>
    <t>NBTS00805</t>
  </si>
  <si>
    <t>Nguyễn Thị Lại</t>
  </si>
  <si>
    <t>NBTS00806</t>
  </si>
  <si>
    <t>Vũ Ngọc Ánh</t>
  </si>
  <si>
    <t>NBTS00807</t>
  </si>
  <si>
    <t>Hoàng Thị Giáng Thu</t>
  </si>
  <si>
    <t>NBTS00808</t>
  </si>
  <si>
    <t>SMDB</t>
  </si>
  <si>
    <t>NBTS00809</t>
  </si>
  <si>
    <t>Nguyễn Thị Lan Anh</t>
  </si>
  <si>
    <t>NBTS00810</t>
  </si>
  <si>
    <t>Phan Quang Khải</t>
  </si>
  <si>
    <t>NBTS00811</t>
  </si>
  <si>
    <t>Nguyễn Thị Thanh Loan</t>
  </si>
  <si>
    <t>NBTS00812</t>
  </si>
  <si>
    <t>Nguyễn Thành Trung</t>
  </si>
  <si>
    <t>NBTS00813</t>
  </si>
  <si>
    <t>Từ Tứ Thiện</t>
  </si>
  <si>
    <t>NBTS00814</t>
  </si>
  <si>
    <t xml:space="preserve">Phạm Nhật Minh </t>
  </si>
  <si>
    <t>NBTS00815</t>
  </si>
  <si>
    <t>Phạm Minh Công</t>
  </si>
  <si>
    <t>NBTS00816</t>
  </si>
  <si>
    <t>NBTS00817</t>
  </si>
  <si>
    <t>Đinh Thị Loan Trang</t>
  </si>
  <si>
    <t>NBTS00818</t>
  </si>
  <si>
    <t>Trần Thị Minh</t>
  </si>
  <si>
    <t>NBTS00819</t>
  </si>
  <si>
    <t>Phan Quang Nhuận</t>
  </si>
  <si>
    <t>NBTS00820</t>
  </si>
  <si>
    <t>Trần Thị Tuyết Nhung</t>
  </si>
  <si>
    <t>21/8/2017</t>
  </si>
  <si>
    <t>NBTS00821</t>
  </si>
  <si>
    <t>Nguyễn Thị Yến Phương</t>
  </si>
  <si>
    <t>NBTS00822</t>
  </si>
  <si>
    <t>Phạm Thị Thùy Mỵ</t>
  </si>
  <si>
    <t>NBTS00823</t>
  </si>
  <si>
    <t>Đoàn Thế Vinh</t>
  </si>
  <si>
    <t>NBTS00824</t>
  </si>
  <si>
    <t>Nguyễn Thị Hà N1</t>
  </si>
  <si>
    <t>NBTS00825</t>
  </si>
  <si>
    <t>Nguyễn Thanh Huyền</t>
  </si>
  <si>
    <t>NBTS00826</t>
  </si>
  <si>
    <t>Trần Xuân Vũ</t>
  </si>
  <si>
    <t>NBTS00827</t>
  </si>
  <si>
    <t>Nguyễn Thị Duyên</t>
  </si>
  <si>
    <t>NBTS00828</t>
  </si>
  <si>
    <t>Nguyễn Thúy Quỳnh</t>
  </si>
  <si>
    <t>NBTS00829</t>
  </si>
  <si>
    <t>Nguyễn Tuấn Vũ</t>
  </si>
  <si>
    <t>NBTS00830</t>
  </si>
  <si>
    <t>Nguyễn Thị Hà Trang</t>
  </si>
  <si>
    <t>NBTS00831</t>
  </si>
  <si>
    <t>Nguyễn Đức Hùng</t>
  </si>
  <si>
    <t>NBTS00832</t>
  </si>
  <si>
    <t>Phạm Thị Lan Anh</t>
  </si>
  <si>
    <t>NBTS00833</t>
  </si>
  <si>
    <t>Trần Văn Huy</t>
  </si>
  <si>
    <t>NBTS00834</t>
  </si>
  <si>
    <t>Phạm Thành Trung</t>
  </si>
  <si>
    <t>NBTS00835</t>
  </si>
  <si>
    <t>Nguyễn Đức Nhật</t>
  </si>
  <si>
    <t>NBTS00836</t>
  </si>
  <si>
    <t>Nguyễn Văn Hưng</t>
  </si>
  <si>
    <t>NBTS00837</t>
  </si>
  <si>
    <t>Hà Xuân Dân</t>
  </si>
  <si>
    <t>NBTS00838</t>
  </si>
  <si>
    <t>Lê Duy Hưng</t>
  </si>
  <si>
    <t>NBTS00839</t>
  </si>
  <si>
    <t>Phạm Văn Hiền</t>
  </si>
  <si>
    <t>NBTS00840</t>
  </si>
  <si>
    <t xml:space="preserve">Hà Minh Thông </t>
  </si>
  <si>
    <t>NBTS00841</t>
  </si>
  <si>
    <t xml:space="preserve">Trần Ngọc Tuân </t>
  </si>
  <si>
    <t>NBTS00842</t>
  </si>
  <si>
    <t>Nguyễn Phước Quý</t>
  </si>
  <si>
    <t>NBTS00843</t>
  </si>
  <si>
    <t>Đinh Minh Lam</t>
  </si>
  <si>
    <t>NBTS00844</t>
  </si>
  <si>
    <t>Trần Viết Minh</t>
  </si>
  <si>
    <t>NBTS00845</t>
  </si>
  <si>
    <t>Nguyễn Tất Niên</t>
  </si>
  <si>
    <t>NBTS00846</t>
  </si>
  <si>
    <t>Đặng Thị Thanh Thảo</t>
  </si>
  <si>
    <t>NBTS00847</t>
  </si>
  <si>
    <t>Nguyễn Thị Hưởng</t>
  </si>
  <si>
    <t>NBTS00848</t>
  </si>
  <si>
    <t>Nguyễn Đức Long</t>
  </si>
  <si>
    <t>NBTS00849</t>
  </si>
  <si>
    <t>NBTS00850</t>
  </si>
  <si>
    <t>Trần Thị Vân</t>
  </si>
  <si>
    <t>NBTS00851</t>
  </si>
  <si>
    <t>Phạm Xuân Hùng</t>
  </si>
  <si>
    <t>REtail</t>
  </si>
  <si>
    <t>NBTS00852</t>
  </si>
  <si>
    <t>Lê Thị Hà</t>
  </si>
  <si>
    <t>NBTS00853</t>
  </si>
  <si>
    <t>Nguyễn Trọng Hiếu</t>
  </si>
  <si>
    <t>Rural</t>
  </si>
  <si>
    <t>NBTS00854</t>
  </si>
  <si>
    <t>Lại Thế Hiển</t>
  </si>
  <si>
    <t>NBTS00855</t>
  </si>
  <si>
    <t>Hoàng Văn Nghĩa</t>
  </si>
  <si>
    <t>NBTS00856</t>
  </si>
  <si>
    <t>Bùi Văn Minh</t>
  </si>
  <si>
    <t>NBTS00857</t>
  </si>
  <si>
    <t>Trần Thanh Hùng</t>
  </si>
  <si>
    <t>NBTS00858</t>
  </si>
  <si>
    <t>Thái Nhật Xuân</t>
  </si>
  <si>
    <t>NBTS00859</t>
  </si>
  <si>
    <t>Nguyễn Thị Kim Sen</t>
  </si>
  <si>
    <t>NBTS00860</t>
  </si>
  <si>
    <t>Vũ Phi Long</t>
  </si>
  <si>
    <t>NBTS00861</t>
  </si>
  <si>
    <t>Cao Thành Quý</t>
  </si>
  <si>
    <t>NBTS00862</t>
  </si>
  <si>
    <t>Lê Thái Phương</t>
  </si>
  <si>
    <t>NBTS00863</t>
  </si>
  <si>
    <t>Châu Tuấn Đạt</t>
  </si>
  <si>
    <t>NBTS00864</t>
  </si>
  <si>
    <t>Lê Nam Phương</t>
  </si>
  <si>
    <t>NBTS00865</t>
  </si>
  <si>
    <t xml:space="preserve">Phạm Văn Đức </t>
  </si>
  <si>
    <t>NBTS00866</t>
  </si>
  <si>
    <t>Võ Ngọc Hoàng Sanh</t>
  </si>
  <si>
    <t>NBTS00867</t>
  </si>
  <si>
    <t>Nguyễn Tấn Lực</t>
  </si>
  <si>
    <t>NBTS00868</t>
  </si>
  <si>
    <t>Huỳnh Thị Ngọc Kim</t>
  </si>
  <si>
    <t>NBTS00869</t>
  </si>
  <si>
    <t>Nguyễn Mạnh Cường 1</t>
  </si>
  <si>
    <t>NBTS00870</t>
  </si>
  <si>
    <t>Nguyễn Khánh Sơn</t>
  </si>
  <si>
    <t>NBTS00871</t>
  </si>
  <si>
    <t>Trần Thanh Tuấn</t>
  </si>
  <si>
    <t>NBTS00872</t>
  </si>
  <si>
    <t xml:space="preserve">Hoàng Mạnh Trường  </t>
  </si>
  <si>
    <t>NBTS00873</t>
  </si>
  <si>
    <t>Trần Thị Diễm</t>
  </si>
  <si>
    <t>NBTS00874</t>
  </si>
  <si>
    <t>Hồ Thiên Đạt</t>
  </si>
  <si>
    <t>NBTS00875</t>
  </si>
  <si>
    <t>Trần Văn Hiệp</t>
  </si>
  <si>
    <t>NBTS00876</t>
  </si>
  <si>
    <t>Nguyễn Văn Phụng</t>
  </si>
  <si>
    <t>NBTS00877</t>
  </si>
  <si>
    <t>Hồ Kim Long</t>
  </si>
  <si>
    <t>NBTS00878</t>
  </si>
  <si>
    <t>Lê Thanh Tùng</t>
  </si>
  <si>
    <t>NBTS00879</t>
  </si>
  <si>
    <t>Huỳnh Ngọc Thịnh</t>
  </si>
  <si>
    <t>NBTS00880</t>
  </si>
  <si>
    <t>Đoàn Thanh Vương</t>
  </si>
  <si>
    <t>NBTS00881</t>
  </si>
  <si>
    <t>NBTS00882</t>
  </si>
  <si>
    <t>Trần Văn Day</t>
  </si>
  <si>
    <t>NBTS00883</t>
  </si>
  <si>
    <t>Dương Hữu Tuân</t>
  </si>
  <si>
    <t>NBTS00884</t>
  </si>
  <si>
    <t>Phạm Văn Duy</t>
  </si>
  <si>
    <t>NBTS00885</t>
  </si>
  <si>
    <t>Lê Quốc Lộc</t>
  </si>
  <si>
    <t>NBTS00886</t>
  </si>
  <si>
    <t>Nguyễn Hoàng Ánh</t>
  </si>
  <si>
    <t>NBTS00887</t>
  </si>
  <si>
    <t>Lâm Tuấn Thành</t>
  </si>
  <si>
    <t>NBTS00888</t>
  </si>
  <si>
    <t>Trần Bá Dũng</t>
  </si>
  <si>
    <t>NBTS00889</t>
  </si>
  <si>
    <t>Nguyễn Hữu  Phúc</t>
  </si>
  <si>
    <t>NBTS00890</t>
  </si>
  <si>
    <t>Ngô Trường Giang</t>
  </si>
  <si>
    <t>NBTS00891</t>
  </si>
  <si>
    <t>Bùi Ngọc Duy</t>
  </si>
  <si>
    <t>NBTS00892</t>
  </si>
  <si>
    <t>NBTS00893</t>
  </si>
  <si>
    <t>Hồ Vĩnh Thành</t>
  </si>
  <si>
    <t>NBTS00894</t>
  </si>
  <si>
    <t>Lê Thị Kim Lan</t>
  </si>
  <si>
    <t>NBTS00895</t>
  </si>
  <si>
    <t>Trần Hảo</t>
  </si>
  <si>
    <t>NBTS00896</t>
  </si>
  <si>
    <t>Quách Học Hiếu</t>
  </si>
  <si>
    <t>NBTS00897</t>
  </si>
  <si>
    <t>Văn Phước Lạc</t>
  </si>
  <si>
    <t>NBTS00898</t>
  </si>
  <si>
    <t>Nguyễn Mạnh Cường</t>
  </si>
  <si>
    <t>NBTS00899</t>
  </si>
  <si>
    <t>Đào Thanh Nhân</t>
  </si>
  <si>
    <t>NBTS00900</t>
  </si>
  <si>
    <t>Nguyễn Cao Tiến Đạt</t>
  </si>
  <si>
    <t>NBTS00901</t>
  </si>
  <si>
    <t>Trương Võ Kỳ Châu</t>
  </si>
  <si>
    <t>NBTS00902</t>
  </si>
  <si>
    <t>Nguyễn Văn Hà</t>
  </si>
  <si>
    <t>NBTS00903</t>
  </si>
  <si>
    <t>Lê Nhân Đức</t>
  </si>
  <si>
    <t>28/9/2017</t>
  </si>
  <si>
    <t>NBTS00904</t>
  </si>
  <si>
    <t>Nguyễn Thị Mỹ Khánh</t>
  </si>
  <si>
    <t>9/10/2017</t>
  </si>
  <si>
    <t>NBTS00905</t>
  </si>
  <si>
    <t>Phan Thị Mỹ Duyên</t>
  </si>
  <si>
    <t>NBTS00906</t>
  </si>
  <si>
    <t>Trần Đức Huy</t>
  </si>
  <si>
    <t>10/10/2017</t>
  </si>
  <si>
    <t>NBTS00907</t>
  </si>
  <si>
    <t>Tiêu Minh Tường</t>
  </si>
  <si>
    <t>13/10/2017</t>
  </si>
  <si>
    <t>NBTS00908</t>
  </si>
  <si>
    <t>Lê Tân Trung Hiếu</t>
  </si>
  <si>
    <t>NBTS00909</t>
  </si>
  <si>
    <t>Lưu Công Huân</t>
  </si>
  <si>
    <t>NBTS00910</t>
  </si>
  <si>
    <t>Nguyễn Đức thuận</t>
  </si>
  <si>
    <t>NBTS00911</t>
  </si>
  <si>
    <t>Lê Hồng Cường</t>
  </si>
  <si>
    <t>NBTS00912</t>
  </si>
  <si>
    <t>Nguyễn Nam Anh</t>
  </si>
  <si>
    <t>NBTS00913</t>
  </si>
  <si>
    <t>Hồ Văn Tuấn</t>
  </si>
  <si>
    <t>NBTS00914</t>
  </si>
  <si>
    <t>Lương Quốc Long</t>
  </si>
  <si>
    <t>NBTS00915</t>
  </si>
  <si>
    <t>Nguyễn Văn Hòa</t>
  </si>
  <si>
    <t>NBTS00916</t>
  </si>
  <si>
    <t xml:space="preserve"> Nguyễn Văn Nam</t>
  </si>
  <si>
    <t>NBTS00917</t>
  </si>
  <si>
    <t>Lê Thị Cẩm Nhung</t>
  </si>
  <si>
    <t>NBTS00918</t>
  </si>
  <si>
    <t>Nguyễn Thị Thúy 1</t>
  </si>
  <si>
    <t>NBTS00919</t>
  </si>
  <si>
    <t>Nguyễn Văn Khoa</t>
  </si>
  <si>
    <t>NBTS00920</t>
  </si>
  <si>
    <t>Lý Văn Lộc</t>
  </si>
  <si>
    <t>NBTS00921</t>
  </si>
  <si>
    <t>Nguyễn Thị Linh</t>
  </si>
  <si>
    <t>NBTS00922</t>
  </si>
  <si>
    <t>Phạm Thị Mai Hương</t>
  </si>
  <si>
    <t>NBTS00923</t>
  </si>
  <si>
    <t>Nguyễn Anh Đức</t>
  </si>
  <si>
    <t>NBTS00924</t>
  </si>
  <si>
    <t>Phan Ngọc Huy1</t>
  </si>
  <si>
    <t>NBTS00925</t>
  </si>
  <si>
    <t>Bùi Thị Hồng Nhung</t>
  </si>
  <si>
    <t>NBTS00926</t>
  </si>
  <si>
    <t>Nguyễn Thúy Vinh</t>
  </si>
  <si>
    <t>NBTS00927</t>
  </si>
  <si>
    <t>Lê Quang Vũ</t>
  </si>
  <si>
    <t>NBTS00928</t>
  </si>
  <si>
    <t>Đinh Văn Thao</t>
  </si>
  <si>
    <t>NBTS00929</t>
  </si>
  <si>
    <t>Phạm Văn Hồng</t>
  </si>
  <si>
    <t>NBTS00930</t>
  </si>
  <si>
    <t>Lê Cầu</t>
  </si>
  <si>
    <t>NBTS00931</t>
  </si>
  <si>
    <t>Lê Thị Mỹ Hiệp</t>
  </si>
  <si>
    <t>NBTS00932</t>
  </si>
  <si>
    <t>Lê Công Duy Quang</t>
  </si>
  <si>
    <t>NBTS00933</t>
  </si>
  <si>
    <t>Nguyễn Thành Duy</t>
  </si>
  <si>
    <t>NBTS00934</t>
  </si>
  <si>
    <t>Phạm Đình Phương</t>
  </si>
  <si>
    <t>Re</t>
  </si>
  <si>
    <t>NBTS00935</t>
  </si>
  <si>
    <t>Đoàn Hà Kiều Oanh</t>
  </si>
  <si>
    <t>NBTS00936</t>
  </si>
  <si>
    <t>Ngô Hiệp</t>
  </si>
  <si>
    <t>NBTS00937</t>
  </si>
  <si>
    <t>Võ Thị Thúy</t>
  </si>
  <si>
    <t>NBTS00938</t>
  </si>
  <si>
    <t>Mã Thanh Minh</t>
  </si>
  <si>
    <t>NBTS00939</t>
  </si>
  <si>
    <t>Nguyễn Hồng Nhãn</t>
  </si>
  <si>
    <t>NBTS00940</t>
  </si>
  <si>
    <t>Phan Văn Tòng</t>
  </si>
  <si>
    <t>NBTS00941</t>
  </si>
  <si>
    <t>Hồ Hữu Nghĩa</t>
  </si>
  <si>
    <t>NBTS00942</t>
  </si>
  <si>
    <t>Phạm Thị Trang</t>
  </si>
  <si>
    <t>NBTS00943</t>
  </si>
  <si>
    <t>Nguyễn Châu Nhất Linh</t>
  </si>
  <si>
    <t>NBTS00944</t>
  </si>
  <si>
    <t>Nguyễn Anh Khoa</t>
  </si>
  <si>
    <t>NBTS00945</t>
  </si>
  <si>
    <t>Lê Phương Loan</t>
  </si>
  <si>
    <t>NBTS00946</t>
  </si>
  <si>
    <t>Đặng Tường Bảo</t>
  </si>
  <si>
    <t>NBTS00947</t>
  </si>
  <si>
    <t>NBTS00948</t>
  </si>
  <si>
    <t>Trần Mạnh Hùng</t>
  </si>
  <si>
    <t>NBTS00949</t>
  </si>
  <si>
    <t>Tât Thắng</t>
  </si>
  <si>
    <t>NBTS00950</t>
  </si>
  <si>
    <t>Cao Nguyễn Thế</t>
  </si>
  <si>
    <t>NBTS00951</t>
  </si>
  <si>
    <t>Nguyễn Anh Diểm</t>
  </si>
  <si>
    <t>NBTS00952</t>
  </si>
  <si>
    <t>Lại Thế Vinh</t>
  </si>
  <si>
    <t>NBTS00953</t>
  </si>
  <si>
    <t>Phạm Minh Tiến</t>
  </si>
  <si>
    <t>NBTS00954</t>
  </si>
  <si>
    <t>Hồ Hữu Công</t>
  </si>
  <si>
    <t>NBTS00955</t>
  </si>
  <si>
    <t>Ngô Phú Quốc</t>
  </si>
  <si>
    <t>NBTS00956</t>
  </si>
  <si>
    <t>Nghiêm Xuân Yên</t>
  </si>
  <si>
    <t>NBTS00957</t>
  </si>
  <si>
    <t>Nguyễn Hùng Chiến</t>
  </si>
  <si>
    <t>NBTS00958</t>
  </si>
  <si>
    <t>Võ Hoàng Thanh</t>
  </si>
  <si>
    <t>NBTS00959</t>
  </si>
  <si>
    <t>Võ Thanh An</t>
  </si>
  <si>
    <t>NBTS00960</t>
  </si>
  <si>
    <t>Trần Anh Kiệt</t>
  </si>
  <si>
    <t>NBTS00961</t>
  </si>
  <si>
    <t>Trần Minh Toàn</t>
  </si>
  <si>
    <t>NBTS00962</t>
  </si>
  <si>
    <t xml:space="preserve">Trần Minh Thuận </t>
  </si>
  <si>
    <t>NBTS00963</t>
  </si>
  <si>
    <t>Nguyễn Phi Vũ</t>
  </si>
  <si>
    <t>NBTS00964</t>
  </si>
  <si>
    <t>La Phước Trung</t>
  </si>
  <si>
    <t>NBTS00965</t>
  </si>
  <si>
    <t>NBTS00966</t>
  </si>
  <si>
    <t>Lê Vũ Trí Dũng</t>
  </si>
  <si>
    <t>NBTS00967</t>
  </si>
  <si>
    <t>Lê Tấn Thạnh</t>
  </si>
  <si>
    <t>NBTS00968</t>
  </si>
  <si>
    <t>Võ Quang Huy</t>
  </si>
  <si>
    <t>NBTS00969</t>
  </si>
  <si>
    <t>Hoàng Mỹ Quyên</t>
  </si>
  <si>
    <t>NBTS00970</t>
  </si>
  <si>
    <t>Lê Phạm Tính</t>
  </si>
  <si>
    <t>NBTS00971</t>
  </si>
  <si>
    <t>Lê Thị Tình</t>
  </si>
  <si>
    <t>NBTS00972</t>
  </si>
  <si>
    <t>Bùi Công Mạnh</t>
  </si>
  <si>
    <t>NBTS00973</t>
  </si>
  <si>
    <t>Phan Nguyễn Quang Thịnh</t>
  </si>
  <si>
    <t>NBTS00974</t>
  </si>
  <si>
    <t xml:space="preserve">Võ Thành Phi </t>
  </si>
  <si>
    <t>NBTS00975</t>
  </si>
  <si>
    <t>Lư Trung Long</t>
  </si>
  <si>
    <t>NBTS00976</t>
  </si>
  <si>
    <t>Hồ Vỹ Trường Giang</t>
  </si>
  <si>
    <t>NBTS00977</t>
  </si>
  <si>
    <t>Trần Đình Dương</t>
  </si>
  <si>
    <t>NBTS00978</t>
  </si>
  <si>
    <t>Bùi Hữu Đạt</t>
  </si>
  <si>
    <t>NBTS00979</t>
  </si>
  <si>
    <t xml:space="preserve">Nguyễn Đức Trọng </t>
  </si>
  <si>
    <t>NBTS00980</t>
  </si>
  <si>
    <t>Trần Đức Duy</t>
  </si>
  <si>
    <t>NBTS00981</t>
  </si>
  <si>
    <t>Nguyễn Thị Hồng</t>
  </si>
  <si>
    <t>NBTS00982</t>
  </si>
  <si>
    <t>Nguyễn Ngọc Thơm</t>
  </si>
  <si>
    <t>16/10/2017</t>
  </si>
  <si>
    <t>NBTS00983</t>
  </si>
  <si>
    <t>Hà Thị Như Ngọc</t>
  </si>
  <si>
    <t>NBTS00984</t>
  </si>
  <si>
    <t>Dưng Thị Hoa</t>
  </si>
  <si>
    <t>NBTS00985</t>
  </si>
  <si>
    <t>Lê Chí Dũng</t>
  </si>
  <si>
    <t>NBTS00986</t>
  </si>
  <si>
    <t>Nguyễn Văn Đình Phú</t>
  </si>
  <si>
    <t>NBTS00987</t>
  </si>
  <si>
    <t>Trần Quốc Cương</t>
  </si>
  <si>
    <t>14/10/2017</t>
  </si>
  <si>
    <t>NBTS00988</t>
  </si>
  <si>
    <t>Đỗ Anh Tuấn</t>
  </si>
  <si>
    <t>NBTS00989</t>
  </si>
  <si>
    <t>Nguyễn Tùng Vương</t>
  </si>
  <si>
    <t>NBTS00990</t>
  </si>
  <si>
    <t>Lê Long Hồ</t>
  </si>
  <si>
    <t>NBTS00991</t>
  </si>
  <si>
    <t>Phùng Văn Vinh</t>
  </si>
  <si>
    <t>NBTS00992</t>
  </si>
  <si>
    <t>Hoàng Thị Thu Thủy</t>
  </si>
  <si>
    <t>NBTS00993</t>
  </si>
  <si>
    <t>Thái Anh Nguyên</t>
  </si>
  <si>
    <t>NBTS00994</t>
  </si>
  <si>
    <t xml:space="preserve">Phan Tựu </t>
  </si>
  <si>
    <t>NBTS00995</t>
  </si>
  <si>
    <t>Nguyễn Toni</t>
  </si>
  <si>
    <t>NBTS00996</t>
  </si>
  <si>
    <t>Nguyễn Thị Kim Ngân</t>
  </si>
  <si>
    <t>NBTS00997</t>
  </si>
  <si>
    <t>Võ Thành Nhựt</t>
  </si>
  <si>
    <t>NBTS00998</t>
  </si>
  <si>
    <t>Hồ Thái Phương</t>
  </si>
  <si>
    <t>NBTS00999</t>
  </si>
  <si>
    <t>Nguyễn Phương Uyên</t>
  </si>
  <si>
    <t>NBTS01000</t>
  </si>
  <si>
    <t>Huỳnh Đình Huy</t>
  </si>
  <si>
    <t>NBTS01001</t>
  </si>
  <si>
    <t>Huỳnh văn Nhân</t>
  </si>
  <si>
    <t>NBTS01002</t>
  </si>
  <si>
    <t>Nguyễn Hữu Mạnh</t>
  </si>
  <si>
    <t>NBTS01003</t>
  </si>
  <si>
    <t>Nguyễn Đức Trung</t>
  </si>
  <si>
    <t>NBTS01004</t>
  </si>
  <si>
    <t>Hoàng Thị Quân</t>
  </si>
  <si>
    <t>NBTS01005</t>
  </si>
  <si>
    <t>NGÔ THỊ HỒNG LOAN</t>
  </si>
  <si>
    <t>NBTS01006</t>
  </si>
  <si>
    <t>LÊ DƯƠNG KIM MINH</t>
  </si>
  <si>
    <t>NBTS01007</t>
  </si>
  <si>
    <t>Nguyễn Minh Nguyệt</t>
  </si>
  <si>
    <t>NBTS01008</t>
  </si>
  <si>
    <t>NBTS01009</t>
  </si>
  <si>
    <t>Hồ Nguyễn Thùy Trang</t>
  </si>
  <si>
    <t>NBTS01010</t>
  </si>
  <si>
    <t>Đặng Văn Anh</t>
  </si>
  <si>
    <t>NBTS01011</t>
  </si>
  <si>
    <t>Trương Hoàng Giang</t>
  </si>
  <si>
    <t>NBTS01012</t>
  </si>
  <si>
    <t>Phan Trường Nhựt</t>
  </si>
  <si>
    <t>NBTS01013</t>
  </si>
  <si>
    <t>Võ Thị Mỹ Dương</t>
  </si>
  <si>
    <t>NBTS01014</t>
  </si>
  <si>
    <t>Lê Văn Lê</t>
  </si>
  <si>
    <t>21/10/2017</t>
  </si>
  <si>
    <t>NBTS01015</t>
  </si>
  <si>
    <t>ĐẶNG HOÀI PHÚC</t>
  </si>
  <si>
    <t>NBTS01016</t>
  </si>
  <si>
    <t>TRANG QUỐC PHONG</t>
  </si>
  <si>
    <t>NBTS01017</t>
  </si>
  <si>
    <t>VÕ THỊ NGỌC QUYỀN</t>
  </si>
  <si>
    <t>NBTS01018</t>
  </si>
  <si>
    <t>TRẦN NGỌC TẤN</t>
  </si>
  <si>
    <t>NBTS01019</t>
  </si>
  <si>
    <t>VŨ THANH TÒNG</t>
  </si>
  <si>
    <t>NBTS01020</t>
  </si>
  <si>
    <t>Nguyễn Đoàn Minh Tân</t>
  </si>
  <si>
    <t>NBTS01021</t>
  </si>
  <si>
    <t xml:space="preserve"> Lâm Vũ Bình</t>
  </si>
  <si>
    <t>NBTS01022</t>
  </si>
  <si>
    <t>Châu Minh Vương</t>
  </si>
  <si>
    <t>NBTS01023</t>
  </si>
  <si>
    <t>Nguyễn Thị Huyền</t>
  </si>
  <si>
    <t>NBTS01024</t>
  </si>
  <si>
    <t>Trần Thị Thùy cũ</t>
  </si>
  <si>
    <t>NBTS01025</t>
  </si>
  <si>
    <t>Nguyễn Hoàng Nam</t>
  </si>
  <si>
    <t>NBTS01026</t>
  </si>
  <si>
    <t>Thạch Thái Tân</t>
  </si>
  <si>
    <t>NBTS01027</t>
  </si>
  <si>
    <t>Lê Sỹ Anh</t>
  </si>
  <si>
    <t>NBTS01028</t>
  </si>
  <si>
    <t>Nguyễn Tiến Sáng</t>
  </si>
  <si>
    <t>NBTS01029</t>
  </si>
  <si>
    <t xml:space="preserve">Lê Văn Thắng </t>
  </si>
  <si>
    <t>NBTS01030</t>
  </si>
  <si>
    <t xml:space="preserve">Trần Văn Mẫn </t>
  </si>
  <si>
    <t>31/10/2017</t>
  </si>
  <si>
    <t>NBTS01031</t>
  </si>
  <si>
    <t>Trần Thị Thanh Thương</t>
  </si>
  <si>
    <t>NBTS01032</t>
  </si>
  <si>
    <t>Võ Minh Hoàng</t>
  </si>
  <si>
    <t>SSDB</t>
  </si>
  <si>
    <t>NBTS01033</t>
  </si>
  <si>
    <t>Nguyễn Dũng Minh Đức</t>
  </si>
  <si>
    <t>NBTS01034</t>
  </si>
  <si>
    <t>Trần Thanh Nhã</t>
  </si>
  <si>
    <t>NBTS01035</t>
  </si>
  <si>
    <t>Đặng Bảo Thu</t>
  </si>
  <si>
    <t>NBTS01036</t>
  </si>
  <si>
    <t>Lê Quốc Liêm</t>
  </si>
  <si>
    <t>NBTS01037</t>
  </si>
  <si>
    <t>Huỳnh Bội Linh</t>
  </si>
  <si>
    <t>NBTS01038</t>
  </si>
  <si>
    <t>Nguyễn Phước Lộc</t>
  </si>
  <si>
    <t>NBTS01039</t>
  </si>
  <si>
    <t>Lê Ngọc Thịnh</t>
  </si>
  <si>
    <t>NBTS01040</t>
  </si>
  <si>
    <t>Lâm Minh Cường</t>
  </si>
  <si>
    <t>NBTS01041</t>
  </si>
  <si>
    <t>Nguyễn Thị Ngọc Trinh</t>
  </si>
  <si>
    <t>NBTS01043</t>
  </si>
  <si>
    <t>Bùi Văn Cường</t>
  </si>
  <si>
    <t>NBTS01044</t>
  </si>
  <si>
    <t>MTLê Thị Triều</t>
  </si>
  <si>
    <t>NBTS01045</t>
  </si>
  <si>
    <t>Hoàng Thanh Hiền</t>
  </si>
  <si>
    <t>NBTS01046</t>
  </si>
  <si>
    <t>Trần Thị Vẽ</t>
  </si>
  <si>
    <t>NBTS01047</t>
  </si>
  <si>
    <t>Nguyễn Văn Hải</t>
  </si>
  <si>
    <t>NBTS01048</t>
  </si>
  <si>
    <t>Hoàng Nam Tây</t>
  </si>
  <si>
    <t>NBTS01049</t>
  </si>
  <si>
    <t>Đinh Văn Phú</t>
  </si>
  <si>
    <t>NBTS01050</t>
  </si>
  <si>
    <t>Nguyễn Mạnh Huy</t>
  </si>
  <si>
    <t>NBTS01051</t>
  </si>
  <si>
    <t>Trần Văn Nhơn</t>
  </si>
  <si>
    <t>NBTS01052</t>
  </si>
  <si>
    <t>Trương Định</t>
  </si>
  <si>
    <t>NBTS01053</t>
  </si>
  <si>
    <t>Dương Thị Mai</t>
  </si>
  <si>
    <t>NBTS01054</t>
  </si>
  <si>
    <t>Nguyễn Đình Quyết</t>
  </si>
  <si>
    <t>NBTS01055</t>
  </si>
  <si>
    <t>Hoàng Thị Dung</t>
  </si>
  <si>
    <t>NBTS01056</t>
  </si>
  <si>
    <t>Nguyễn Thị Diễm Trang</t>
  </si>
  <si>
    <t>NBTS01058</t>
  </si>
  <si>
    <t>Dương Thị Thanh Thảo</t>
  </si>
  <si>
    <t>NBTS01059</t>
  </si>
  <si>
    <t>Nguyễn Thị Mỹ Khanh</t>
  </si>
  <si>
    <t>NBTS01060</t>
  </si>
  <si>
    <t>Dương Nghĩa Hiệp</t>
  </si>
  <si>
    <t>NBTS01061</t>
  </si>
  <si>
    <t>Châu Phước Quang</t>
  </si>
  <si>
    <t>NBTS01062</t>
  </si>
  <si>
    <t>Hà Mỹ Hương</t>
  </si>
  <si>
    <t>NBTS01063</t>
  </si>
  <si>
    <t>Nguyễn Ngọc Bảo Trân</t>
  </si>
  <si>
    <t>NBTS01064</t>
  </si>
  <si>
    <t>Nguyễn Thị Kim Lan</t>
  </si>
  <si>
    <t>NBTS01065</t>
  </si>
  <si>
    <t>Vũ Thị Bích Vân</t>
  </si>
  <si>
    <t>NBTS01066</t>
  </si>
  <si>
    <t>Nguyễn Thế Nam</t>
  </si>
  <si>
    <t>NBTS01067</t>
  </si>
  <si>
    <t>Lê Minh Hùng</t>
  </si>
  <si>
    <t>NBTS01068</t>
  </si>
  <si>
    <t>Nguyễn Thị Huyền Trâm</t>
  </si>
  <si>
    <t>NBTS01069</t>
  </si>
  <si>
    <t>Nguyễn Thế Hậu</t>
  </si>
  <si>
    <t>NBTS01070</t>
  </si>
  <si>
    <t>Nguyễn Văn Tý</t>
  </si>
  <si>
    <t>NBTS01071</t>
  </si>
  <si>
    <t>Ngô Đức Hải</t>
  </si>
  <si>
    <t>NBTS01072</t>
  </si>
  <si>
    <t>Trần Thị Thúy</t>
  </si>
  <si>
    <t>NBTS01073</t>
  </si>
  <si>
    <t>Lê Văn Tuấn</t>
  </si>
  <si>
    <t>NBTS01074</t>
  </si>
  <si>
    <t>Phan Nhật Duy</t>
  </si>
  <si>
    <t>NBTS01075</t>
  </si>
  <si>
    <t>DƯƠNG THỊ CẨM HẰNG</t>
  </si>
  <si>
    <t>NBTS01076</t>
  </si>
  <si>
    <t>Trần Bích Niên</t>
  </si>
  <si>
    <t>NBTS01077</t>
  </si>
  <si>
    <t>Đỗ Hữu Niềm</t>
  </si>
  <si>
    <t>NBTS01078</t>
  </si>
  <si>
    <t>Tô Thị Thanh Thủy</t>
  </si>
  <si>
    <t>NBTS01079</t>
  </si>
  <si>
    <t>NGUYỄN TRỌNG DUY</t>
  </si>
  <si>
    <t>NBTS01080</t>
  </si>
  <si>
    <t>Tống Hữu Công</t>
  </si>
  <si>
    <t>NBTS01081</t>
  </si>
  <si>
    <t>Trần Thị Thanh Hương</t>
  </si>
  <si>
    <t>13/11/2017</t>
  </si>
  <si>
    <t>NBTS01082</t>
  </si>
  <si>
    <t>Lê Xuân Hưng</t>
  </si>
  <si>
    <t>NBTS01083</t>
  </si>
  <si>
    <t>Nguyễn Thị Bích Ngọc</t>
  </si>
  <si>
    <t>14/11/2017</t>
  </si>
  <si>
    <t>NBTS01084</t>
  </si>
  <si>
    <t>Nguyễn Trường Giang</t>
  </si>
  <si>
    <t>21/11/2017</t>
  </si>
  <si>
    <t>NBTS01085</t>
  </si>
  <si>
    <t>Nguyễn Tùng Dương</t>
  </si>
  <si>
    <t>NBTS01086</t>
  </si>
  <si>
    <t>Nguyễn Duy Lâm</t>
  </si>
  <si>
    <t>NBTS01087</t>
  </si>
  <si>
    <t>Lê Thị Bích Phương</t>
  </si>
  <si>
    <t>NBTS01088</t>
  </si>
  <si>
    <t>Võ Thị Mỹ Dung</t>
  </si>
  <si>
    <t>NBTS01089</t>
  </si>
  <si>
    <t>Nguyễn Thị Thùy Trang</t>
  </si>
  <si>
    <t>NBTS01090</t>
  </si>
  <si>
    <t>Lê Quang Huy</t>
  </si>
  <si>
    <t>NBTS01091</t>
  </si>
  <si>
    <t>Nguyễn Hải Hà</t>
  </si>
  <si>
    <t>NBTS01093</t>
  </si>
  <si>
    <t>Võ Văn Lâm</t>
  </si>
  <si>
    <t>20/11/2017</t>
  </si>
  <si>
    <t>NBTS01094</t>
  </si>
  <si>
    <t>NBTS01095</t>
  </si>
  <si>
    <t>Nguyễn Thị Mộng Cầm</t>
  </si>
  <si>
    <t>MO</t>
  </si>
  <si>
    <t>NBTS01096</t>
  </si>
  <si>
    <t>Nguyễn Hoàng Tuấn</t>
  </si>
  <si>
    <t>NBTS01097</t>
  </si>
  <si>
    <t>Hà Công Chánh</t>
  </si>
  <si>
    <t>NBTS01098</t>
  </si>
  <si>
    <t>Nguyễn Minh Phú</t>
  </si>
  <si>
    <t>NBTS01099</t>
  </si>
  <si>
    <t>NBTS01100</t>
  </si>
  <si>
    <t>Nguyễn Quốc Quý</t>
  </si>
  <si>
    <t>NBTS01101</t>
  </si>
  <si>
    <t>Nguyễn Văn Quý</t>
  </si>
  <si>
    <t>NBTS01102</t>
  </si>
  <si>
    <t>Lê Hoàng Vũ</t>
  </si>
  <si>
    <t>NBTS01103</t>
  </si>
  <si>
    <t>Nguyễn Văn Giang</t>
  </si>
  <si>
    <t>NBTS01104</t>
  </si>
  <si>
    <t>Nguyễn Hồng Hòa</t>
  </si>
  <si>
    <t>NBTS01105</t>
  </si>
  <si>
    <t>Nguyễn Thị Thu Thảo</t>
  </si>
  <si>
    <t>NBTS01106</t>
  </si>
  <si>
    <t>Trần Văn Thành</t>
  </si>
  <si>
    <t>NBTS01107</t>
  </si>
  <si>
    <t>Đặng Thanh Nhã</t>
  </si>
  <si>
    <t>NBTS01108</t>
  </si>
  <si>
    <t>Nguyễn Thị Phượng Hằng</t>
  </si>
  <si>
    <t>NBTS01109</t>
  </si>
  <si>
    <t>Nguyễn Hồ Minh Thuận</t>
  </si>
  <si>
    <t>NBTS01110</t>
  </si>
  <si>
    <t>Ngô Quốc Tiến</t>
  </si>
  <si>
    <t>NBTS01112</t>
  </si>
  <si>
    <t>Lê Đình Minh</t>
  </si>
  <si>
    <t>NBTS01113</t>
  </si>
  <si>
    <t>Võ Phương Duy</t>
  </si>
  <si>
    <t>NBTS01114</t>
  </si>
  <si>
    <t>Hoàng Công Pháp</t>
  </si>
  <si>
    <t>NBTS01115</t>
  </si>
  <si>
    <t>Nguyễn Sỹ Tuân</t>
  </si>
  <si>
    <t>NBTS01116</t>
  </si>
  <si>
    <t>Mai Trọng Phi</t>
  </si>
  <si>
    <t>NBTS01117</t>
  </si>
  <si>
    <t>Tạ Xuân Tuấn</t>
  </si>
  <si>
    <t>NBTS01118</t>
  </si>
  <si>
    <t>Đoàn Quyết Thắng</t>
  </si>
  <si>
    <t>NBTS01119</t>
  </si>
  <si>
    <t>Khuất Quang Chung</t>
  </si>
  <si>
    <t>NBTS01120</t>
  </si>
  <si>
    <t>Nguyễn Minh Tú</t>
  </si>
  <si>
    <t>NBTS01121</t>
  </si>
  <si>
    <t>Nguyễn Thị Cẩm Hà</t>
  </si>
  <si>
    <t>NBTS01122</t>
  </si>
  <si>
    <t>Hoàng Mạnh Trường</t>
  </si>
  <si>
    <t>NBTS01123</t>
  </si>
  <si>
    <t>Vũ Thị Bách Diệp</t>
  </si>
  <si>
    <t>NBTS01124</t>
  </si>
  <si>
    <t>Nguyễn Công Thắng</t>
  </si>
  <si>
    <t>17/11/2017</t>
  </si>
  <si>
    <t>NBTS01125</t>
  </si>
  <si>
    <t>Hà Hửu Ngân</t>
  </si>
  <si>
    <t>NBTS01126</t>
  </si>
  <si>
    <t>HÀ NGỌC THỦY</t>
  </si>
  <si>
    <t>NBTS01127</t>
  </si>
  <si>
    <t>Nguyễn Chiến Trường</t>
  </si>
  <si>
    <t>NBTS01128</t>
  </si>
  <si>
    <t>Châu Minh Thiện</t>
  </si>
  <si>
    <t>NBTS01129</t>
  </si>
  <si>
    <t>Nguyễn Minh Hòa</t>
  </si>
  <si>
    <t>NBTS01130</t>
  </si>
  <si>
    <t>Ngô Nguyễn Thị Thiên Lý</t>
  </si>
  <si>
    <t>NBTS01131</t>
  </si>
  <si>
    <t>Nguyễn Thanh Dũng</t>
  </si>
  <si>
    <t>NBTS01132</t>
  </si>
  <si>
    <t>Hoàng Minh Tuấn</t>
  </si>
  <si>
    <t>NBTS01133</t>
  </si>
  <si>
    <t>Trần Hữu Dàn</t>
  </si>
  <si>
    <t>NBTS01134</t>
  </si>
  <si>
    <t>Hoàng Xuân Rôn</t>
  </si>
  <si>
    <t>NBTS01135</t>
  </si>
  <si>
    <t>Huỳnh Văn Tường</t>
  </si>
  <si>
    <t>NBTS01136</t>
  </si>
  <si>
    <t>Nguyễn Văn Điểm</t>
  </si>
  <si>
    <t>Mo</t>
  </si>
  <si>
    <t>NBTS01137</t>
  </si>
  <si>
    <t>Lê Thị Bình</t>
  </si>
  <si>
    <t>NBTS01138</t>
  </si>
  <si>
    <t>Tống Phước Hòa</t>
  </si>
  <si>
    <t>NBTS01139</t>
  </si>
  <si>
    <t>Ngô Thị Thắm2</t>
  </si>
  <si>
    <t>NBTS01140</t>
  </si>
  <si>
    <t>Nguyễn Hoàng Mân</t>
  </si>
  <si>
    <t>NBTS01141</t>
  </si>
  <si>
    <t>Nguyễn Minh Hào</t>
  </si>
  <si>
    <t>NBTS01142</t>
  </si>
  <si>
    <t>Nguyễn Viết Bình</t>
  </si>
  <si>
    <t>NBTS01143</t>
  </si>
  <si>
    <t>Phạm Gia Yến</t>
  </si>
  <si>
    <t>NBTS01144</t>
  </si>
  <si>
    <t>Huỳnh Thị Thanh Nhã</t>
  </si>
  <si>
    <t>NBTS01145</t>
  </si>
  <si>
    <t>Huỳnh Thị Bé Giang</t>
  </si>
  <si>
    <t>NBTS01146</t>
  </si>
  <si>
    <t>Ngô Hùng Cường</t>
  </si>
  <si>
    <t>NBTS01147</t>
  </si>
  <si>
    <t>Quách Khánh Thuận</t>
  </si>
  <si>
    <t>NBTS01148</t>
  </si>
  <si>
    <t>Trần Thị Ngọc Lan</t>
  </si>
  <si>
    <t>NBTS01149</t>
  </si>
  <si>
    <t>Nguyễn Thị Nhẹ</t>
  </si>
  <si>
    <t>NBTS01150</t>
  </si>
  <si>
    <t>Nguyễn Tuấn Nam</t>
  </si>
  <si>
    <t>NBTS01151</t>
  </si>
  <si>
    <t>Vũ Bão Trung</t>
  </si>
  <si>
    <t>NBTS01152</t>
  </si>
  <si>
    <t>Lê Văn Biên</t>
  </si>
  <si>
    <t>NBTS01153</t>
  </si>
  <si>
    <t>Pham Thị Lê</t>
  </si>
  <si>
    <t>NBTS01154</t>
  </si>
  <si>
    <t>Trương Thành An</t>
  </si>
  <si>
    <t>NBTS01155</t>
  </si>
  <si>
    <t>Trần Thị Huyền Trang</t>
  </si>
  <si>
    <t>NBTS01156</t>
  </si>
  <si>
    <t>Lê Anh Trường</t>
  </si>
  <si>
    <t>NBTS01157</t>
  </si>
  <si>
    <t>Nguyễn Thị Thảo</t>
  </si>
  <si>
    <t>NBTS01158</t>
  </si>
  <si>
    <t>Lê Vĩnh Phúc</t>
  </si>
  <si>
    <t>NBTS01159</t>
  </si>
  <si>
    <t>Nguyễn Công Duy</t>
  </si>
  <si>
    <t>NBTS01160</t>
  </si>
  <si>
    <t>Nguyễn Văn Trọng</t>
  </si>
  <si>
    <t>NBTS01161</t>
  </si>
  <si>
    <t>Nguyễn Thanh An</t>
  </si>
  <si>
    <t>NBTS01162</t>
  </si>
  <si>
    <t>Nguyễn Minh Đức</t>
  </si>
  <si>
    <t>NBTS01163</t>
  </si>
  <si>
    <t>Nguyễn Văn Thắm</t>
  </si>
  <si>
    <t>NBTS01164</t>
  </si>
  <si>
    <t>Nguyễn Văn Chí</t>
  </si>
  <si>
    <t>NBTS01165</t>
  </si>
  <si>
    <t>Vũ Thị Bích Liểu</t>
  </si>
  <si>
    <t>NBTS01166</t>
  </si>
  <si>
    <t>Trương Văn Hoàng</t>
  </si>
  <si>
    <t>NBTS01167</t>
  </si>
  <si>
    <t>Trịnh Nguyên Vỹ</t>
  </si>
  <si>
    <t>NBTS01168</t>
  </si>
  <si>
    <t>Nguyễn Thị Hằng 2</t>
  </si>
  <si>
    <t>NBTS01169</t>
  </si>
  <si>
    <t>Lê Thị Hoàng Oanh</t>
  </si>
  <si>
    <t>NBTS01170</t>
  </si>
  <si>
    <t>Nguyễn Công Toàn 1</t>
  </si>
  <si>
    <t>NBTS01171</t>
  </si>
  <si>
    <t>Trịnh Văn Kiển</t>
  </si>
  <si>
    <t>NBTS01172</t>
  </si>
  <si>
    <t>Trần Thị Tuyết Loan</t>
  </si>
  <si>
    <t>NBTS01173</t>
  </si>
  <si>
    <t>Ngô Hồng Đông</t>
  </si>
  <si>
    <t>NBTS01174</t>
  </si>
  <si>
    <t>Lê Hoàng Khoa</t>
  </si>
  <si>
    <t>NBTS01175</t>
  </si>
  <si>
    <t>Chu Đình Lý</t>
  </si>
  <si>
    <t>NBTS01176</t>
  </si>
  <si>
    <t>Dương Văn Khem</t>
  </si>
  <si>
    <t>NBTS01177</t>
  </si>
  <si>
    <t>Trần Thị Thùy</t>
  </si>
  <si>
    <t>NBTS01178</t>
  </si>
  <si>
    <t>Đào Duy Kỳ</t>
  </si>
  <si>
    <t>NBTS01179</t>
  </si>
  <si>
    <t>Nguyễn Mạnh Quyền</t>
  </si>
  <si>
    <t>NBTS01180</t>
  </si>
  <si>
    <t>Lê Minh Sang</t>
  </si>
  <si>
    <t>NBTS01181</t>
  </si>
  <si>
    <t>Lê Long Triều</t>
  </si>
  <si>
    <t>NBTS01182</t>
  </si>
  <si>
    <t>Phùng Nhựt Trung</t>
  </si>
  <si>
    <t>NBTS01183</t>
  </si>
  <si>
    <t>Nguyễn Thị Cẩm Giang</t>
  </si>
  <si>
    <t>NBTS01184</t>
  </si>
  <si>
    <t>Lê Thanh Toàn</t>
  </si>
  <si>
    <t>NBTS01185</t>
  </si>
  <si>
    <t>Nguyễn Hữu Du</t>
  </si>
  <si>
    <t>NBTS01186</t>
  </si>
  <si>
    <t>Phạm Thị Kim Cương</t>
  </si>
  <si>
    <t>NBTS01187</t>
  </si>
  <si>
    <t>Vũ Mạnh Tuấn</t>
  </si>
  <si>
    <t>NBTS01188</t>
  </si>
  <si>
    <t>Vũ Thị Thảo</t>
  </si>
  <si>
    <t>NBTS01189</t>
  </si>
  <si>
    <t>Thái Thị Bạch Tuyết</t>
  </si>
  <si>
    <t>RE-Retail</t>
  </si>
  <si>
    <t>NBTS01190</t>
  </si>
  <si>
    <t>Dương Văn Điền</t>
  </si>
  <si>
    <t>NBTS01191</t>
  </si>
  <si>
    <t>Trần Đăng Dũng</t>
  </si>
  <si>
    <t>RE-WS</t>
  </si>
  <si>
    <t>NBTS01192</t>
  </si>
  <si>
    <t>Dương Thị Bảo Khánh</t>
  </si>
  <si>
    <t>NBTS01193</t>
  </si>
  <si>
    <t>Hồ Ngọc Quốc</t>
  </si>
  <si>
    <t>NBTS01194</t>
  </si>
  <si>
    <t>Trịnh Thiên Phát</t>
  </si>
  <si>
    <t>NBTS01195</t>
  </si>
  <si>
    <t>LƯU BẢO CƯỜNG</t>
  </si>
  <si>
    <t>NBTS01196</t>
  </si>
  <si>
    <t>NGUYỄN TUẤN CẢNH</t>
  </si>
  <si>
    <t>NBTS01197</t>
  </si>
  <si>
    <t>LÊ QUỐC TRƯỜNG</t>
  </si>
  <si>
    <t>NBTS01198</t>
  </si>
  <si>
    <t>TRẦN MINH KHANG</t>
  </si>
  <si>
    <t>NBTS01200</t>
  </si>
  <si>
    <t>Nguyễn Hữu viết Trung</t>
  </si>
  <si>
    <t>NBTS01201</t>
  </si>
  <si>
    <t>Phạm hùng cường</t>
  </si>
  <si>
    <t>NBTS01202</t>
  </si>
  <si>
    <t>Trần Đình Tốn</t>
  </si>
  <si>
    <t>NBTS01203</t>
  </si>
  <si>
    <t>Nguyễn Hoàng Hải</t>
  </si>
  <si>
    <t>NBTS01204</t>
  </si>
  <si>
    <t>Lê Mạnh Hùng</t>
  </si>
  <si>
    <t>NBTS01205</t>
  </si>
  <si>
    <t xml:space="preserve">Nguyễn Văn Tùng </t>
  </si>
  <si>
    <t>NBTS01206</t>
  </si>
  <si>
    <t>Trần Thiện Du</t>
  </si>
  <si>
    <t>NBTS01207</t>
  </si>
  <si>
    <t>Lê Quốc Đạt</t>
  </si>
  <si>
    <t>NBTS01208</t>
  </si>
  <si>
    <t>Đinh Chiến Hữu</t>
  </si>
  <si>
    <t>NBTS01209</t>
  </si>
  <si>
    <t>Phạm Thị Thanh Thảo</t>
  </si>
  <si>
    <t>NBTS01210</t>
  </si>
  <si>
    <t>THÁI THỊ THANH</t>
  </si>
  <si>
    <t>NBTS01211</t>
  </si>
  <si>
    <t>Châu Duy Cường</t>
  </si>
  <si>
    <t>NBTS01212</t>
  </si>
  <si>
    <t>Phạm Thị Thơm</t>
  </si>
  <si>
    <t>NBTS01213</t>
  </si>
  <si>
    <t>Huỳnh Ngọc Phương</t>
  </si>
  <si>
    <t>NBTS01214</t>
  </si>
  <si>
    <t>Châu Thị Thu Hương</t>
  </si>
  <si>
    <t>NBTS01215</t>
  </si>
  <si>
    <t>LÊ PHAN THẾ HIỀN</t>
  </si>
  <si>
    <t>NBTS01216</t>
  </si>
  <si>
    <t>NGUYỄN HỮU PHƯỚC</t>
  </si>
  <si>
    <t>NBTS01217</t>
  </si>
  <si>
    <t>Lê Đức Trọng</t>
  </si>
  <si>
    <t>NBTS01218</t>
  </si>
  <si>
    <t>Nguyễn Hữu Tố</t>
  </si>
  <si>
    <t>NBTS01219</t>
  </si>
  <si>
    <t>Lâm Quang Danh</t>
  </si>
  <si>
    <t>NBTS01220</t>
  </si>
  <si>
    <t>Trịnh Văn Minh</t>
  </si>
  <si>
    <t>NBTS01221</t>
  </si>
  <si>
    <t>Nguyễn Văn Sơn</t>
  </si>
  <si>
    <t>NBTS01222</t>
  </si>
  <si>
    <t>Nhâm Công Điệp</t>
  </si>
  <si>
    <t>NBTS01223</t>
  </si>
  <si>
    <t>Lâm Phú  Đức</t>
  </si>
  <si>
    <t>NBTS01224</t>
  </si>
  <si>
    <t>Phạm Thị Hường</t>
  </si>
  <si>
    <t>NBTS01225</t>
  </si>
  <si>
    <t>Vương Thị Mỹ Ngọc</t>
  </si>
  <si>
    <t>NBTS01226</t>
  </si>
  <si>
    <t>Tống Trong Nhân</t>
  </si>
  <si>
    <t>NBTS01227</t>
  </si>
  <si>
    <t>Bùi Thành Tâm</t>
  </si>
  <si>
    <t>NBTS01228</t>
  </si>
  <si>
    <t>ĐẶNG THỊ MAI</t>
  </si>
  <si>
    <t>NBTS01229</t>
  </si>
  <si>
    <t>VĂN GIA TUẤN</t>
  </si>
  <si>
    <t>NBTS01230</t>
  </si>
  <si>
    <t>Phan Đình Thành</t>
  </si>
  <si>
    <t>NBTS01231</t>
  </si>
  <si>
    <t>Trân Hữu Sỹ</t>
  </si>
  <si>
    <t>NBTS01232</t>
  </si>
  <si>
    <t>Trân Hữu Thiện</t>
  </si>
  <si>
    <t>NBTS01233</t>
  </si>
  <si>
    <t>Giang Minh Nhựt</t>
  </si>
  <si>
    <t>NBTS01234</t>
  </si>
  <si>
    <t>Nguyễn Thị Thoại Mỹ</t>
  </si>
  <si>
    <t>NBTS01235</t>
  </si>
  <si>
    <t>Huỳnh Thị Thu Trang</t>
  </si>
  <si>
    <t>NBTS01236</t>
  </si>
  <si>
    <t>Vương Văn Long</t>
  </si>
  <si>
    <t>NBTS01237</t>
  </si>
  <si>
    <t xml:space="preserve">Trần Văng Tài </t>
  </si>
  <si>
    <t>NBTS01238</t>
  </si>
  <si>
    <t>Hồ Thị Thu Cúc</t>
  </si>
  <si>
    <t>NBTS01239</t>
  </si>
  <si>
    <t>Nguyễn Thị Bền</t>
  </si>
  <si>
    <t>NBTS01240</t>
  </si>
  <si>
    <t>Nguyễn Thị Thu Huyền A</t>
  </si>
  <si>
    <t>NBTS01241</t>
  </si>
  <si>
    <t>Diệp Văn Nghĩa</t>
  </si>
  <si>
    <t>NBTS01242</t>
  </si>
  <si>
    <t>Nguyễn Đức Thành</t>
  </si>
  <si>
    <t>NBTS01243</t>
  </si>
  <si>
    <t>Vũ Văn Chính</t>
  </si>
  <si>
    <t>NBTS01244</t>
  </si>
  <si>
    <t>Thạch Hoàng Huy</t>
  </si>
  <si>
    <t>NBTS01245</t>
  </si>
  <si>
    <t>TRẦN THANH ĐẠT</t>
  </si>
  <si>
    <t>NBTS01246</t>
  </si>
  <si>
    <t>Lưu Tuấn Tú</t>
  </si>
  <si>
    <t>NBTS01247</t>
  </si>
  <si>
    <t>Triệu Văn Vinh</t>
  </si>
  <si>
    <t>NBTS01248</t>
  </si>
  <si>
    <t>Hoàng Thị Xuân Quỳnh</t>
  </si>
  <si>
    <t>NBTS01249</t>
  </si>
  <si>
    <t>Trương Thị Đào</t>
  </si>
  <si>
    <t>NBTS01250</t>
  </si>
  <si>
    <t>NBTS01251</t>
  </si>
  <si>
    <t>huỳnh bá lan</t>
  </si>
  <si>
    <t>NBTS01252</t>
  </si>
  <si>
    <t>Lê Hữu Nam</t>
  </si>
  <si>
    <t>NBTS01253</t>
  </si>
  <si>
    <t>Bùi Ngọc Lượng</t>
  </si>
  <si>
    <t>NBTS01254</t>
  </si>
  <si>
    <t>Ngô Duy Kiệt</t>
  </si>
  <si>
    <t>NBTS01255</t>
  </si>
  <si>
    <t>Trần Ngọc Sơn</t>
  </si>
  <si>
    <t>NBTS01256</t>
  </si>
  <si>
    <t>Vũ Thanh Tòng</t>
  </si>
  <si>
    <t>NBTS01257</t>
  </si>
  <si>
    <t>Huỳnh Ngọc Nhu</t>
  </si>
  <si>
    <t>NBTS01258</t>
  </si>
  <si>
    <t>Võ Thị Kim Thoa</t>
  </si>
  <si>
    <t>NBTS01259</t>
  </si>
  <si>
    <t>Nguyễn Văn Loát</t>
  </si>
  <si>
    <t>23/02/2018</t>
  </si>
  <si>
    <t>NBTS01260</t>
  </si>
  <si>
    <t>Nguyễn Đức Minh Tâm</t>
  </si>
  <si>
    <t>NBTS01261</t>
  </si>
  <si>
    <t>Trần Văn Thọ</t>
  </si>
  <si>
    <t>NBTS01262</t>
  </si>
  <si>
    <t>Trần Tiến Dũng</t>
  </si>
  <si>
    <t>NBTS01263</t>
  </si>
  <si>
    <t>Hoàng xuân duy</t>
  </si>
  <si>
    <t>NBTS01264</t>
  </si>
  <si>
    <t>Nguyễn trường phú</t>
  </si>
  <si>
    <t>NBTS01265</t>
  </si>
  <si>
    <t>Trần Bảo Trân</t>
  </si>
  <si>
    <t>EDD BM</t>
  </si>
  <si>
    <t>NBTS01266</t>
  </si>
  <si>
    <t>Phan Đức Vỹ</t>
  </si>
  <si>
    <t>NBTS01267</t>
  </si>
  <si>
    <t>Nguyễn Hữu Thành</t>
  </si>
  <si>
    <t>NBTS01268</t>
  </si>
  <si>
    <t>Nguyễn Văn Thêm</t>
  </si>
  <si>
    <t>NBTS01269</t>
  </si>
  <si>
    <t>Nguyễn thị bình minh</t>
  </si>
  <si>
    <t>NBTS01270</t>
  </si>
  <si>
    <t>Phan Tiến Anh</t>
  </si>
  <si>
    <t>NBTS01271</t>
  </si>
  <si>
    <t>Nguyễn Kim Ngọc</t>
  </si>
  <si>
    <t>NBTS01272</t>
  </si>
  <si>
    <t>Phan Duy Hải</t>
  </si>
  <si>
    <t>NBTS01273</t>
  </si>
  <si>
    <t>Ngô Út Mỹ</t>
  </si>
  <si>
    <t>NBTS01274</t>
  </si>
  <si>
    <t>Ngô Thái Nguyên</t>
  </si>
  <si>
    <t>NBTS01275</t>
  </si>
  <si>
    <t>Nguyễn Thị Thúy Loan</t>
  </si>
  <si>
    <t>NBTS01276</t>
  </si>
  <si>
    <t>Bùi Tố Uyên</t>
  </si>
  <si>
    <t>NBTS01277</t>
  </si>
  <si>
    <t>Phạm Xuân Tín</t>
  </si>
  <si>
    <t>NBTS01278</t>
  </si>
  <si>
    <t>phạm công danh</t>
  </si>
  <si>
    <t>NBTS01279</t>
  </si>
  <si>
    <t>Phạm Thị Bé Trăm</t>
  </si>
  <si>
    <t>NBTS01280</t>
  </si>
  <si>
    <t>Nguyễn Thị Ngọc Trâm</t>
  </si>
  <si>
    <t>NBTS01281</t>
  </si>
  <si>
    <t>Bùi Lương Anh</t>
  </si>
  <si>
    <t>NBTS01282</t>
  </si>
  <si>
    <t>Võ Kim Nhung</t>
  </si>
  <si>
    <t>NBTS01283</t>
  </si>
  <si>
    <t>Nguyễn Văn Dần</t>
  </si>
  <si>
    <t>26/02/2018</t>
  </si>
  <si>
    <t>NBTS01284</t>
  </si>
  <si>
    <t>Nguyễn Thanh Tuấn</t>
  </si>
  <si>
    <t>02/03/2018</t>
  </si>
  <si>
    <t>NBTS01285</t>
  </si>
  <si>
    <t>Trịnh Mạnh Dũng</t>
  </si>
  <si>
    <t>27/02/2018</t>
  </si>
  <si>
    <t>NBTS01287</t>
  </si>
  <si>
    <t>Cao Thanh Liêu</t>
  </si>
  <si>
    <t>NBTS01288</t>
  </si>
  <si>
    <t>Mã Thanh Liên</t>
  </si>
  <si>
    <t>NBTS01289</t>
  </si>
  <si>
    <t>Trần Hữu Anh</t>
  </si>
  <si>
    <t>05/03/2018</t>
  </si>
  <si>
    <t>NBTS01290</t>
  </si>
  <si>
    <t>Tạ duy thanh</t>
  </si>
  <si>
    <t>NBTS01291</t>
  </si>
  <si>
    <t>Trần Thị Cúc</t>
  </si>
  <si>
    <t>NBTS01292</t>
  </si>
  <si>
    <t>Lê Hồng Lộc</t>
  </si>
  <si>
    <t>NBTS01293</t>
  </si>
  <si>
    <t>01/03/2018</t>
  </si>
  <si>
    <t>NBTS01294</t>
  </si>
  <si>
    <t>Võ Thúy Trân</t>
  </si>
  <si>
    <t>NBTS01295</t>
  </si>
  <si>
    <t>lương ngọc hoài</t>
  </si>
  <si>
    <t>NBTS01296</t>
  </si>
  <si>
    <t>Nguyễn Hoàng Sơn</t>
  </si>
  <si>
    <t>NBTS01297</t>
  </si>
  <si>
    <t>Huỳnh Thị Hoa Phượng</t>
  </si>
  <si>
    <t>NBTS01298</t>
  </si>
  <si>
    <t>Hoàng thị Thương</t>
  </si>
  <si>
    <t>NBTS01299</t>
  </si>
  <si>
    <t>Bùi Cao Sơn</t>
  </si>
  <si>
    <t>NBTS01300</t>
  </si>
  <si>
    <t>Hoàng Thị Bảy</t>
  </si>
  <si>
    <t>17/03/2018</t>
  </si>
  <si>
    <t>NBTS01301</t>
  </si>
  <si>
    <t>Trần Sĩ Đức</t>
  </si>
  <si>
    <t>NBTS01302</t>
  </si>
  <si>
    <t>Nguyễn Thanh Trung</t>
  </si>
  <si>
    <t>NBTS01303</t>
  </si>
  <si>
    <t>Trần Thị Ngọc Liễu</t>
  </si>
  <si>
    <t>NBTS01304</t>
  </si>
  <si>
    <t>Nguyễn Thị Thanh Hương</t>
  </si>
  <si>
    <t>NBTS01305</t>
  </si>
  <si>
    <t>Ngô Văn Chương</t>
  </si>
  <si>
    <t>NBTS01306</t>
  </si>
  <si>
    <t>Thái Minh Thành</t>
  </si>
  <si>
    <t>NBTS01307</t>
  </si>
  <si>
    <t>Trần Văn Đen</t>
  </si>
  <si>
    <t>NBTS01308</t>
  </si>
  <si>
    <t>Hà Thị Minh Phương</t>
  </si>
  <si>
    <t>NBTS01309</t>
  </si>
  <si>
    <t>Nguyễn Đức Cảnh</t>
  </si>
  <si>
    <t>NBTS01310</t>
  </si>
  <si>
    <t>Nguyễn Thị Ngân Hà</t>
  </si>
  <si>
    <t>NBTS01311</t>
  </si>
  <si>
    <t>NBTS01312</t>
  </si>
  <si>
    <t>Đoàn Huỳnh Sơn</t>
  </si>
  <si>
    <t>NBTS01313</t>
  </si>
  <si>
    <t>Nguyễn Văn Cường</t>
  </si>
  <si>
    <t>NBTS01314</t>
  </si>
  <si>
    <t>Nguyễn Thanh Toàn</t>
  </si>
  <si>
    <t>NBTS01315</t>
  </si>
  <si>
    <t>Trần Văn Cường</t>
  </si>
  <si>
    <t>NBTS01316</t>
  </si>
  <si>
    <t>Võ Minh Luân</t>
  </si>
  <si>
    <t>NBTS01317</t>
  </si>
  <si>
    <t>Dương Văn Giám</t>
  </si>
  <si>
    <t>NBTS01318</t>
  </si>
  <si>
    <t>Nguyễn Văn Dương</t>
  </si>
  <si>
    <t>NBTS01319</t>
  </si>
  <si>
    <t>Đặng Văn Tâm</t>
  </si>
  <si>
    <t>NBTS01320</t>
  </si>
  <si>
    <t>Hoàng Ngọc Hà</t>
  </si>
  <si>
    <t>NBTS01321</t>
  </si>
  <si>
    <t>Nguyễn Thành Toàn</t>
  </si>
  <si>
    <t>NBTS01322</t>
  </si>
  <si>
    <t>Trần Hoàng Anh</t>
  </si>
  <si>
    <t>NBTS01323</t>
  </si>
  <si>
    <t>Phạm Việt Đức</t>
  </si>
  <si>
    <t>NBTS01324</t>
  </si>
  <si>
    <t>Huỳnh Công Khanh</t>
  </si>
  <si>
    <t>NBTS01325</t>
  </si>
  <si>
    <t>Đào Bá Hảo</t>
  </si>
  <si>
    <t>NBTS01326</t>
  </si>
  <si>
    <t>Trịnh Văn Luật</t>
  </si>
  <si>
    <t>NBTS01327</t>
  </si>
  <si>
    <t>Trần Bửu Sến</t>
  </si>
  <si>
    <t>NBTS01328</t>
  </si>
  <si>
    <t>Nguyễn Quốc Thành</t>
  </si>
  <si>
    <t>NBTS01329</t>
  </si>
  <si>
    <t>Tạ Thanh Tuấn</t>
  </si>
  <si>
    <t>NBTS01330</t>
  </si>
  <si>
    <t>Bùi Văn Hùng</t>
  </si>
  <si>
    <t>NBTS01331</t>
  </si>
  <si>
    <t>Phạm Văn Nam</t>
  </si>
  <si>
    <t>NBTS01332</t>
  </si>
  <si>
    <t>Nguyễn Văn Liên</t>
  </si>
  <si>
    <t>NBTS01333</t>
  </si>
  <si>
    <t>Ngô Thị Thắm</t>
  </si>
  <si>
    <t>NBTS01334</t>
  </si>
  <si>
    <t>Nguyễn Thị Hiền</t>
  </si>
  <si>
    <t>NBTS01335</t>
  </si>
  <si>
    <t>Bùi Thị Nguyệt</t>
  </si>
  <si>
    <t>NBTS01336</t>
  </si>
  <si>
    <t>Phan Thị Linh Kha</t>
  </si>
  <si>
    <t>NBTS01337</t>
  </si>
  <si>
    <t>Phùng Thị Hương</t>
  </si>
  <si>
    <t>NBTS01338</t>
  </si>
  <si>
    <t>Nguyễn Thị Lan</t>
  </si>
  <si>
    <t>NBTS01339</t>
  </si>
  <si>
    <t>Hoàng Thị Hoa</t>
  </si>
  <si>
    <t>NBTS01340</t>
  </si>
  <si>
    <t>Trần Văn Biên</t>
  </si>
  <si>
    <t>NBTS01341</t>
  </si>
  <si>
    <t>NBTS01342</t>
  </si>
  <si>
    <t>Đào Thị Hương</t>
  </si>
  <si>
    <t>NBTS01343</t>
  </si>
  <si>
    <t>Nguyễn Tấn Thanh</t>
  </si>
  <si>
    <t>NBTS01344</t>
  </si>
  <si>
    <t>Khổng Minh Hoàng</t>
  </si>
  <si>
    <t>NBTS01345</t>
  </si>
  <si>
    <t>Đặng Tuấn Anh</t>
  </si>
  <si>
    <t>NBTS01346</t>
  </si>
  <si>
    <t>Võ Duy Nam</t>
  </si>
  <si>
    <t>NBTS01347</t>
  </si>
  <si>
    <t>Trương Tiến An</t>
  </si>
  <si>
    <t>NBTS01348</t>
  </si>
  <si>
    <t>Nguyễn Quốc Việt</t>
  </si>
  <si>
    <t>NBTS01349</t>
  </si>
  <si>
    <t>BÙI THANH HiỀN</t>
  </si>
  <si>
    <t>NBTS01350</t>
  </si>
  <si>
    <t>Bùi Hoài Nhân</t>
  </si>
  <si>
    <t>NBTS01351</t>
  </si>
  <si>
    <t>Trịnh Thư Sinh</t>
  </si>
  <si>
    <t>NBTS01352</t>
  </si>
  <si>
    <t>Phan Thị Ngọc Giàu</t>
  </si>
  <si>
    <t>NBTS01354</t>
  </si>
  <si>
    <t>Nguyễn Huy Hoàng</t>
  </si>
  <si>
    <t>NBTS01355</t>
  </si>
  <si>
    <t>Lê Quốc Tiến</t>
  </si>
  <si>
    <t>NBTS01356</t>
  </si>
  <si>
    <t>Trương Đức Trí</t>
  </si>
  <si>
    <t>NBTS01357</t>
  </si>
  <si>
    <t>Trần Văn Nhiều</t>
  </si>
  <si>
    <t>NBTS01358</t>
  </si>
  <si>
    <t>Nguyễn Thị Hồng Nhung</t>
  </si>
  <si>
    <t>NBTS01359</t>
  </si>
  <si>
    <t>Nguyễn Văn Tánh</t>
  </si>
  <si>
    <t>NBTS01360</t>
  </si>
  <si>
    <t>Huỳnh Nguyễn Tuấn</t>
  </si>
  <si>
    <t>NBTS01361</t>
  </si>
  <si>
    <t>Huỳnh Thế Minh</t>
  </si>
  <si>
    <t>NBTS01362</t>
  </si>
  <si>
    <t>Nguyễn Quốc Lâm</t>
  </si>
  <si>
    <t>NBTS01363</t>
  </si>
  <si>
    <t>Phạm Thị Phượng</t>
  </si>
  <si>
    <t>NBTS01364</t>
  </si>
  <si>
    <t>Võ Thị Thanh Thủy</t>
  </si>
  <si>
    <t>NBTS01365</t>
  </si>
  <si>
    <t>Trần Minh Thuận</t>
  </si>
  <si>
    <t>NBTS01367</t>
  </si>
  <si>
    <t>Trần Thị Linh Na</t>
  </si>
  <si>
    <t>NBTS01366</t>
  </si>
  <si>
    <t>NBTS01368</t>
  </si>
  <si>
    <t>NGUYễN THANH XUÂN</t>
  </si>
  <si>
    <t>NBTS01369</t>
  </si>
  <si>
    <t>LÊ PHẠM NHẬT THÀNH</t>
  </si>
  <si>
    <t>NBTS01370</t>
  </si>
  <si>
    <t>NGUYỄN BẢO THẾ</t>
  </si>
  <si>
    <t>NBTS01371</t>
  </si>
  <si>
    <t>Nguyễn Thị Ngọc Lợi</t>
  </si>
  <si>
    <t>NBTS01372</t>
  </si>
  <si>
    <t>Phạm Thị Chung</t>
  </si>
  <si>
    <t>NBTS01373</t>
  </si>
  <si>
    <t>NBTS01374</t>
  </si>
  <si>
    <t>NBTS01375</t>
  </si>
  <si>
    <t>Lê Thị Kim Cần</t>
  </si>
  <si>
    <t>NBTS01376</t>
  </si>
  <si>
    <t>Nguyễn Huỳnh Nga</t>
  </si>
  <si>
    <t>NBTS01377</t>
  </si>
  <si>
    <t>Trần Hoàng Khánh Duy</t>
  </si>
  <si>
    <t>NBTS01378</t>
  </si>
  <si>
    <t>Lý Chí Thành</t>
  </si>
  <si>
    <t>NBTS01379</t>
  </si>
  <si>
    <t>Đoàn Văn Lợi</t>
  </si>
  <si>
    <t>NBTS01380</t>
  </si>
  <si>
    <t>Nguyễn Văn Dũng</t>
  </si>
  <si>
    <t>NBTS01381</t>
  </si>
  <si>
    <t>Nguyễn Hữu Vũ</t>
  </si>
  <si>
    <t>NBTS01382</t>
  </si>
  <si>
    <t>Phạm Trương Minh Tân</t>
  </si>
  <si>
    <t>NBTS01383</t>
  </si>
  <si>
    <t>Bùi Trung Thụy</t>
  </si>
  <si>
    <t>NBTS01384</t>
  </si>
  <si>
    <t>Nguyễn Lưu Hoàng Quân</t>
  </si>
  <si>
    <t>NBTS01385</t>
  </si>
  <si>
    <t>Nguyễn Thị Thanh Hằng</t>
  </si>
  <si>
    <t>NBTS01386</t>
  </si>
  <si>
    <t>NBTS01387</t>
  </si>
  <si>
    <t>Nguyễn Văn Tấn</t>
  </si>
  <si>
    <t>NBTS01388</t>
  </si>
  <si>
    <t>Tô Hoài Sang</t>
  </si>
  <si>
    <t>NBTS01389</t>
  </si>
  <si>
    <t>Nguyễn Văn Nhân</t>
  </si>
  <si>
    <t>NBTS01390</t>
  </si>
  <si>
    <t>Hồ Hữu Phước</t>
  </si>
  <si>
    <t>NBTS01391</t>
  </si>
  <si>
    <t>NBTS01392</t>
  </si>
  <si>
    <t>NBTS01393</t>
  </si>
  <si>
    <t>Nguyễn Ngân Giang</t>
  </si>
  <si>
    <t>NBTS01394</t>
  </si>
  <si>
    <t>Trương Văn Thường</t>
  </si>
  <si>
    <t>NBTS01395</t>
  </si>
  <si>
    <t>PHẠM VĂN TÁM</t>
  </si>
  <si>
    <t>NBTS01396</t>
  </si>
  <si>
    <t>Lê Thị Ngọc Nữ</t>
  </si>
  <si>
    <t>NBTS01397</t>
  </si>
  <si>
    <t>Hồ Thế Phương</t>
  </si>
  <si>
    <t>RE-ws</t>
  </si>
  <si>
    <t>NBTS01398</t>
  </si>
  <si>
    <t>Lê Hoàng Sơn</t>
  </si>
  <si>
    <t>NBTS01399</t>
  </si>
  <si>
    <t>Nguyễn Thị Liễu</t>
  </si>
  <si>
    <t>NBTS01400</t>
  </si>
  <si>
    <t>Nguyễn Đăng Trãi</t>
  </si>
  <si>
    <t>NBTS01401</t>
  </si>
  <si>
    <t>Nguyễn Thị Hợi</t>
  </si>
  <si>
    <t>NBTS01402</t>
  </si>
  <si>
    <t>Thái Bình Dũng</t>
  </si>
  <si>
    <t>NBTS01403</t>
  </si>
  <si>
    <t xml:space="preserve">Lương Thị Mỹ Lệ </t>
  </si>
  <si>
    <t>NBTS01404</t>
  </si>
  <si>
    <t>Huỳnh Thị Mạnh</t>
  </si>
  <si>
    <t>NBTS01405</t>
  </si>
  <si>
    <t>Lê Văn Cường</t>
  </si>
  <si>
    <t>14/4/2018</t>
  </si>
  <si>
    <t>NBTS01406</t>
  </si>
  <si>
    <t>NBTS01407</t>
  </si>
  <si>
    <t>Trần Thị Thu Phương</t>
  </si>
  <si>
    <t>NBTS01408</t>
  </si>
  <si>
    <t>Ngô Thị Hoàng</t>
  </si>
  <si>
    <t>NBTS01409</t>
  </si>
  <si>
    <t>Vương Gia Cường</t>
  </si>
  <si>
    <t>NBTS01410</t>
  </si>
  <si>
    <t>Ngô Thanh Phước</t>
  </si>
  <si>
    <t>NBTS01411</t>
  </si>
  <si>
    <t>Nguyễn Thị Thúy Hiền</t>
  </si>
  <si>
    <t>NBTS01412</t>
  </si>
  <si>
    <t>Lê Đình Đức</t>
  </si>
  <si>
    <t>NBTS01413</t>
  </si>
  <si>
    <t>Nguyễn Hưng</t>
  </si>
  <si>
    <t>NBTS01414</t>
  </si>
  <si>
    <t>HOÀNG NHƯ Ý</t>
  </si>
  <si>
    <t>NBTS01415</t>
  </si>
  <si>
    <t>PHẠM CÔNG LÝ</t>
  </si>
  <si>
    <t>NBTS01416</t>
  </si>
  <si>
    <t>Nguyễn Thị Minh Thơ</t>
  </si>
  <si>
    <t>NBTS01417</t>
  </si>
  <si>
    <t>Lê Văn Chí</t>
  </si>
  <si>
    <t>NBTS01418</t>
  </si>
  <si>
    <t>Nguyễn Thanh Đày</t>
  </si>
  <si>
    <t>NBTS01419</t>
  </si>
  <si>
    <t>NBTS01420</t>
  </si>
  <si>
    <t>Lê Ngọc Thu</t>
  </si>
  <si>
    <t>NBTS01421</t>
  </si>
  <si>
    <t>Lữ Chí Tâm</t>
  </si>
  <si>
    <t>NBTS01422</t>
  </si>
  <si>
    <t>Đinh Công Tâm</t>
  </si>
  <si>
    <t>NBTS01423</t>
  </si>
  <si>
    <t>Lai Thị Hồng Hà</t>
  </si>
  <si>
    <t>NBTS01424</t>
  </si>
  <si>
    <t>Nguyễn Trang Dũng</t>
  </si>
  <si>
    <t>NBTS01426</t>
  </si>
  <si>
    <t>Trần Văng Tài</t>
  </si>
  <si>
    <t>NBTS01427</t>
  </si>
  <si>
    <t>Phạm Thị Lài</t>
  </si>
  <si>
    <t>NBTS01428</t>
  </si>
  <si>
    <t>Hoàng Thị Đào</t>
  </si>
  <si>
    <t>NBTS01429</t>
  </si>
  <si>
    <t>Trần Ngọc Trung</t>
  </si>
  <si>
    <t>NBTS01430</t>
  </si>
  <si>
    <t>Trần Minh Thế</t>
  </si>
  <si>
    <t>NBTS01431</t>
  </si>
  <si>
    <t>Ngô Anh Triết</t>
  </si>
  <si>
    <t>NBTS01432</t>
  </si>
  <si>
    <t>Đào Thị Phú</t>
  </si>
  <si>
    <t>NBTS01433</t>
  </si>
  <si>
    <t>Nguyễn Ngô Ái Mỹ</t>
  </si>
  <si>
    <t>NBTS01434</t>
  </si>
  <si>
    <t>Võ Khánh Trường</t>
  </si>
  <si>
    <t>NBTS01435</t>
  </si>
  <si>
    <t>Đặng Việt Ninh Thuận</t>
  </si>
  <si>
    <t>NBTS01436</t>
  </si>
  <si>
    <t>Nguyễn Ngọc Hòa</t>
  </si>
  <si>
    <t>02/05/2018</t>
  </si>
  <si>
    <t>NBTS01437</t>
  </si>
  <si>
    <t>Vũ Thị Quỳnh Phương</t>
  </si>
  <si>
    <t>NBTS01438</t>
  </si>
  <si>
    <t>Nguyễn Đăng Khoa</t>
  </si>
  <si>
    <t>NBTS01439</t>
  </si>
  <si>
    <t>Lê Phước Tài</t>
  </si>
  <si>
    <t>NBTS01440</t>
  </si>
  <si>
    <t>Bùi Thị Bích Hạnh</t>
  </si>
  <si>
    <t>03/05/2018</t>
  </si>
  <si>
    <t>NBTS01441</t>
  </si>
  <si>
    <t>Lê Trọng Dũng</t>
  </si>
  <si>
    <t>NBTS01442</t>
  </si>
  <si>
    <t>Nguyễn Xuân Hà</t>
  </si>
  <si>
    <t>NBTS01443</t>
  </si>
  <si>
    <t>Nguyển Văn Hòa</t>
  </si>
  <si>
    <t>NBTS01444</t>
  </si>
  <si>
    <t>Nguyễn Hoàng Đan Thảo</t>
  </si>
  <si>
    <t>NBTS01445</t>
  </si>
  <si>
    <t>NBTS01446</t>
  </si>
  <si>
    <t>Huỳnh Kiện Khang</t>
  </si>
  <si>
    <t>NBTS01447</t>
  </si>
  <si>
    <t>Nguyễn Tấn Châu</t>
  </si>
  <si>
    <t>NBTS01448</t>
  </si>
  <si>
    <t>Nguyễn Thị Ngọc Giàu</t>
  </si>
  <si>
    <t>NBTS01449</t>
  </si>
  <si>
    <t>Nguyễn Khang Huy</t>
  </si>
  <si>
    <t>NBTS01450</t>
  </si>
  <si>
    <t>Nguyễn Thị Minh Trang</t>
  </si>
  <si>
    <t>NBTS01451</t>
  </si>
  <si>
    <t>Lê Đình Thuật</t>
  </si>
  <si>
    <t>NBTS01452</t>
  </si>
  <si>
    <t>Trần Minh Phúc</t>
  </si>
  <si>
    <t>NBTS01453</t>
  </si>
  <si>
    <t>Phan Thị Thanh Trúc</t>
  </si>
  <si>
    <t>NBTS01454</t>
  </si>
  <si>
    <t>Kiều Tân Phú</t>
  </si>
  <si>
    <t>NBTS01455</t>
  </si>
  <si>
    <t>Trần Anh Quỳnh</t>
  </si>
  <si>
    <t>NBTS01456</t>
  </si>
  <si>
    <t>Trần Thanh Hưng</t>
  </si>
  <si>
    <t>NBTS01457</t>
  </si>
  <si>
    <t>Nguyễn Hồng Phi Yến</t>
  </si>
  <si>
    <t>04/05/2018</t>
  </si>
  <si>
    <t>NBTS01458</t>
  </si>
  <si>
    <t>Tạ Thanh Sanh</t>
  </si>
  <si>
    <t>NBTS01459</t>
  </si>
  <si>
    <t>Mai Chí Kiên</t>
  </si>
  <si>
    <t>05/05/2018</t>
  </si>
  <si>
    <t>NBTS01460</t>
  </si>
  <si>
    <t>NGÔ THỊ SOA</t>
  </si>
  <si>
    <t>NBTS01461</t>
  </si>
  <si>
    <t>TRẦN THỊ MỸ HẠNH</t>
  </si>
  <si>
    <t>NBTS01462</t>
  </si>
  <si>
    <t>Nguyễn Quốc Thàng</t>
  </si>
  <si>
    <t>NBTS01463</t>
  </si>
  <si>
    <t>Lê Thành Sơn</t>
  </si>
  <si>
    <t>NBTS01464</t>
  </si>
  <si>
    <t>Trần Quốc Hải</t>
  </si>
  <si>
    <t>07/05/2018</t>
  </si>
  <si>
    <t>NBTS01465</t>
  </si>
  <si>
    <t>Võ Thành Phi</t>
  </si>
  <si>
    <t>NBTS01466</t>
  </si>
  <si>
    <t>Văn Quốc Thanh</t>
  </si>
  <si>
    <t>NBTS01467</t>
  </si>
  <si>
    <t>Võ Trí Cường</t>
  </si>
  <si>
    <t>NBTS01468</t>
  </si>
  <si>
    <t>Lương Thị Mỹ Lệ</t>
  </si>
  <si>
    <t>NBTS01469</t>
  </si>
  <si>
    <t>Nguyễn Hữu Hùng</t>
  </si>
  <si>
    <t>09/05/2018</t>
  </si>
  <si>
    <t>NBTS01470</t>
  </si>
  <si>
    <t>08/05/2018</t>
  </si>
  <si>
    <t>NBTS01471</t>
  </si>
  <si>
    <t>Nguyễn Xuân Trung</t>
  </si>
  <si>
    <t>NBTS01472</t>
  </si>
  <si>
    <t>NBTS01473</t>
  </si>
  <si>
    <t>Cao Văn Điệp</t>
  </si>
  <si>
    <t>NBTS01474</t>
  </si>
  <si>
    <t>Nguyễn Văn Phương</t>
  </si>
  <si>
    <t>NBTS01475</t>
  </si>
  <si>
    <t>Mai Thanh Liêm</t>
  </si>
  <si>
    <t>NBTS01476</t>
  </si>
  <si>
    <t>Trương Thị Thu Hiền</t>
  </si>
  <si>
    <t>NBTS01477</t>
  </si>
  <si>
    <t>Trần Sỹ Đức</t>
  </si>
  <si>
    <t>NBTS01478</t>
  </si>
  <si>
    <t>Lê Trần Huy Dũng</t>
  </si>
  <si>
    <t>NBTS01479</t>
  </si>
  <si>
    <t>NBTS01480</t>
  </si>
  <si>
    <t>Võ Thanh Hiền</t>
  </si>
  <si>
    <t>NBTS01481</t>
  </si>
  <si>
    <t>Nguyễn Minh Tự</t>
  </si>
  <si>
    <t>ss</t>
  </si>
  <si>
    <t>NBTS01482</t>
  </si>
  <si>
    <t>NBTS01483</t>
  </si>
  <si>
    <t>Nguyễn Quốc Thắng</t>
  </si>
  <si>
    <t>NBTS01484</t>
  </si>
  <si>
    <t>Hoàng Nhật Thành</t>
  </si>
  <si>
    <t>NBTS01485</t>
  </si>
  <si>
    <t>Ngô Anh Huy</t>
  </si>
  <si>
    <t>NBTS01486</t>
  </si>
  <si>
    <t>Phan Hồng Tín</t>
  </si>
  <si>
    <t>NBTS01487</t>
  </si>
  <si>
    <t>Hồ Ngọc Kim</t>
  </si>
  <si>
    <t>NBTS01488</t>
  </si>
  <si>
    <t>Bùi Nguyên Lực</t>
  </si>
  <si>
    <t>NBTS01489</t>
  </si>
  <si>
    <t>Hoàng Thanh Hoạt</t>
  </si>
  <si>
    <t>NBTS01490</t>
  </si>
  <si>
    <t>Nguyễn Đình chí</t>
  </si>
  <si>
    <t>NBTS01491</t>
  </si>
  <si>
    <t>Hoàng Thị Sơn</t>
  </si>
  <si>
    <t>NBTS01492</t>
  </si>
  <si>
    <t>Nguyễn Văn Quân</t>
  </si>
  <si>
    <t>NBTS01493</t>
  </si>
  <si>
    <t>Phạm Văn Mười</t>
  </si>
  <si>
    <t>NBTS01494</t>
  </si>
  <si>
    <t>Nguyễn Thị Trường</t>
  </si>
  <si>
    <t>NBTS01495</t>
  </si>
  <si>
    <t>Thái Hồng Quang</t>
  </si>
  <si>
    <t>NBTS01496</t>
  </si>
  <si>
    <t>Đỗ Hoàng Huệ</t>
  </si>
  <si>
    <t>NBTS01497</t>
  </si>
  <si>
    <t>Đặng Công Trí</t>
  </si>
  <si>
    <t>NBTS01498</t>
  </si>
  <si>
    <t>Huỳnh Y Khoa</t>
  </si>
  <si>
    <t>NBTS01499</t>
  </si>
  <si>
    <t>Ngô Thị Huyền</t>
  </si>
  <si>
    <t>NBTS01500</t>
  </si>
  <si>
    <t>Trần Minh Dũng</t>
  </si>
  <si>
    <t>NBTS01501</t>
  </si>
  <si>
    <t>Phạm Quốc Việt</t>
  </si>
  <si>
    <t>NBTS01502</t>
  </si>
  <si>
    <t>Võ Thành Phong</t>
  </si>
  <si>
    <t>NBTS01503</t>
  </si>
  <si>
    <t>Phạm Thanh Dinh</t>
  </si>
  <si>
    <t>NBTS01504</t>
  </si>
  <si>
    <t>Nguyễn Ngọc Xuân</t>
  </si>
  <si>
    <t>NBTS01505</t>
  </si>
  <si>
    <t>Huỳnh Sô Ri Da</t>
  </si>
  <si>
    <t>NBTS01506</t>
  </si>
  <si>
    <t>Mai Quang Phong</t>
  </si>
  <si>
    <t>NBTS01507</t>
  </si>
  <si>
    <t>Trương Kim Long</t>
  </si>
  <si>
    <t>NBTS01508</t>
  </si>
  <si>
    <t>NBTS01509</t>
  </si>
  <si>
    <t>Trần Đình Khải</t>
  </si>
  <si>
    <t>NBTS01510</t>
  </si>
  <si>
    <t>Nguyễn Thị Hà</t>
  </si>
  <si>
    <t>21/05/2018</t>
  </si>
  <si>
    <t>NBTS01511</t>
  </si>
  <si>
    <t>Trần Thị Kim Ngân</t>
  </si>
  <si>
    <t>NBTS01512</t>
  </si>
  <si>
    <t>Đinh Quốc Nhựt</t>
  </si>
  <si>
    <t>NBTS01513</t>
  </si>
  <si>
    <t>Lê Hồng Sơn</t>
  </si>
  <si>
    <t>NBTS01514</t>
  </si>
  <si>
    <t>Trần Thị Loan</t>
  </si>
  <si>
    <t>NBTS01515</t>
  </si>
  <si>
    <t>Nguyễn Thành Uy</t>
  </si>
  <si>
    <t>NBTS01516</t>
  </si>
  <si>
    <t>Huỳnh Hòa Vủ</t>
  </si>
  <si>
    <t>NBTS01517</t>
  </si>
  <si>
    <t>Trần Đăng Khoa</t>
  </si>
  <si>
    <t>NBTS01518</t>
  </si>
  <si>
    <t>01/06/2018</t>
  </si>
  <si>
    <t>NBTS01519</t>
  </si>
  <si>
    <t>Đặng Văn Tây</t>
  </si>
  <si>
    <t>NBTS01520</t>
  </si>
  <si>
    <t>Phan Quang Hà</t>
  </si>
  <si>
    <t>NBTS01521</t>
  </si>
  <si>
    <t>Nguyễn Quang Hùng</t>
  </si>
  <si>
    <t>NBTS01522</t>
  </si>
  <si>
    <t>Trần Thụy Bảo Trân</t>
  </si>
  <si>
    <t>NBTS01523</t>
  </si>
  <si>
    <t>Nguyễn Trung Trực</t>
  </si>
  <si>
    <t>NBTS01524</t>
  </si>
  <si>
    <t>Lê Minh Hiếu</t>
  </si>
  <si>
    <t>NBTS01525</t>
  </si>
  <si>
    <t>Lê Huyền Diệu</t>
  </si>
  <si>
    <t>NBTS01526</t>
  </si>
  <si>
    <t>Đặng Thanh Tùng</t>
  </si>
  <si>
    <t>NBTS01527</t>
  </si>
  <si>
    <t>Trần Việt An</t>
  </si>
  <si>
    <t>NBTS01528</t>
  </si>
  <si>
    <t>Đỗ Thị Bé Lan</t>
  </si>
  <si>
    <t>NBTS01530</t>
  </si>
  <si>
    <t>Phan Ngọc Thanh Hương</t>
  </si>
  <si>
    <t>NBTS01531</t>
  </si>
  <si>
    <t>Lê Công Hoàng</t>
  </si>
  <si>
    <t>Re-Retail</t>
  </si>
  <si>
    <t>NBTS01532</t>
  </si>
  <si>
    <t>Nguyễn Hoàng Minh Tuấn</t>
  </si>
  <si>
    <t>NBTS01533</t>
  </si>
  <si>
    <t>Võ Nhật Bình</t>
  </si>
  <si>
    <t>NBTS01534</t>
  </si>
  <si>
    <t>Bá Thị Bich Hoàng</t>
  </si>
  <si>
    <t>NBTS01535</t>
  </si>
  <si>
    <t>Lê Thanh Ngọc</t>
  </si>
  <si>
    <t>NBTS01536</t>
  </si>
  <si>
    <t>Huỳnh Hoàng Vũ</t>
  </si>
  <si>
    <t>NBTS01537</t>
  </si>
  <si>
    <t>NGUYỄN VĂN TÂM</t>
  </si>
  <si>
    <t>NBTS01538</t>
  </si>
  <si>
    <t>Nguyễn Duy Trường</t>
  </si>
  <si>
    <t>NBTS01539</t>
  </si>
  <si>
    <t>Vũ Thanh Phú</t>
  </si>
  <si>
    <t>04/06/2018</t>
  </si>
  <si>
    <t>NBTS01540</t>
  </si>
  <si>
    <t>Nguyễn Tiến Dũng</t>
  </si>
  <si>
    <t>NBTS01541</t>
  </si>
  <si>
    <t>Ngô Thị Liễu</t>
  </si>
  <si>
    <t>NBTS01542</t>
  </si>
  <si>
    <t>Trần Nhật Quang</t>
  </si>
  <si>
    <t>NBTS01543</t>
  </si>
  <si>
    <t>05/06/2018</t>
  </si>
  <si>
    <t>NBTS01544</t>
  </si>
  <si>
    <t>Nguyễn Minh Hồ Trung Hậu</t>
  </si>
  <si>
    <t>Re-WS</t>
  </si>
  <si>
    <t>NBTS01546</t>
  </si>
  <si>
    <t>Nguyễn Thị Nhả</t>
  </si>
  <si>
    <t>NBTS01547</t>
  </si>
  <si>
    <t>Tống Phước Trưởng</t>
  </si>
  <si>
    <t>NBTS01548</t>
  </si>
  <si>
    <t>NBTS01549</t>
  </si>
  <si>
    <t>Phạm Thị Thu Phương</t>
  </si>
  <si>
    <t>NBTS01550</t>
  </si>
  <si>
    <t>Nguyễn Thị Thùy Dung</t>
  </si>
  <si>
    <t>NBTS01551</t>
  </si>
  <si>
    <t>PHAN HUY BÌNH</t>
  </si>
  <si>
    <t>NBTS01552</t>
  </si>
  <si>
    <t>Nguyễn Khắc Quy</t>
  </si>
  <si>
    <t>NBTS01553</t>
  </si>
  <si>
    <t>NBTS01554</t>
  </si>
  <si>
    <t>Hoàng Trọng Minh</t>
  </si>
  <si>
    <t>NBTS01555</t>
  </si>
  <si>
    <t>Hồ Hữu Trí</t>
  </si>
  <si>
    <t>NBTS01556</t>
  </si>
  <si>
    <t>Trần Lâm Sơn</t>
  </si>
  <si>
    <t>NBTS01557</t>
  </si>
  <si>
    <t>Bạch Văn Tú</t>
  </si>
  <si>
    <t>NBTS01558</t>
  </si>
  <si>
    <t>Lê Minh Long</t>
  </si>
  <si>
    <t>BM</t>
  </si>
  <si>
    <t>NBTS01559</t>
  </si>
  <si>
    <t>Nguyễn Minh Triết</t>
  </si>
  <si>
    <t>NBTS01560</t>
  </si>
  <si>
    <t>Bùi Thị Lan Hương</t>
  </si>
  <si>
    <t>08/06/2018</t>
  </si>
  <si>
    <t>NBTS01561</t>
  </si>
  <si>
    <t>Phạm Minh Hiếu</t>
  </si>
  <si>
    <t>NBTS01562</t>
  </si>
  <si>
    <t>Trịnh Thị Thái</t>
  </si>
  <si>
    <t>NBTS01563</t>
  </si>
  <si>
    <t> Hoàng Thị Tuyết</t>
  </si>
  <si>
    <t>NBTS01564</t>
  </si>
  <si>
    <t>Hoàng Ngọc Ren</t>
  </si>
  <si>
    <t>11/06/2018</t>
  </si>
  <si>
    <t>NBTS01565</t>
  </si>
  <si>
    <t>Nguyễn Minh</t>
  </si>
  <si>
    <t>NBTS01566</t>
  </si>
  <si>
    <t>Phan Văn Trung</t>
  </si>
  <si>
    <t>NBTS01567</t>
  </si>
  <si>
    <t>Phạm Thị Thúy An</t>
  </si>
  <si>
    <t>NBTS01568</t>
  </si>
  <si>
    <t>Trần Thị Lương</t>
  </si>
  <si>
    <t>NBTS01570</t>
  </si>
  <si>
    <t xml:space="preserve">Trần Văn Tuấn </t>
  </si>
  <si>
    <t>20/05/2018</t>
  </si>
  <si>
    <t>NBTS01571</t>
  </si>
  <si>
    <t xml:space="preserve">Trịnh Ngọc Quí </t>
  </si>
  <si>
    <t>NBTS01572</t>
  </si>
  <si>
    <t>NBTS01573</t>
  </si>
  <si>
    <t xml:space="preserve">Nguyễn Thị Cẩm Giang </t>
  </si>
  <si>
    <t>NBTS01574</t>
  </si>
  <si>
    <t>Đỗ Phúc Khang An</t>
  </si>
  <si>
    <t>NBTS01575</t>
  </si>
  <si>
    <t>Phạm Hoàng Thành</t>
  </si>
  <si>
    <t>NBTS01576</t>
  </si>
  <si>
    <t>Nguyễn Trường Phú</t>
  </si>
  <si>
    <t>NBTS01577</t>
  </si>
  <si>
    <t>NBTS01578</t>
  </si>
  <si>
    <t>NBTS01579</t>
  </si>
  <si>
    <t>Nguyện Thị Phương Linh</t>
  </si>
  <si>
    <t>NBTS01580</t>
  </si>
  <si>
    <t>Dương Thành Nhạn</t>
  </si>
  <si>
    <t>NBTS01581</t>
  </si>
  <si>
    <t>Huỳnh Văn Trường Hận</t>
  </si>
  <si>
    <t>NBTS01582</t>
  </si>
  <si>
    <t>Tăng Văn Khương</t>
  </si>
  <si>
    <t>NBTS01583</t>
  </si>
  <si>
    <t>Nguyễn Thị Kim Ngọc</t>
  </si>
  <si>
    <t>NBTS01584</t>
  </si>
  <si>
    <t>Võ Thị Cẩm Tú</t>
  </si>
  <si>
    <t>NBTS01585</t>
  </si>
  <si>
    <t>NBTS01586</t>
  </si>
  <si>
    <t>Lê Phúc</t>
  </si>
  <si>
    <t>NBTS01587</t>
  </si>
  <si>
    <t>Trần Hoàng Hải</t>
  </si>
  <si>
    <t>NBTS01588</t>
  </si>
  <si>
    <t>NBTS01590</t>
  </si>
  <si>
    <t>Phạm Anh Đào</t>
  </si>
  <si>
    <t>NBTS01591</t>
  </si>
  <si>
    <t>Lâm Nguyễn Hồng Phúc</t>
  </si>
  <si>
    <t>NBTS01592</t>
  </si>
  <si>
    <t>Võ Châu Đoan</t>
  </si>
  <si>
    <t>NBTS01593</t>
  </si>
  <si>
    <t>Bùi Thị Ngọc Thúy</t>
  </si>
  <si>
    <t>18/06/2018</t>
  </si>
  <si>
    <t>NBTS01594</t>
  </si>
  <si>
    <t>Nguyễn Công Toàn</t>
  </si>
  <si>
    <t>10/06/2018</t>
  </si>
  <si>
    <t>NBTS01595</t>
  </si>
  <si>
    <t>Nguyễn Hoàng Khải</t>
  </si>
  <si>
    <t>NBTS01596</t>
  </si>
  <si>
    <t>Lê Hoàng Huy</t>
  </si>
  <si>
    <t>NBTS01597</t>
  </si>
  <si>
    <t>Lê Hoàng Dũng</t>
  </si>
  <si>
    <t>NBTS01598</t>
  </si>
  <si>
    <t>Nguyễn Lê Minh Quân</t>
  </si>
  <si>
    <t>NBTS01599</t>
  </si>
  <si>
    <t>Phạm Thị Thanh Huyền</t>
  </si>
  <si>
    <t>NBTS01600</t>
  </si>
  <si>
    <t>Nguyễn Minh Khôi</t>
  </si>
  <si>
    <t>NBTS01601</t>
  </si>
  <si>
    <t>Nguyễn Thái Vinh</t>
  </si>
  <si>
    <t>NBTS01602</t>
  </si>
  <si>
    <t>Trần Công Huân</t>
  </si>
  <si>
    <t>NBTS01604</t>
  </si>
  <si>
    <t>Trương Quang Cảnh</t>
  </si>
  <si>
    <t>NBTS01605</t>
  </si>
  <si>
    <t>NBTS01606</t>
  </si>
  <si>
    <t>NBTS01607</t>
  </si>
  <si>
    <t>NBTS01608</t>
  </si>
  <si>
    <t>Ngô Trung Tâm</t>
  </si>
  <si>
    <t>NBTS01609</t>
  </si>
  <si>
    <t>Trịnh Văn Hoàng</t>
  </si>
  <si>
    <t>21/06/2018</t>
  </si>
  <si>
    <t>NBTS01610</t>
  </si>
  <si>
    <t>NBTS01611</t>
  </si>
  <si>
    <t>Đoàn Hữu Thắng</t>
  </si>
  <si>
    <t>NBTS01612</t>
  </si>
  <si>
    <t>Lư Thị Thúy Hằng</t>
  </si>
  <si>
    <t>NBTS01613</t>
  </si>
  <si>
    <t>Nguyễn Thế Duy</t>
  </si>
  <si>
    <t>NBTS01614</t>
  </si>
  <si>
    <t>Phạm Quốc Lập</t>
  </si>
  <si>
    <t>28/06/2018</t>
  </si>
  <si>
    <t>NBTS01615</t>
  </si>
  <si>
    <t>NBTS01616</t>
  </si>
  <si>
    <t>NBTS01617</t>
  </si>
  <si>
    <t>Nguyễn Trường Soái</t>
  </si>
  <si>
    <t>02/07/2018</t>
  </si>
  <si>
    <t>NBTS01618</t>
  </si>
  <si>
    <t>Cao Thị Quỳnh Khanh</t>
  </si>
  <si>
    <t>NBTS01619</t>
  </si>
  <si>
    <t>Võ Hoàng Tuấn</t>
  </si>
  <si>
    <t>NBTS01620</t>
  </si>
  <si>
    <t>Phạm Đình Chương</t>
  </si>
  <si>
    <t>NBTS01621</t>
  </si>
  <si>
    <t>Trần Ngọc Tuyền</t>
  </si>
  <si>
    <t>NBTS01622</t>
  </si>
  <si>
    <t>NBTS01623</t>
  </si>
  <si>
    <t>Dương Thị Ngọc Oanh</t>
  </si>
  <si>
    <t>01/07/2018</t>
  </si>
  <si>
    <t>NBTS01624</t>
  </si>
  <si>
    <t>Đào Thị Chinh</t>
  </si>
  <si>
    <t>NBTS01625</t>
  </si>
  <si>
    <t>Nguyễn Ngọc Chân</t>
  </si>
  <si>
    <t>NBTS01626</t>
  </si>
  <si>
    <t>Triệu Quang Minh</t>
  </si>
  <si>
    <t>NBTS01627</t>
  </si>
  <si>
    <t>Đỗ Kim Thoa</t>
  </si>
  <si>
    <t>NBTS01628</t>
  </si>
  <si>
    <t>Nguyễn Thị Vân Chi</t>
  </si>
  <si>
    <t>NBTS01629</t>
  </si>
  <si>
    <t>Phan Văn Anh</t>
  </si>
  <si>
    <t>03/07/2018</t>
  </si>
  <si>
    <t>NBTS01630</t>
  </si>
  <si>
    <t>LÊ PHÁT CANG</t>
  </si>
  <si>
    <t>Re-retail</t>
  </si>
  <si>
    <t>NBTS01631</t>
  </si>
  <si>
    <t>NGUYỄN VĂN BÌNH</t>
  </si>
  <si>
    <t>NBTS01632</t>
  </si>
  <si>
    <t>Võ Thị Mai Phương Thanh</t>
  </si>
  <si>
    <t>NBTS01633</t>
  </si>
  <si>
    <t>Phạm Hữu Trong</t>
  </si>
  <si>
    <t>NBTS01634</t>
  </si>
  <si>
    <t>Nguyễn Phương Thùy</t>
  </si>
  <si>
    <t>NBTS01635</t>
  </si>
  <si>
    <t>Cao Ngọc Thư</t>
  </si>
  <si>
    <t>NBTS01636</t>
  </si>
  <si>
    <t>Nguyễn Thu Thảo</t>
  </si>
  <si>
    <t>NBTS01637</t>
  </si>
  <si>
    <t>Tran Van Linh</t>
  </si>
  <si>
    <t>NBTS01638</t>
  </si>
  <si>
    <t>Nguyễn Thị Hoài Thương</t>
  </si>
  <si>
    <t>NBTS01639</t>
  </si>
  <si>
    <t>Phạm Quốc Thiên</t>
  </si>
  <si>
    <t>NBTS01640</t>
  </si>
  <si>
    <t>NBTS01641</t>
  </si>
  <si>
    <t>NBTS01642</t>
  </si>
  <si>
    <t>Trần Thị Kim Dung</t>
  </si>
  <si>
    <t>NBTS01644</t>
  </si>
  <si>
    <t>Trần Huy Lộc</t>
  </si>
  <si>
    <t>NBTS01645</t>
  </si>
  <si>
    <t>Nguyễn Trí Hùng</t>
  </si>
  <si>
    <t>NBTS01646</t>
  </si>
  <si>
    <t>Cao Bảo Anh</t>
  </si>
  <si>
    <t>NBTS01647</t>
  </si>
  <si>
    <t>Bùi Văn Nam</t>
  </si>
  <si>
    <t>NBTS01648</t>
  </si>
  <si>
    <t>NBTS01649</t>
  </si>
  <si>
    <t>Nguyễn Minh Đầy</t>
  </si>
  <si>
    <t>NBTS01650</t>
  </si>
  <si>
    <t>Nguyễn Phúc Hoà</t>
  </si>
  <si>
    <t>NBTS01651</t>
  </si>
  <si>
    <t>Nguyễn Thị Thanh Ngân</t>
  </si>
  <si>
    <t>NBTS01652</t>
  </si>
  <si>
    <t>Nguyễn Thị Mai 1</t>
  </si>
  <si>
    <t>NBTS01653</t>
  </si>
  <si>
    <t>Ngô Văn Công</t>
  </si>
  <si>
    <t>NBTS01654</t>
  </si>
  <si>
    <t>Nguyễn Hữu Nhật</t>
  </si>
  <si>
    <t>NBTS01655</t>
  </si>
  <si>
    <t>Phạm Văn Sỹ</t>
  </si>
  <si>
    <t>NBTS01656</t>
  </si>
  <si>
    <t>Trương Văn Nhơn</t>
  </si>
  <si>
    <t>NBTS01657</t>
  </si>
  <si>
    <t>Mã Ái Vân</t>
  </si>
  <si>
    <t>NBTS01658</t>
  </si>
  <si>
    <t>Trần Thành Thật</t>
  </si>
  <si>
    <t>NBTS01659</t>
  </si>
  <si>
    <t>SMDB ( MO)</t>
  </si>
  <si>
    <t>NBTS01660</t>
  </si>
  <si>
    <t>NBTS01661</t>
  </si>
  <si>
    <t>Nguyễn Thị Huệ</t>
  </si>
  <si>
    <t>NBTS01662</t>
  </si>
  <si>
    <t>Nguyễn Thị Phượng</t>
  </si>
  <si>
    <t>NBTS01663</t>
  </si>
  <si>
    <t>NBTS01664</t>
  </si>
  <si>
    <t>NBTS01665</t>
  </si>
  <si>
    <t>Võ Duy Huy Bảo</t>
  </si>
  <si>
    <t>NBTS01666</t>
  </si>
  <si>
    <t>Vũ Vinh Sang</t>
  </si>
  <si>
    <t>NBTS01667</t>
  </si>
  <si>
    <t>Trần Đức Nhân</t>
  </si>
  <si>
    <t>NBTS01668</t>
  </si>
  <si>
    <t>Trần Phước Đức</t>
  </si>
  <si>
    <t>NBTS01669</t>
  </si>
  <si>
    <t>Phạm Thị Ánh Nguyệt</t>
  </si>
  <si>
    <t>NBTS01670</t>
  </si>
  <si>
    <t>Nguyễn Thị Thu Hồng</t>
  </si>
  <si>
    <t>NBTS01671</t>
  </si>
  <si>
    <t>Nguyễn Anh Phi</t>
  </si>
  <si>
    <t>NBTS01672</t>
  </si>
  <si>
    <t>Hồ Duy Cường</t>
  </si>
  <si>
    <t>NBTS01673</t>
  </si>
  <si>
    <t xml:space="preserve">Nguyễn Hữu Phước Trung </t>
  </si>
  <si>
    <t>NBTS01674</t>
  </si>
  <si>
    <t>Đỗ Thu Ngân</t>
  </si>
  <si>
    <t>NBTS01675</t>
  </si>
  <si>
    <t>NBTS01676</t>
  </si>
  <si>
    <t>NBTS01677</t>
  </si>
  <si>
    <t>Nguyễn Thị Quỳnh Giao</t>
  </si>
  <si>
    <t>NBTS01678</t>
  </si>
  <si>
    <t>Lê Văn Trường</t>
  </si>
  <si>
    <t>NBTS01679</t>
  </si>
  <si>
    <t>Nguyễn Duy Có</t>
  </si>
  <si>
    <t>09/07/2018</t>
  </si>
  <si>
    <t>NBTS01680</t>
  </si>
  <si>
    <t>NGUYỄN THỊ THU NGÂN</t>
  </si>
  <si>
    <t>NBTS01681</t>
  </si>
  <si>
    <t>NBTS01682</t>
  </si>
  <si>
    <t>Ngô Ý</t>
  </si>
  <si>
    <t>NBTS01683</t>
  </si>
  <si>
    <t>Lê Thị Phương Thanh</t>
  </si>
  <si>
    <t>NBTS01684</t>
  </si>
  <si>
    <t xml:space="preserve">Trần Thanh Phi Hùng </t>
  </si>
  <si>
    <t>NBTS01685</t>
  </si>
  <si>
    <t>Trần Hữu Nguyện</t>
  </si>
  <si>
    <t>NBTS01686</t>
  </si>
  <si>
    <t>Hồ Thuận</t>
  </si>
  <si>
    <t>10/07/2018</t>
  </si>
  <si>
    <t>NBTS01687</t>
  </si>
  <si>
    <t>Hồ Văn Đạt</t>
  </si>
  <si>
    <t>13/07/2018</t>
  </si>
  <si>
    <t>NBTS01688</t>
  </si>
  <si>
    <t>Huỳnh Minh Tâm</t>
  </si>
  <si>
    <t>NBTS01689</t>
  </si>
  <si>
    <t>NBTS01690</t>
  </si>
  <si>
    <t>Nguyễn Thị Thu Hiền</t>
  </si>
  <si>
    <t>16/07/2018</t>
  </si>
  <si>
    <t>NBTS01691</t>
  </si>
  <si>
    <t>Trần Phú Quý</t>
  </si>
  <si>
    <t>NBTS01692</t>
  </si>
  <si>
    <t>Nguyễn Hoàng Phúc</t>
  </si>
  <si>
    <t>NBTS01693</t>
  </si>
  <si>
    <t>Trịnh văn luật</t>
  </si>
  <si>
    <t>NBTS01694</t>
  </si>
  <si>
    <t>Nguyễn Văn Hiệp</t>
  </si>
  <si>
    <t>NBTS01695</t>
  </si>
  <si>
    <t>Đoàn Thanh Bình</t>
  </si>
  <si>
    <t>NBTS01696</t>
  </si>
  <si>
    <t>Phạm Ngọc Hiên</t>
  </si>
  <si>
    <t>NBTS01697</t>
  </si>
  <si>
    <t>Vũ Mạnh Tuyền</t>
  </si>
  <si>
    <t>19/07/2018</t>
  </si>
  <si>
    <t>NBTS01698</t>
  </si>
  <si>
    <t>Lê Hoàng An</t>
  </si>
  <si>
    <t>NBTS01699</t>
  </si>
  <si>
    <t>NBTS01700</t>
  </si>
  <si>
    <t>Trần Anh Tuấn</t>
  </si>
  <si>
    <t>NBTS01701</t>
  </si>
  <si>
    <t>Hồ Vũ Trường Giang</t>
  </si>
  <si>
    <t>NBTS01702</t>
  </si>
  <si>
    <t>Hồ Minh Thắng</t>
  </si>
  <si>
    <t>NBTS01703</t>
  </si>
  <si>
    <t>Chề Triệu Linh</t>
  </si>
  <si>
    <t>NBTS01704</t>
  </si>
  <si>
    <t>NBTS01705</t>
  </si>
  <si>
    <t>Đặng Công Phác</t>
  </si>
  <si>
    <t>NBTS01706</t>
  </si>
  <si>
    <t>NBTS01707</t>
  </si>
  <si>
    <t>Đỗ Văn Công</t>
  </si>
  <si>
    <t>NBTS01708</t>
  </si>
  <si>
    <t>Trần Văn Hồng</t>
  </si>
  <si>
    <t>NBTS01709</t>
  </si>
  <si>
    <t>NBTS01710</t>
  </si>
  <si>
    <t>Ma Thị Thấm</t>
  </si>
  <si>
    <t>21/07/2018</t>
  </si>
  <si>
    <t>NBTS01711</t>
  </si>
  <si>
    <t>Nguyễn Thị Diện</t>
  </si>
  <si>
    <t>NBTS01712</t>
  </si>
  <si>
    <t>Lò Thị Anh</t>
  </si>
  <si>
    <t>NBTS01713</t>
  </si>
  <si>
    <t>Nguyễn Phước Hiền</t>
  </si>
  <si>
    <t>NBTS01714</t>
  </si>
  <si>
    <t>RE-RETAIL</t>
  </si>
  <si>
    <t>NBTS01715</t>
  </si>
  <si>
    <t>NBTS01716</t>
  </si>
  <si>
    <t>Lê Thị Xuân Hằng</t>
  </si>
  <si>
    <t>23/07/2018</t>
  </si>
  <si>
    <t>NBTS01717</t>
  </si>
  <si>
    <t>NBTS01718</t>
  </si>
  <si>
    <t>Nguyễn Ngọc Điệp</t>
  </si>
  <si>
    <t>NBTS01719</t>
  </si>
  <si>
    <t>Nguyễn Thị Bích Ngân</t>
  </si>
  <si>
    <t>NBTS01720</t>
  </si>
  <si>
    <t>Nguyễn Bình Sơn</t>
  </si>
  <si>
    <t>NBTS01721</t>
  </si>
  <si>
    <t>Lê Văn Lĩnh</t>
  </si>
  <si>
    <t>NBTS01722</t>
  </si>
  <si>
    <t>Ngô Văn Thanh</t>
  </si>
  <si>
    <t>NBTS01723</t>
  </si>
  <si>
    <t>Nguyễn Đức Thuận</t>
  </si>
  <si>
    <t>NBTS01724</t>
  </si>
  <si>
    <t>Nguyễn Thị Ngọc Phương</t>
  </si>
  <si>
    <t>NBTS01725</t>
  </si>
  <si>
    <t>Nguyễn Ngọc Toàn</t>
  </si>
  <si>
    <t>NBTS01726</t>
  </si>
  <si>
    <t>Nguyễn Ngọc Hậu</t>
  </si>
  <si>
    <t>NBTS01727</t>
  </si>
  <si>
    <t>Đinh Bá Lương</t>
  </si>
  <si>
    <t>NBTS01728</t>
  </si>
  <si>
    <t>Trần Công Quốc Khanh</t>
  </si>
  <si>
    <t>30/07/2018</t>
  </si>
  <si>
    <t>NBTS01729</t>
  </si>
  <si>
    <t>Hồ Thị Hoài Trân</t>
  </si>
  <si>
    <t>NBTS01730</t>
  </si>
  <si>
    <t xml:space="preserve">Võ Nguyên Chơn </t>
  </si>
  <si>
    <t>01/08/2018</t>
  </si>
  <si>
    <t>NBTS01731</t>
  </si>
  <si>
    <t xml:space="preserve">Đỗ Chí Cường </t>
  </si>
  <si>
    <t>NBTS01732</t>
  </si>
  <si>
    <t xml:space="preserve">Bùi Kiến Tín </t>
  </si>
  <si>
    <t>NBTS01733</t>
  </si>
  <si>
    <t xml:space="preserve">Phan Trung Việt </t>
  </si>
  <si>
    <t>NBTS01734</t>
  </si>
  <si>
    <t>TRẦN ĐỨC THƠ</t>
  </si>
  <si>
    <t>NBTS01735</t>
  </si>
  <si>
    <t>THÂN HOÀNG PHÚC</t>
  </si>
  <si>
    <t>NBTS01736</t>
  </si>
  <si>
    <t>Lê Anh Việt</t>
  </si>
  <si>
    <t>NBTS01737</t>
  </si>
  <si>
    <t>Lê Văn Giang</t>
  </si>
  <si>
    <t>NBTS01738</t>
  </si>
  <si>
    <t>Lê Văn Phúc</t>
  </si>
  <si>
    <t>NBTS01739</t>
  </si>
  <si>
    <t>Lê Văn Nam</t>
  </si>
  <si>
    <t>NBTS01740</t>
  </si>
  <si>
    <t>Nguyễn Hồng Long</t>
  </si>
  <si>
    <t>NBTS01741</t>
  </si>
  <si>
    <t>Võ Văn Thức</t>
  </si>
  <si>
    <t>NBTS01742</t>
  </si>
  <si>
    <t>Nguyễn Thanh Nhựt</t>
  </si>
  <si>
    <t>NBTS01743</t>
  </si>
  <si>
    <t>Sơn Ngọc Anh</t>
  </si>
  <si>
    <t>NBTS01744</t>
  </si>
  <si>
    <t>Nguyễn Thị Viết Thủy</t>
  </si>
  <si>
    <t>NBTS01745</t>
  </si>
  <si>
    <t>Đoàn Quốc Thắng</t>
  </si>
  <si>
    <t>NBTS01746</t>
  </si>
  <si>
    <t>Lê Thảo Nguyên</t>
  </si>
  <si>
    <t>NBTS01747</t>
  </si>
  <si>
    <t>Nguyễn Đình Chinh</t>
  </si>
  <si>
    <t>NBTS01748</t>
  </si>
  <si>
    <t>Nguyễn Hữu Quốc</t>
  </si>
  <si>
    <t>NBTS01749</t>
  </si>
  <si>
    <t>Nguyễn Quốc Khanh</t>
  </si>
  <si>
    <t>NBTS01750</t>
  </si>
  <si>
    <t>Phạm thị Tố Hảo</t>
  </si>
  <si>
    <t>NBTS01751</t>
  </si>
  <si>
    <t>Trương Hiếu Nghĩa</t>
  </si>
  <si>
    <t>NBTS01752</t>
  </si>
  <si>
    <t>Hồ Huyền Trân</t>
  </si>
  <si>
    <t>NBTS01753</t>
  </si>
  <si>
    <t>NGUYỄN NGỌC HOÀNG</t>
  </si>
  <si>
    <t>NBTS01754</t>
  </si>
  <si>
    <t>Nguyễn Tiến Hòa</t>
  </si>
  <si>
    <t>NBTS01755</t>
  </si>
  <si>
    <t>Võ Thị Phương Ly</t>
  </si>
  <si>
    <t>NBTS01756</t>
  </si>
  <si>
    <t>Nguyễn Hoàng Thắng</t>
  </si>
  <si>
    <t>NBTS01757</t>
  </si>
  <si>
    <t>Từ Văn Hiếu</t>
  </si>
  <si>
    <t>NBTS01758</t>
  </si>
  <si>
    <t>Nguyễn Văn Thanh</t>
  </si>
  <si>
    <t>NBTS01759</t>
  </si>
  <si>
    <t>NBTS01760</t>
  </si>
  <si>
    <t>NGUYỄN THỊ THU THỦY</t>
  </si>
  <si>
    <t>NBTS01761</t>
  </si>
  <si>
    <t>NGUYỄN THỊ THANH TÂM</t>
  </si>
  <si>
    <t>NBTS01762</t>
  </si>
  <si>
    <t>Nguyễn Đức Công</t>
  </si>
  <si>
    <t>NBTS01763</t>
  </si>
  <si>
    <t>Nguyễn Chí Ninh</t>
  </si>
  <si>
    <t>06/08/2018</t>
  </si>
  <si>
    <t>NBTS01764</t>
  </si>
  <si>
    <t>NGUYỄN VĂN THUẬN</t>
  </si>
  <si>
    <t>NBTS01765</t>
  </si>
  <si>
    <t>Hồ Minh Tuấn</t>
  </si>
  <si>
    <t>NBTS01766</t>
  </si>
  <si>
    <t>Nguyễn Đăng Phước</t>
  </si>
  <si>
    <t>NBTS01767</t>
  </si>
  <si>
    <t>Nguyễn Duy Khải</t>
  </si>
  <si>
    <t>NBTS01768</t>
  </si>
  <si>
    <t>Nguyễn Khắc Huy</t>
  </si>
  <si>
    <t>NBTS01769</t>
  </si>
  <si>
    <t>NBTS01770</t>
  </si>
  <si>
    <t>Lê Thị Mỹ Trinh</t>
  </si>
  <si>
    <t>NBTS01771</t>
  </si>
  <si>
    <t>Lê Huyền Trang</t>
  </si>
  <si>
    <t>NBTS01772</t>
  </si>
  <si>
    <t>Nguyễn Văn Huy</t>
  </si>
  <si>
    <t>NBTS01773</t>
  </si>
  <si>
    <t>Lê Vũ Hoàng Hưng</t>
  </si>
  <si>
    <t>NBTS01774</t>
  </si>
  <si>
    <t>Lý Minh Phụng</t>
  </si>
  <si>
    <t>NBTS01775</t>
  </si>
  <si>
    <t>Nguyễn Vũ Khang</t>
  </si>
  <si>
    <t>NBTS01776</t>
  </si>
  <si>
    <t>Hoàng Văn Hào</t>
  </si>
  <si>
    <t>NBTS01777</t>
  </si>
  <si>
    <t>NBTS01778</t>
  </si>
  <si>
    <t>Nguyễn Huy Tiến</t>
  </si>
  <si>
    <t>NBTS01779</t>
  </si>
  <si>
    <t>Trần Thì Diễm</t>
  </si>
  <si>
    <t>NBTS01780</t>
  </si>
  <si>
    <t>Nguyễn Cường</t>
  </si>
  <si>
    <t>NBTS01781</t>
  </si>
  <si>
    <t>NBTS01782</t>
  </si>
  <si>
    <t>Nguyễn Đặng Hoài Phong</t>
  </si>
  <si>
    <t>NBTS01783</t>
  </si>
  <si>
    <t>Trần Khắc Minh Tấn</t>
  </si>
  <si>
    <t>Direct</t>
  </si>
  <si>
    <t>NBTS01784</t>
  </si>
  <si>
    <t>Đỗ Thị Lan</t>
  </si>
  <si>
    <t>09/08/2018</t>
  </si>
  <si>
    <t>NBTS01785</t>
  </si>
  <si>
    <t>Nguyễn Đăng Tý</t>
  </si>
  <si>
    <t>NBTS01786</t>
  </si>
  <si>
    <t>Nguyễn Thanh Đầy</t>
  </si>
  <si>
    <t>NBTS01787</t>
  </si>
  <si>
    <t>Đặng Trung Hiếu</t>
  </si>
  <si>
    <t>10/08/2018</t>
  </si>
  <si>
    <t>NBTS01788</t>
  </si>
  <si>
    <t>Vũ Xuân Điền</t>
  </si>
  <si>
    <t>NBTS01789</t>
  </si>
  <si>
    <t>Vũ Văn Thắng</t>
  </si>
  <si>
    <t>inDirect</t>
  </si>
  <si>
    <t>NBTS01790</t>
  </si>
  <si>
    <t>Lê Vĩnh Tường</t>
  </si>
  <si>
    <t>NBTS01791</t>
  </si>
  <si>
    <t>NBTS01792</t>
  </si>
  <si>
    <t>Đặng Phước Hùng</t>
  </si>
  <si>
    <t>NBTS01793</t>
  </si>
  <si>
    <t>Đoàn Văn Phước</t>
  </si>
  <si>
    <t>NBTS01794</t>
  </si>
  <si>
    <t>Trần Nguyễn Hoàng</t>
  </si>
  <si>
    <t>11/08/2018</t>
  </si>
  <si>
    <t>NBTS01795</t>
  </si>
  <si>
    <t>Nguyễn Thị Ngọc Loan</t>
  </si>
  <si>
    <t>NBTS01796</t>
  </si>
  <si>
    <t>Phan Ngọc Quốc</t>
  </si>
  <si>
    <t>NBTS01797</t>
  </si>
  <si>
    <t>HUỲNH ANH TUẤN</t>
  </si>
  <si>
    <t>NBTS01798</t>
  </si>
  <si>
    <t>TRẦN NHẬT PHƯƠNG</t>
  </si>
  <si>
    <t>NBTS01799</t>
  </si>
  <si>
    <t>NGUYỄN TRUNG THÀNH</t>
  </si>
  <si>
    <t>NBTS01800</t>
  </si>
  <si>
    <t>NGUYỄN THỊ DIỆU HIỀN</t>
  </si>
  <si>
    <t>NBTS01801</t>
  </si>
  <si>
    <t>LÊ VI THANH</t>
  </si>
  <si>
    <t>NBTS01802</t>
  </si>
  <si>
    <t>Nguyễn Văn Sơn 1</t>
  </si>
  <si>
    <t>NBTS01803</t>
  </si>
  <si>
    <t>Trần Văn Sóc</t>
  </si>
  <si>
    <t>NBTS01804</t>
  </si>
  <si>
    <t>NBTS01805</t>
  </si>
  <si>
    <t>Trần Thị Hoan</t>
  </si>
  <si>
    <t>15/08/2018</t>
  </si>
  <si>
    <t>NBTS01806</t>
  </si>
  <si>
    <t>Lê Ngọc Đức</t>
  </si>
  <si>
    <t>NBTS01807</t>
  </si>
  <si>
    <t>Nguyễn Văn Thiện</t>
  </si>
  <si>
    <t>NBTS01808</t>
  </si>
  <si>
    <t>Phan Bảo Quốc</t>
  </si>
  <si>
    <t>NBTS01809</t>
  </si>
  <si>
    <t xml:space="preserve">Nguyễn Văn Giỏi </t>
  </si>
  <si>
    <t>NBTS01810</t>
  </si>
  <si>
    <t>Nguyễn Thị Thanh Nhàn</t>
  </si>
  <si>
    <t>NBTS01811</t>
  </si>
  <si>
    <t>Nguyễn Quang Minh</t>
  </si>
  <si>
    <t>NBTS01812</t>
  </si>
  <si>
    <t>Nguyễn Thị Thương</t>
  </si>
  <si>
    <t>NBTS01813</t>
  </si>
  <si>
    <t>NGUYỄN HỒNG PHƯƠNG</t>
  </si>
  <si>
    <t>NBTS01814</t>
  </si>
  <si>
    <t>Nguyễn Văn Thành</t>
  </si>
  <si>
    <t>17/08/2018</t>
  </si>
  <si>
    <t>NBTS01815</t>
  </si>
  <si>
    <t>Phạm Đức Vượng</t>
  </si>
  <si>
    <t>NBTS01816</t>
  </si>
  <si>
    <t>Trần Hạnh Nguyên</t>
  </si>
  <si>
    <t>NBTS01817</t>
  </si>
  <si>
    <t>Trần Thị Huỳnh Tuyền</t>
  </si>
  <si>
    <t>NBTS01818</t>
  </si>
  <si>
    <t xml:space="preserve">Lê Huy Cường </t>
  </si>
  <si>
    <t>NBTS01819</t>
  </si>
  <si>
    <t>Nguyễn Thanh Sơn</t>
  </si>
  <si>
    <t>17/08/2019</t>
  </si>
  <si>
    <t>NBTS01820</t>
  </si>
  <si>
    <t>17/08/2020</t>
  </si>
  <si>
    <t>NBTS01821</t>
  </si>
  <si>
    <t>Lê Thanh Niên</t>
  </si>
  <si>
    <t>17/08/2021</t>
  </si>
  <si>
    <t>NBTS01822</t>
  </si>
  <si>
    <t>Nguyễn Thúy Hồng</t>
  </si>
  <si>
    <t>18/08/2018</t>
  </si>
  <si>
    <t>NBTS01823</t>
  </si>
  <si>
    <t>Trần Thị Mỹ Trang</t>
  </si>
  <si>
    <t>NBTS01824</t>
  </si>
  <si>
    <t>Trần Quốc Bảo</t>
  </si>
  <si>
    <t>NBTS01825</t>
  </si>
  <si>
    <t>Trần Thị Lan Phương</t>
  </si>
  <si>
    <t>NBTS01826</t>
  </si>
  <si>
    <t>Bùi Văn Hải</t>
  </si>
  <si>
    <t>NBTS01827</t>
  </si>
  <si>
    <t>Nguyễn Trần Nhật Hạ</t>
  </si>
  <si>
    <t>NBTS01828</t>
  </si>
  <si>
    <t>Lê Thị Phương Thanh 1</t>
  </si>
  <si>
    <t>NBTS01829</t>
  </si>
  <si>
    <t>03/08/2018</t>
  </si>
  <si>
    <t>NBTS01830</t>
  </si>
  <si>
    <t>Nguyễn Thị Tuyết Trinh</t>
  </si>
  <si>
    <t>NBTS01831</t>
  </si>
  <si>
    <t>Trần Thị Yến</t>
  </si>
  <si>
    <t>NBTS01832</t>
  </si>
  <si>
    <t>Lâm Văn Thuận</t>
  </si>
  <si>
    <t>NBTS01833</t>
  </si>
  <si>
    <t xml:space="preserve">Lê Hữu Hoàng Sơn </t>
  </si>
  <si>
    <t>NBTS01834</t>
  </si>
  <si>
    <t>Nguyễn Thị Thúy</t>
  </si>
  <si>
    <t>NBTS01835</t>
  </si>
  <si>
    <t>Phan Anh Khoa</t>
  </si>
  <si>
    <t>NBTS01836</t>
  </si>
  <si>
    <t>Trần Đại Toàn</t>
  </si>
  <si>
    <t>NBTS01837</t>
  </si>
  <si>
    <t>Nguyễn Văn Linh</t>
  </si>
  <si>
    <t>NBTS01838</t>
  </si>
  <si>
    <t>Lâm  Ngọc  Diễm</t>
  </si>
  <si>
    <t>NBTS01839</t>
  </si>
  <si>
    <t>NBTS01840</t>
  </si>
  <si>
    <t>NBTS01841</t>
  </si>
  <si>
    <t>NBTS01842</t>
  </si>
  <si>
    <t>Nguyễn Thị Cẩm Phượng</t>
  </si>
  <si>
    <t>NBTS01843</t>
  </si>
  <si>
    <t>Ngô Kim Tuyến</t>
  </si>
  <si>
    <t>23/08/2018</t>
  </si>
  <si>
    <t>NBTS01844</t>
  </si>
  <si>
    <t>Huỳnh Văn Bé Bảy</t>
  </si>
  <si>
    <t>NBTS01845</t>
  </si>
  <si>
    <t>Phạm Nhật Nam</t>
  </si>
  <si>
    <t>NBTS01846</t>
  </si>
  <si>
    <t>Phạm Thị Ngọc Trang</t>
  </si>
  <si>
    <t>24/08/2018</t>
  </si>
  <si>
    <t>NBTS01847</t>
  </si>
  <si>
    <t>Hoàng Thị Hương Ngọc</t>
  </si>
  <si>
    <t>NBTS01848</t>
  </si>
  <si>
    <t>Nguyễn Hồng Lệ</t>
  </si>
  <si>
    <t>28/08/2018</t>
  </si>
  <si>
    <t>NBTS01849</t>
  </si>
  <si>
    <t>Phạm Nhật Quy</t>
  </si>
  <si>
    <t>NBTS01850</t>
  </si>
  <si>
    <t>Trần Đăng Quốc</t>
  </si>
  <si>
    <t>30/08/2018</t>
  </si>
  <si>
    <t>NBTS01851</t>
  </si>
  <si>
    <t>NBTS01852</t>
  </si>
  <si>
    <t>Phan Thanh Phương</t>
  </si>
  <si>
    <t>MIX</t>
  </si>
  <si>
    <t>NBTS01853</t>
  </si>
  <si>
    <t>Đinh Văn Lâm</t>
  </si>
  <si>
    <t>01/09/2018</t>
  </si>
  <si>
    <t>NBTS01854</t>
  </si>
  <si>
    <t xml:space="preserve">Phan Minh Toại </t>
  </si>
  <si>
    <t>NBTS01855</t>
  </si>
  <si>
    <t>NBTS01856</t>
  </si>
  <si>
    <t>Lê Đức Hoàng Minh</t>
  </si>
  <si>
    <t>NBTS01857</t>
  </si>
  <si>
    <t>Hoàng Văn Khởi</t>
  </si>
  <si>
    <t>NBTS01858</t>
  </si>
  <si>
    <t>Tạ Thị Vinh</t>
  </si>
  <si>
    <t>NBTS01859</t>
  </si>
  <si>
    <t>Nguyễn Văn Tuyên</t>
  </si>
  <si>
    <t>NBTS01860</t>
  </si>
  <si>
    <t>Ngô Anh Thư</t>
  </si>
  <si>
    <t>NBTS01861</t>
  </si>
  <si>
    <t>Nguyễn Thị Thu Trang</t>
  </si>
  <si>
    <t>NBTS01862</t>
  </si>
  <si>
    <t>Dương Triều Bảo Uyên</t>
  </si>
  <si>
    <t>NBTS01863</t>
  </si>
  <si>
    <t>CAO HÀ KIM DUYÊN</t>
  </si>
  <si>
    <t>NBTS01864</t>
  </si>
  <si>
    <t>NBTS01865</t>
  </si>
  <si>
    <t>Trương Bĩnh</t>
  </si>
  <si>
    <t>NBTS01866</t>
  </si>
  <si>
    <t>Lê Ngọc Mẩn</t>
  </si>
  <si>
    <t>NBTS01867</t>
  </si>
  <si>
    <t>Ngô Xuân Tùng</t>
  </si>
  <si>
    <t>NBTS01868</t>
  </si>
  <si>
    <t>Lê Thị Cẩm Ly</t>
  </si>
  <si>
    <t>NBTS01869</t>
  </si>
  <si>
    <t>Bá Thị Bích Hoàng</t>
  </si>
  <si>
    <t>NBTS01870</t>
  </si>
  <si>
    <t>NBTS01871</t>
  </si>
  <si>
    <t>Hồ Ngọc Hải</t>
  </si>
  <si>
    <t>NBTS01872</t>
  </si>
  <si>
    <t>Huỳnh Văn Thiệt</t>
  </si>
  <si>
    <t>NBTS01873</t>
  </si>
  <si>
    <t>Nguyễn Ngọc Duy</t>
  </si>
  <si>
    <t>NBTS01874</t>
  </si>
  <si>
    <t>Lê Nguyễn Phúc Nhân</t>
  </si>
  <si>
    <t>NBTS01875</t>
  </si>
  <si>
    <t>Nguyễn Nhật Nam</t>
  </si>
  <si>
    <t>NBTS01876</t>
  </si>
  <si>
    <t>ĐOÀN ĐẠI PHÚC</t>
  </si>
  <si>
    <t>NBTS01877</t>
  </si>
  <si>
    <t>NGUYỄN TIẾN Hiệp</t>
  </si>
  <si>
    <t>NBTS01878</t>
  </si>
  <si>
    <t>VÕ MINH THIệN</t>
  </si>
  <si>
    <t>NBTS01879</t>
  </si>
  <si>
    <t>LÊ ĐĂNG KHOA</t>
  </si>
  <si>
    <t>NBTS01880</t>
  </si>
  <si>
    <t>TRẦN VĂN ĐÔNG</t>
  </si>
  <si>
    <t>NBTS01881</t>
  </si>
  <si>
    <t>LÊ VŨ HOÀI DUY</t>
  </si>
  <si>
    <t>NBTS01882</t>
  </si>
  <si>
    <t>Hà Thị Nhạc</t>
  </si>
  <si>
    <t>NBTS01883</t>
  </si>
  <si>
    <t>Lưu Thị Hồng Phúc</t>
  </si>
  <si>
    <t>04/09/2018</t>
  </si>
  <si>
    <t>NBTS01884</t>
  </si>
  <si>
    <t>Ngô Bảo Thịnh</t>
  </si>
  <si>
    <t>NBTS01885</t>
  </si>
  <si>
    <t>Nguyễn Minh Huy</t>
  </si>
  <si>
    <t>NBTS01886</t>
  </si>
  <si>
    <t>Lê Quang Tuấn</t>
  </si>
  <si>
    <t>NBTS01887</t>
  </si>
  <si>
    <t>Huỳnh Thị Yến</t>
  </si>
  <si>
    <t>NBTS01888</t>
  </si>
  <si>
    <t>NBTS01889</t>
  </si>
  <si>
    <t>NBTS01890</t>
  </si>
  <si>
    <t>Nguyễn Đức Thắng</t>
  </si>
  <si>
    <t>NBTS01891</t>
  </si>
  <si>
    <t>Nguyễn Thị lại</t>
  </si>
  <si>
    <t>NBTS01892</t>
  </si>
  <si>
    <t>Nguyễn Thanh Nhàn</t>
  </si>
  <si>
    <t>NBTS01893</t>
  </si>
  <si>
    <t>NBTS01894</t>
  </si>
  <si>
    <t>NBTS01895</t>
  </si>
  <si>
    <t>NBTS01896</t>
  </si>
  <si>
    <t>NBTS01897</t>
  </si>
  <si>
    <t>Lê Thị Xuân Anh</t>
  </si>
  <si>
    <t>21/08/2018</t>
  </si>
  <si>
    <t>NBTS01898</t>
  </si>
  <si>
    <t>Hồ Nguyễn Thùy Vy</t>
  </si>
  <si>
    <t>NBTS01899</t>
  </si>
  <si>
    <t>Huỳnh Đình Long</t>
  </si>
  <si>
    <t>NBTS01900</t>
  </si>
  <si>
    <t>Nguyễn Thanh Uyên</t>
  </si>
  <si>
    <t>NBTS01901</t>
  </si>
  <si>
    <t>Chiêm Trí Thuần</t>
  </si>
  <si>
    <t>NBTS01902</t>
  </si>
  <si>
    <t>Nguyễn Thiện Hữu</t>
  </si>
  <si>
    <t>NBTS01903</t>
  </si>
  <si>
    <t>Huỳnh Ngoc Phúc</t>
  </si>
  <si>
    <t>NBTS01904</t>
  </si>
  <si>
    <t>Đỗ Văn Việt</t>
  </si>
  <si>
    <t>NBTS01905</t>
  </si>
  <si>
    <t>Võ Văn Minh</t>
  </si>
  <si>
    <t>NBTS01906</t>
  </si>
  <si>
    <t xml:space="preserve">Dương Ngọc Hân </t>
  </si>
  <si>
    <t>NBTS01907</t>
  </si>
  <si>
    <t>NBTS01908</t>
  </si>
  <si>
    <t>Nguyễn Thị Phương Dung</t>
  </si>
  <si>
    <t>NBTS01909</t>
  </si>
  <si>
    <t>Huỳnh Ngọc Vũ</t>
  </si>
  <si>
    <t>NBTS01910</t>
  </si>
  <si>
    <t>Lê Quốc Phong</t>
  </si>
  <si>
    <t>NBTS01911</t>
  </si>
  <si>
    <t>Trần  Minh Tâm</t>
  </si>
  <si>
    <t>NBTS01912</t>
  </si>
  <si>
    <t>Đặng Ngọc Tú</t>
  </si>
  <si>
    <t>NBTS01913</t>
  </si>
  <si>
    <t>Trần Thị Hằng</t>
  </si>
  <si>
    <t>NBTS01914</t>
  </si>
  <si>
    <t>Nguyễn Phúc Thọ</t>
  </si>
  <si>
    <t>NBTS01915</t>
  </si>
  <si>
    <t>Dương Đức Anh</t>
  </si>
  <si>
    <t>NBTS01916</t>
  </si>
  <si>
    <t>Nguyễn Thị Ngọc Thảo</t>
  </si>
  <si>
    <t>NBTS01917</t>
  </si>
  <si>
    <t>Huỳnh Công Thành</t>
  </si>
  <si>
    <t>10/09/2018</t>
  </si>
  <si>
    <t>NBTS01918</t>
  </si>
  <si>
    <t>NBTS01920</t>
  </si>
  <si>
    <t>Phan Ngọc Huy</t>
  </si>
  <si>
    <t>MIIX</t>
  </si>
  <si>
    <t>NBTS01921</t>
  </si>
  <si>
    <t>Lê Văn Thắng</t>
  </si>
  <si>
    <t>NBTS01922</t>
  </si>
  <si>
    <t>Cù Sỹ Minh</t>
  </si>
  <si>
    <t>NBTS01923</t>
  </si>
  <si>
    <t>Lê Thị Thuỷ</t>
  </si>
  <si>
    <t>mix</t>
  </si>
  <si>
    <t>NBTS01924</t>
  </si>
  <si>
    <t>Nguyễn Thị Kim Phượng</t>
  </si>
  <si>
    <t>NBTS01925</t>
  </si>
  <si>
    <t>Trần Thị Bích Trâm</t>
  </si>
  <si>
    <t>mo</t>
  </si>
  <si>
    <t>NBTS01926</t>
  </si>
  <si>
    <t>Ngô Quốc Cường</t>
  </si>
  <si>
    <t>NBTS01927</t>
  </si>
  <si>
    <t>Nguyễn Thị Thanh Thúy</t>
  </si>
  <si>
    <t>NBTS01928</t>
  </si>
  <si>
    <t>Nguyễn Thị Kim Hằng</t>
  </si>
  <si>
    <t>NBTS01929</t>
  </si>
  <si>
    <t>Huỳnh Thị Hạnh</t>
  </si>
  <si>
    <t>NBTS01930</t>
  </si>
  <si>
    <t>Đoàn Trúc Hân</t>
  </si>
  <si>
    <t>NBTS01931</t>
  </si>
  <si>
    <t>NBTS01932</t>
  </si>
  <si>
    <t>Trần Thị Mai Trinh</t>
  </si>
  <si>
    <t>NBTS01933</t>
  </si>
  <si>
    <t>Nguyễn Thị Như Ý</t>
  </si>
  <si>
    <t>NBTS01934</t>
  </si>
  <si>
    <t>Thái Hoàng Vũ</t>
  </si>
  <si>
    <t>NBTS01935</t>
  </si>
  <si>
    <t>Vũ Thị Hồng Thu</t>
  </si>
  <si>
    <t>NBTS01936</t>
  </si>
  <si>
    <t>Nguyễn Thị Mỹ Duyên</t>
  </si>
  <si>
    <t>NBTS01937</t>
  </si>
  <si>
    <t xml:space="preserve">Lê Thị Ánh Nguyệt </t>
  </si>
  <si>
    <t>NBTS01938</t>
  </si>
  <si>
    <t>Nguyễn Phương Thảo</t>
  </si>
  <si>
    <t>NBTS01939</t>
  </si>
  <si>
    <t>NBTS01940</t>
  </si>
  <si>
    <t>NBTS01941</t>
  </si>
  <si>
    <t>Võ Hữu Thọ</t>
  </si>
  <si>
    <t>NBTS01942</t>
  </si>
  <si>
    <t>Võ Thị Thủy Tiên</t>
  </si>
  <si>
    <t>NBTS01943</t>
  </si>
  <si>
    <t>Nguyễn Quốc Hải</t>
  </si>
  <si>
    <t>NBTS01944</t>
  </si>
  <si>
    <t>Lê Khánh Viên</t>
  </si>
  <si>
    <t>NBTS01945</t>
  </si>
  <si>
    <t>Dương Văn Bọ</t>
  </si>
  <si>
    <t>19/09/2018</t>
  </si>
  <si>
    <t>NBTS01946</t>
  </si>
  <si>
    <t>Ngô Thị Nhung</t>
  </si>
  <si>
    <t>21/09/2018</t>
  </si>
  <si>
    <t>NBTS01947</t>
  </si>
  <si>
    <t xml:space="preserve">NGUYỄN THỊ NGA </t>
  </si>
  <si>
    <t>24/09/2018</t>
  </si>
  <si>
    <t>NBTS01948</t>
  </si>
  <si>
    <t>Lường Tú Hiểu</t>
  </si>
  <si>
    <t>NBTS01949</t>
  </si>
  <si>
    <t>Nguyễn Khắc Phương</t>
  </si>
  <si>
    <t>25/09/2018</t>
  </si>
  <si>
    <t>NBTS01950</t>
  </si>
  <si>
    <t>Nguyễn Thành Chi</t>
  </si>
  <si>
    <t>Mix</t>
  </si>
  <si>
    <t>NBTS01951</t>
  </si>
  <si>
    <t>Đỗ Thị Hà Thanh</t>
  </si>
  <si>
    <t>NBTS01952</t>
  </si>
  <si>
    <t>Hồ Văn Tiến</t>
  </si>
  <si>
    <t>NBTS01953</t>
  </si>
  <si>
    <t>BÙI VĂN MINH</t>
  </si>
  <si>
    <t>NBTS01954</t>
  </si>
  <si>
    <t>NBTS01955</t>
  </si>
  <si>
    <t>Hoàng Thị Nga</t>
  </si>
  <si>
    <t>01/10/2018</t>
  </si>
  <si>
    <t>NBTS01956</t>
  </si>
  <si>
    <t>Trần Văn Đợi</t>
  </si>
  <si>
    <t>NBTS01957</t>
  </si>
  <si>
    <t>Nguyễn Thị Lượng</t>
  </si>
  <si>
    <t>NBTS01958</t>
  </si>
  <si>
    <t>Đỗ Thành Đạt</t>
  </si>
  <si>
    <t>NBTS01959</t>
  </si>
  <si>
    <t xml:space="preserve">Lê Mạnh Cường </t>
  </si>
  <si>
    <t>NBTS01960</t>
  </si>
  <si>
    <t>Đoàn Thị Thái Phương</t>
  </si>
  <si>
    <t>NBTS01961</t>
  </si>
  <si>
    <t>Đặng Thanh Tuấn</t>
  </si>
  <si>
    <t>NBTS01962</t>
  </si>
  <si>
    <t>Lê Quốc Cường</t>
  </si>
  <si>
    <t>NBTS01963</t>
  </si>
  <si>
    <t>Phạm Quyết Tiến</t>
  </si>
  <si>
    <t>NBTS01964</t>
  </si>
  <si>
    <t>Trần Thị Hồng Thảo</t>
  </si>
  <si>
    <t>NBTS01965</t>
  </si>
  <si>
    <t>Hoàng Văn Thắng</t>
  </si>
  <si>
    <t>NBTS01966</t>
  </si>
  <si>
    <t>Trần Quốc Việt</t>
  </si>
  <si>
    <t>NBTS01967</t>
  </si>
  <si>
    <t>NBTS01968</t>
  </si>
  <si>
    <t>Lê Minh Tân</t>
  </si>
  <si>
    <t>NBTS01969</t>
  </si>
  <si>
    <t>Vũ Văn Đức</t>
  </si>
  <si>
    <t>03/10/2018</t>
  </si>
  <si>
    <t>NBTS01970</t>
  </si>
  <si>
    <t>Huỳnh Văn Nhàn</t>
  </si>
  <si>
    <t>NBTS01971</t>
  </si>
  <si>
    <t>Lê Tiến Hưng</t>
  </si>
  <si>
    <t>NBTS01972</t>
  </si>
  <si>
    <t>Trần Văn Vũ</t>
  </si>
  <si>
    <t>NBTS01973</t>
  </si>
  <si>
    <t>Trần Thị Thùy Trang</t>
  </si>
  <si>
    <t>NBTS01974</t>
  </si>
  <si>
    <t>Trần Tiến Hưng</t>
  </si>
  <si>
    <t>NBTS01975</t>
  </si>
  <si>
    <t>NBTS01976</t>
  </si>
  <si>
    <t>NBTS01977</t>
  </si>
  <si>
    <t>NBTS01978</t>
  </si>
  <si>
    <t>Phùng Thanh Sơn</t>
  </si>
  <si>
    <t>NBTS01979</t>
  </si>
  <si>
    <t>Nguyễn Thanh Tân</t>
  </si>
  <si>
    <t>NBTS01980</t>
  </si>
  <si>
    <t>Hinh I1ch Hòa</t>
  </si>
  <si>
    <t>NBTS01981</t>
  </si>
  <si>
    <t>Lê Văn Thái</t>
  </si>
  <si>
    <t>NBTS01982</t>
  </si>
  <si>
    <t>Mai Văn Ngọc</t>
  </si>
  <si>
    <t>08/10/2018</t>
  </si>
  <si>
    <t>NBTS01983</t>
  </si>
  <si>
    <t>NBTS01984</t>
  </si>
  <si>
    <t>NBTS01985</t>
  </si>
  <si>
    <t>Đỗ Quân Công</t>
  </si>
  <si>
    <t>06/10/2018</t>
  </si>
  <si>
    <t>NBTS01986</t>
  </si>
  <si>
    <t>Trần Minh Học</t>
  </si>
  <si>
    <t>NBTS01987</t>
  </si>
  <si>
    <t>Nguyễn Thanh Bình</t>
  </si>
  <si>
    <t>NBTS01988</t>
  </si>
  <si>
    <t>Nguyễn Minh Hân</t>
  </si>
  <si>
    <t>NBTS01989</t>
  </si>
  <si>
    <t>Đoàn Hướng Nhật</t>
  </si>
  <si>
    <t>NBTS01990</t>
  </si>
  <si>
    <t>Đinh Công Khanh</t>
  </si>
  <si>
    <t>NBTS01991</t>
  </si>
  <si>
    <t>NBTS01992</t>
  </si>
  <si>
    <t>Nguyễn Quang Vũ</t>
  </si>
  <si>
    <t>NBTS01993</t>
  </si>
  <si>
    <t>NBTS01994</t>
  </si>
  <si>
    <t>Nguyễn Đức Hoài</t>
  </si>
  <si>
    <t>111/10/2018</t>
  </si>
  <si>
    <t>NBTS01995</t>
  </si>
  <si>
    <t>NBTS01996</t>
  </si>
  <si>
    <t>NBTS01997</t>
  </si>
  <si>
    <t>NBTS01998</t>
  </si>
  <si>
    <t>Nguyễn Thị Hương</t>
  </si>
  <si>
    <t>12/10/2018</t>
  </si>
  <si>
    <t>NBTS01999</t>
  </si>
  <si>
    <t>Phạm Văn Đức Hoàn</t>
  </si>
  <si>
    <t>NBTS02000</t>
  </si>
  <si>
    <t>Đặng Thị Vân Anh</t>
  </si>
  <si>
    <t>NBTS02001</t>
  </si>
  <si>
    <t>16/10/2018</t>
  </si>
  <si>
    <t>NBTS02002</t>
  </si>
  <si>
    <t>Nguyễn Hoàng Quỳnh</t>
  </si>
  <si>
    <t>NBTS02003</t>
  </si>
  <si>
    <t>Nguyễn Bảo Anh</t>
  </si>
  <si>
    <t>NBTS02004</t>
  </si>
  <si>
    <t>Lê Quốc Nhã</t>
  </si>
  <si>
    <t>NBTS02005</t>
  </si>
  <si>
    <t>NBTS02006</t>
  </si>
  <si>
    <t>Nguyễn Văn Ngọc</t>
  </si>
  <si>
    <t>17/10/2018</t>
  </si>
  <si>
    <t>NBTS02007</t>
  </si>
  <si>
    <t>Vương Thị Hồng Thái</t>
  </si>
  <si>
    <t>NBTS02008</t>
  </si>
  <si>
    <t>Hồ Văn Lưu</t>
  </si>
  <si>
    <t>NBTS02009</t>
  </si>
  <si>
    <t>Nguyễn Quốc Cường</t>
  </si>
  <si>
    <t>NBTS02010</t>
  </si>
  <si>
    <t>Võ Thị Tuyết Vân</t>
  </si>
  <si>
    <t>NBTS02011</t>
  </si>
  <si>
    <t xml:space="preserve">Nguyễn Hoàng Quỳnh </t>
  </si>
  <si>
    <t>NBTS02012</t>
  </si>
  <si>
    <t>Hồ Thị Xuân Trâm</t>
  </si>
  <si>
    <t>11/10/2018</t>
  </si>
  <si>
    <t>NBTS02013</t>
  </si>
  <si>
    <t>Đặng Thị Kim Thúy</t>
  </si>
  <si>
    <t>19/10/2018</t>
  </si>
  <si>
    <t>NBTS02014</t>
  </si>
  <si>
    <t>Bùi Đức Tâm</t>
  </si>
  <si>
    <t>NBTS02015</t>
  </si>
  <si>
    <t>Đặng Minh Hiếu</t>
  </si>
  <si>
    <t>23/10/2018</t>
  </si>
  <si>
    <t>NBTS02016</t>
  </si>
  <si>
    <t>Đường Đăng Tuấn</t>
  </si>
  <si>
    <t>NBTS02017</t>
  </si>
  <si>
    <t>Lưu Tuấn Kiệt</t>
  </si>
  <si>
    <t>NBTS02018</t>
  </si>
  <si>
    <t>NBTS02019</t>
  </si>
  <si>
    <t>Trần Thị Quyên</t>
  </si>
  <si>
    <t>NBTS02020</t>
  </si>
  <si>
    <t>Đặng Thị Trâm</t>
  </si>
  <si>
    <t>NBTS02021</t>
  </si>
  <si>
    <t>Nguyễn Phú Cường</t>
  </si>
  <si>
    <t>NBTS02022</t>
  </si>
  <si>
    <t>Nguyễn Thị Vân</t>
  </si>
  <si>
    <t>NBTS02023</t>
  </si>
  <si>
    <t>NBTS02024</t>
  </si>
  <si>
    <t>NBTS02025</t>
  </si>
  <si>
    <t>NBTS02026</t>
  </si>
  <si>
    <t>NBTS02027</t>
  </si>
  <si>
    <t>Nguyễn Minh Quang</t>
  </si>
  <si>
    <t>NBTS02028</t>
  </si>
  <si>
    <t>Dương Văn Ni</t>
  </si>
  <si>
    <t>NBTS02029</t>
  </si>
  <si>
    <t>Huỳnh Văn Phú</t>
  </si>
  <si>
    <t>NBTS02030</t>
  </si>
  <si>
    <t>Trần Văn Động</t>
  </si>
  <si>
    <t>NBTS02031</t>
  </si>
  <si>
    <t>Vũ Hải Hà</t>
  </si>
  <si>
    <t>NBTS02032</t>
  </si>
  <si>
    <t>Nguyễn Lê Thùy Trang</t>
  </si>
  <si>
    <t>NBTS02033</t>
  </si>
  <si>
    <t>Nguyễn Hữu Vỏ</t>
  </si>
  <si>
    <t>NBTS02034</t>
  </si>
  <si>
    <t>Nguyễn Tấn Đạt</t>
  </si>
  <si>
    <t>NBTS02035</t>
  </si>
  <si>
    <t>Vũ Tuấn Anh</t>
  </si>
  <si>
    <t>NBTS02036</t>
  </si>
  <si>
    <t>Đỗ Thị Xuân Trang</t>
  </si>
  <si>
    <t>NBTS02037</t>
  </si>
  <si>
    <t>NBTS02039</t>
  </si>
  <si>
    <t>NBTS02041</t>
  </si>
  <si>
    <t>NBTS02042</t>
  </si>
  <si>
    <t>NBTS02043</t>
  </si>
  <si>
    <t>Đào Thúy Quyên</t>
  </si>
  <si>
    <t>29/11/2018</t>
  </si>
  <si>
    <t>NBTS02044</t>
  </si>
  <si>
    <t>Phạm Nhật Minh</t>
  </si>
  <si>
    <t>NBTS02045</t>
  </si>
  <si>
    <t xml:space="preserve">Phạm Thị Thắng </t>
  </si>
  <si>
    <t>NBTS02046</t>
  </si>
  <si>
    <t xml:space="preserve">Trần Vũ Kiệt </t>
  </si>
  <si>
    <t>NBTS02047</t>
  </si>
  <si>
    <t xml:space="preserve">Trương Văn Nhơn </t>
  </si>
  <si>
    <t>NBTS02048</t>
  </si>
  <si>
    <t>Quách Thị Thu Hằng</t>
  </si>
  <si>
    <t>NBTS02049</t>
  </si>
  <si>
    <t>Dương Phương Anh</t>
  </si>
  <si>
    <t>NBTS02050</t>
  </si>
  <si>
    <t>Nguyễn Thành Công</t>
  </si>
  <si>
    <t>NBTS02051</t>
  </si>
  <si>
    <t>Trần Anh Phương</t>
  </si>
  <si>
    <t>NBTS02052</t>
  </si>
  <si>
    <t>Võ Văn Hên</t>
  </si>
  <si>
    <t>NBTS02053</t>
  </si>
  <si>
    <t>Huỳnh Văn Siêng</t>
  </si>
  <si>
    <t>NBTS02054</t>
  </si>
  <si>
    <t xml:space="preserve">Huỳnh Hoàng Long </t>
  </si>
  <si>
    <t>NBTS02055</t>
  </si>
  <si>
    <t>Nguyễn Ngọc Diễm</t>
  </si>
  <si>
    <t>NBTS02056</t>
  </si>
  <si>
    <t>NBTS02057</t>
  </si>
  <si>
    <t>Ngô Minh Hải</t>
  </si>
  <si>
    <t>NBTS02058</t>
  </si>
  <si>
    <t>Lê Thái Sơn</t>
  </si>
  <si>
    <t>NBTS02059</t>
  </si>
  <si>
    <t>NGUYỄN ĐÌNH NGỌC</t>
  </si>
  <si>
    <t>NBTS02060</t>
  </si>
  <si>
    <t>Bùi Đức Biên</t>
  </si>
  <si>
    <t>NBTS02061</t>
  </si>
  <si>
    <t>Hà Thị Xuyến</t>
  </si>
  <si>
    <t>NBTS02062</t>
  </si>
  <si>
    <t>Võ Thị Nga</t>
  </si>
  <si>
    <t>NBTS02063</t>
  </si>
  <si>
    <t>Nguyễn Tiến Hải</t>
  </si>
  <si>
    <t>NBTS02064</t>
  </si>
  <si>
    <t>Tạ Quang Hiếu</t>
  </si>
  <si>
    <t>05/11/2018</t>
  </si>
  <si>
    <t>NBTS02066</t>
  </si>
  <si>
    <t>Nguyễn Hữu Bảy Tú</t>
  </si>
  <si>
    <t>NBTS02067</t>
  </si>
  <si>
    <t>Phạm Thanh Hòa</t>
  </si>
  <si>
    <t>NBTS02068</t>
  </si>
  <si>
    <t>Phạm Công Hậu</t>
  </si>
  <si>
    <t>NBTS02069</t>
  </si>
  <si>
    <t>NGUYỄN XUÂN HẢI</t>
  </si>
  <si>
    <t>NBTS02070</t>
  </si>
  <si>
    <t>LÊ THỊ THANH MAI</t>
  </si>
  <si>
    <t>NBTS02071</t>
  </si>
  <si>
    <t>BÙI VĂN HƯNG</t>
  </si>
  <si>
    <t>NBTS02072</t>
  </si>
  <si>
    <t>NGUYỄN THỊ LOAN</t>
  </si>
  <si>
    <t>NBTS02073</t>
  </si>
  <si>
    <t>Trịnh Minh thái</t>
  </si>
  <si>
    <t>NBTS02074</t>
  </si>
  <si>
    <t>Trần Trung Nghĩa</t>
  </si>
  <si>
    <t>NBTS02075</t>
  </si>
  <si>
    <t>Phan Bình Nguyên</t>
  </si>
  <si>
    <t>NBTS02076</t>
  </si>
  <si>
    <t>Phu Vạn Đông</t>
  </si>
  <si>
    <t>NBTS02077</t>
  </si>
  <si>
    <t>Phan Thị Huyền Trang</t>
  </si>
  <si>
    <t>NBTS02078</t>
  </si>
  <si>
    <t>Võ Tấn Hảo</t>
  </si>
  <si>
    <t>NBTS02079</t>
  </si>
  <si>
    <t>Bùi Anh Tuấn</t>
  </si>
  <si>
    <t>07/11/2018</t>
  </si>
  <si>
    <t>NBTS02080</t>
  </si>
  <si>
    <t>Huỳnh Thị Phương thảo</t>
  </si>
  <si>
    <t>NBTS02081</t>
  </si>
  <si>
    <t>LÂM HÙNG CƯỜNG</t>
  </si>
  <si>
    <t>NBTS02082</t>
  </si>
  <si>
    <t>Cao Thị Mỹ Kim</t>
  </si>
  <si>
    <t>NBTS02083</t>
  </si>
  <si>
    <t>Nguyễn Thị Cẩm Tú</t>
  </si>
  <si>
    <t>NBTS02084</t>
  </si>
  <si>
    <t>Phan Nguyễn Trung Nhân</t>
  </si>
  <si>
    <t>09/11/2018</t>
  </si>
  <si>
    <t>NBTS02085</t>
  </si>
  <si>
    <t>Đặng Nhật Tân</t>
  </si>
  <si>
    <t>10/11/2018</t>
  </si>
  <si>
    <t>NBTS02086</t>
  </si>
  <si>
    <t>Trần Tấn Huân</t>
  </si>
  <si>
    <t>NBTS02087</t>
  </si>
  <si>
    <t>Trần Thị Phương Dung</t>
  </si>
  <si>
    <t>NBTS02088</t>
  </si>
  <si>
    <t>Đỗ Thị Lãi</t>
  </si>
  <si>
    <t>14/11/2018</t>
  </si>
  <si>
    <t>NBTS02089</t>
  </si>
  <si>
    <t>Trương Ngọc Quỳnh</t>
  </si>
  <si>
    <t>NBTS02090</t>
  </si>
  <si>
    <t>NBTS02091</t>
  </si>
  <si>
    <t>Phan Kim Ngân</t>
  </si>
  <si>
    <t>NBTS02092</t>
  </si>
  <si>
    <t>Trần Thanh Nghĩa</t>
  </si>
  <si>
    <t>NBTS02093</t>
  </si>
  <si>
    <t>13/11/2018</t>
  </si>
  <si>
    <t>NBTS02094</t>
  </si>
  <si>
    <t>NBTS02095</t>
  </si>
  <si>
    <t>TRẦN HỮU SĨ</t>
  </si>
  <si>
    <t>NBTS02096</t>
  </si>
  <si>
    <t>Nguyễn Văn Tam</t>
  </si>
  <si>
    <t>NBTS02097</t>
  </si>
  <si>
    <t>Nguyễn Đăng Khương</t>
  </si>
  <si>
    <t>NBTS02098</t>
  </si>
  <si>
    <t>Trần Trung Hiếu</t>
  </si>
  <si>
    <t>NBTS02099</t>
  </si>
  <si>
    <t>NBTS02100</t>
  </si>
  <si>
    <t>NBTS02101</t>
  </si>
  <si>
    <t>Nguyễn Văn Tính</t>
  </si>
  <si>
    <t>NBTS02102</t>
  </si>
  <si>
    <t>Nguyển Đăng Phước</t>
  </si>
  <si>
    <t>NBTS02103</t>
  </si>
  <si>
    <t>Trần Đình Quốc Anh</t>
  </si>
  <si>
    <t>15/11/2018</t>
  </si>
  <si>
    <t>NBTS02104</t>
  </si>
  <si>
    <t>Nguyễn Thị Diệu Thiện</t>
  </si>
  <si>
    <t>22/11/2018</t>
  </si>
  <si>
    <t>NBTS02105</t>
  </si>
  <si>
    <t xml:space="preserve">Trần Xuân Cường </t>
  </si>
  <si>
    <t>21/11/2018</t>
  </si>
  <si>
    <t>NBTS02106</t>
  </si>
  <si>
    <t xml:space="preserve">Đào Ngọc Hải </t>
  </si>
  <si>
    <t>NBTS02107</t>
  </si>
  <si>
    <t>Châu Văn Hòa</t>
  </si>
  <si>
    <t>NBTS02108</t>
  </si>
  <si>
    <t>Nguyễn Anh Quốc</t>
  </si>
  <si>
    <t>NBTS02109</t>
  </si>
  <si>
    <t>Nguyễn Thanh Trâm</t>
  </si>
  <si>
    <t>NBTS02110</t>
  </si>
  <si>
    <t>NBTS02111</t>
  </si>
  <si>
    <t>Trần Văn Sển</t>
  </si>
  <si>
    <t>NBTS02112</t>
  </si>
  <si>
    <t>CHU VĂN NAM</t>
  </si>
  <si>
    <t>03/01/2019</t>
  </si>
  <si>
    <t>NBTS02113</t>
  </si>
  <si>
    <t>Phạm Thị Loan</t>
  </si>
  <si>
    <t>01/12/2019</t>
  </si>
  <si>
    <t>NBTS02114</t>
  </si>
  <si>
    <t>Phạm Thị Huyền</t>
  </si>
  <si>
    <t>01/12/2020</t>
  </si>
  <si>
    <t>NBTS02115</t>
  </si>
  <si>
    <t>LÒ VĂN QUÝ</t>
  </si>
  <si>
    <t>NBTS02116</t>
  </si>
  <si>
    <t>NGUYỄN THỊ DUYÊN SL</t>
  </si>
  <si>
    <t>NBTS02117</t>
  </si>
  <si>
    <t>NGUYỄN THỊ HẰNG</t>
  </si>
  <si>
    <t>NBTS02118</t>
  </si>
  <si>
    <t>Nguyễn Thành Phước</t>
  </si>
  <si>
    <t>NBTS02119</t>
  </si>
  <si>
    <t>Tạ Văn Nghinh</t>
  </si>
  <si>
    <t>NBTS02120</t>
  </si>
  <si>
    <t>NBTS02121</t>
  </si>
  <si>
    <t>Nguyễn Quang Duy</t>
  </si>
  <si>
    <t>NBTS02122</t>
  </si>
  <si>
    <t>NBTS02123</t>
  </si>
  <si>
    <t>NBTS02124</t>
  </si>
  <si>
    <t>NBTS02125</t>
  </si>
  <si>
    <t>NBTS02126</t>
  </si>
  <si>
    <t>NBTS02127</t>
  </si>
  <si>
    <t>Nguyễn Ngọc Xuân Thi </t>
  </si>
  <si>
    <t>NBTS02128</t>
  </si>
  <si>
    <t>Trương Công Tính</t>
  </si>
  <si>
    <t>01/12/2018</t>
  </si>
  <si>
    <t>NBTS02129</t>
  </si>
  <si>
    <t>NGUYỄN VĂN PHONG</t>
  </si>
  <si>
    <t>NBTS02130</t>
  </si>
  <si>
    <t>Nguyễn Trọng Duy</t>
  </si>
  <si>
    <t>NBTS02131</t>
  </si>
  <si>
    <t>PHẠM THỊ THÙY LINH</t>
  </si>
  <si>
    <t>NBTS02132</t>
  </si>
  <si>
    <t>Nguyễn Thị Thúy TN</t>
  </si>
  <si>
    <t>NBTS02133</t>
  </si>
  <si>
    <t>Trần Minh Tài</t>
  </si>
  <si>
    <t>08/12/2018</t>
  </si>
  <si>
    <t>NBTS02134</t>
  </si>
  <si>
    <t>NBTS02135</t>
  </si>
  <si>
    <t>Hoàng Vũ Nguyên</t>
  </si>
  <si>
    <t>NBTS02136</t>
  </si>
  <si>
    <t>Trần Tiến Lâm</t>
  </si>
  <si>
    <t>NBTS02137</t>
  </si>
  <si>
    <t>Huỳnh Văn Toàn</t>
  </si>
  <si>
    <t>NBTS02138</t>
  </si>
  <si>
    <t>Phạm Khánh Duy</t>
  </si>
  <si>
    <t>NBTS02139</t>
  </si>
  <si>
    <t>Nguyễn Văn Quyết</t>
  </si>
  <si>
    <t>NBTS02140</t>
  </si>
  <si>
    <t>Trịnh Hoàng Sang</t>
  </si>
  <si>
    <t>NBTS02141</t>
  </si>
  <si>
    <t>Lê Xuân Hạnh</t>
  </si>
  <si>
    <t>NBTS02142</t>
  </si>
  <si>
    <t>Nguyễn Ngọc Anh Vũ</t>
  </si>
  <si>
    <t>NBTS02143</t>
  </si>
  <si>
    <t>Trịnh Xuân Hòa</t>
  </si>
  <si>
    <t>NBTS02144</t>
  </si>
  <si>
    <t>NBTS02145</t>
  </si>
  <si>
    <t>NBTS02146</t>
  </si>
  <si>
    <t>NGÔ HỒNG THANH</t>
  </si>
  <si>
    <t>NBTS02147</t>
  </si>
  <si>
    <t>LÊ THỊ MỸ TRANG</t>
  </si>
  <si>
    <t>NBTS02148</t>
  </si>
  <si>
    <t>NGUYỄN QUỐC KHÁNH</t>
  </si>
  <si>
    <t>NBTS02149</t>
  </si>
  <si>
    <t>NBTS02150</t>
  </si>
  <si>
    <t>NBTS02151</t>
  </si>
  <si>
    <t>05/12/2018</t>
  </si>
  <si>
    <t>NBTS02152</t>
  </si>
  <si>
    <t>Châu Thị tuyết Nhi</t>
  </si>
  <si>
    <t>11/12/2018</t>
  </si>
  <si>
    <t>NBTS02153</t>
  </si>
  <si>
    <t>Trương Ngọc sơn</t>
  </si>
  <si>
    <t>NBTS02154</t>
  </si>
  <si>
    <t>Nguyễn Thị Hồng Sinh</t>
  </si>
  <si>
    <t>17/12/2018</t>
  </si>
  <si>
    <t>NBTS02155</t>
  </si>
  <si>
    <t>Nguyễn Thị Thu Thủy</t>
  </si>
  <si>
    <t>NBTS02156</t>
  </si>
  <si>
    <t>Nguyễn Tùng</t>
  </si>
  <si>
    <t>18/12/2018</t>
  </si>
  <si>
    <t>NBTS02157</t>
  </si>
  <si>
    <t>Lương Thị Nghĩa</t>
  </si>
  <si>
    <t>NBTS02158</t>
  </si>
  <si>
    <t>NGUYỄN QUỐC KHÁNH 1</t>
  </si>
  <si>
    <t>NBTS02159</t>
  </si>
  <si>
    <t>NBTS02160</t>
  </si>
  <si>
    <t>NBTS02161</t>
  </si>
  <si>
    <t>NBTS02162</t>
  </si>
  <si>
    <t>Trần Đức Vinh</t>
  </si>
  <si>
    <t>NBTS02163</t>
  </si>
  <si>
    <t>Lữ Thị Ngọc Huệ</t>
  </si>
  <si>
    <t>NBTS02164</t>
  </si>
  <si>
    <t>Nguyễn Bửu Sang</t>
  </si>
  <si>
    <t>NBTS02165</t>
  </si>
  <si>
    <t>NBTS02166</t>
  </si>
  <si>
    <t>Nguyễn Thị Kim Oanh</t>
  </si>
  <si>
    <t>NBTS02167</t>
  </si>
  <si>
    <t>Khuất Thị Nhung</t>
  </si>
  <si>
    <t>NBTS02168</t>
  </si>
  <si>
    <t>Lê Ngọc Duy</t>
  </si>
  <si>
    <t>NBTS02169</t>
  </si>
  <si>
    <t>Trịnh Thị Tho</t>
  </si>
  <si>
    <t>NBTS02170</t>
  </si>
  <si>
    <t>NBTS02171</t>
  </si>
  <si>
    <t>Đào Thanh Quang</t>
  </si>
  <si>
    <t>NBTS02172</t>
  </si>
  <si>
    <t>Nguyễn Dĩnh Trung</t>
  </si>
  <si>
    <t>NBTS02173</t>
  </si>
  <si>
    <t>Lê Thị Châu Đoan</t>
  </si>
  <si>
    <t>NBTS02174</t>
  </si>
  <si>
    <t>Đinh Thị Xuân Diệu</t>
  </si>
  <si>
    <t>NBTS02175</t>
  </si>
  <si>
    <t>NGUYỄN HOÀNG NAM</t>
  </si>
  <si>
    <t>NBTS02176</t>
  </si>
  <si>
    <t>NGÔ TẤN VŨ</t>
  </si>
  <si>
    <t>NBTS02177</t>
  </si>
  <si>
    <t>NBTS02178</t>
  </si>
  <si>
    <t>Nguyễn Thị Luyến</t>
  </si>
  <si>
    <t>NBTS02179</t>
  </si>
  <si>
    <t>Nguyễn Thị Mỹ Dung</t>
  </si>
  <si>
    <t>NBTS02180</t>
  </si>
  <si>
    <t>Trần Huỳnh Mai</t>
  </si>
  <si>
    <t>NBTS02181</t>
  </si>
  <si>
    <t>Phương Hoàng Phong</t>
  </si>
  <si>
    <t>NBTS02182</t>
  </si>
  <si>
    <t>Trần Thị Tuyết</t>
  </si>
  <si>
    <t>NBTS02183</t>
  </si>
  <si>
    <t>Lê Hoàng Phúc</t>
  </si>
  <si>
    <t>NBTS02184</t>
  </si>
  <si>
    <t>Húa Đông Hồ</t>
  </si>
  <si>
    <t>NBTS02185</t>
  </si>
  <si>
    <t xml:space="preserve">Lưu Mỹ Kim </t>
  </si>
  <si>
    <t>NBTS02186</t>
  </si>
  <si>
    <t>Lưu Thị Non</t>
  </si>
  <si>
    <t>NBTS02187</t>
  </si>
  <si>
    <t>Võ Đức Quý</t>
  </si>
  <si>
    <t>SRM</t>
  </si>
  <si>
    <t>NBTS02188</t>
  </si>
  <si>
    <t>NBTS02189</t>
  </si>
  <si>
    <t>Châu Phú Thanh Nhàn</t>
  </si>
  <si>
    <t>NBTS02190</t>
  </si>
  <si>
    <t>NBTS02191</t>
  </si>
  <si>
    <t>Trần Bá Quyền</t>
  </si>
  <si>
    <t>NBTS02192</t>
  </si>
  <si>
    <t>Lương Việt Hùng</t>
  </si>
  <si>
    <t>NBTS02193</t>
  </si>
  <si>
    <t>Hồ Trung Quyền</t>
  </si>
  <si>
    <t>NBTS02194</t>
  </si>
  <si>
    <t>NBTS02195</t>
  </si>
  <si>
    <t>Huỳnh Thị Cẩm Vân</t>
  </si>
  <si>
    <t>NBTS02196</t>
  </si>
  <si>
    <t>Bùi Thị Mỹ Ny</t>
  </si>
  <si>
    <t>NBTS02197</t>
  </si>
  <si>
    <t>Mai Thanh Hùng</t>
  </si>
  <si>
    <t>NBTS02198</t>
  </si>
  <si>
    <t>Trần Thị Mộng Tuyền</t>
  </si>
  <si>
    <t>NBTS02199</t>
  </si>
  <si>
    <t>Trịnh Xuân Thái</t>
  </si>
  <si>
    <t>NBTS02200</t>
  </si>
  <si>
    <t>NBTS02201</t>
  </si>
  <si>
    <t>Thái Văn Hậu</t>
  </si>
  <si>
    <t>NBTS02202</t>
  </si>
  <si>
    <t xml:space="preserve">Lê Quốc Cường </t>
  </si>
  <si>
    <t>NBTS02203</t>
  </si>
  <si>
    <t>NBTS02204</t>
  </si>
  <si>
    <t>NBTS02205</t>
  </si>
  <si>
    <t>NBTS02206</t>
  </si>
  <si>
    <t>NBTS02207</t>
  </si>
  <si>
    <t>Lê Phi Phụng</t>
  </si>
  <si>
    <t>NBTS02208</t>
  </si>
  <si>
    <t>NBTS02210</t>
  </si>
  <si>
    <t>NBTS02211</t>
  </si>
  <si>
    <t>NBTS02212</t>
  </si>
  <si>
    <t>NBTS02213</t>
  </si>
  <si>
    <t>NBTS02214</t>
  </si>
  <si>
    <t>NBTS02215</t>
  </si>
  <si>
    <t>Đỗ Tấn Hải</t>
  </si>
  <si>
    <t>NBTS02216</t>
  </si>
  <si>
    <t>Hồ Văn Hiếu</t>
  </si>
  <si>
    <t>NBTS02217</t>
  </si>
  <si>
    <t>Huỳnh Thanh Phong</t>
  </si>
  <si>
    <t>NBTS02218</t>
  </si>
  <si>
    <t>Lê Thị Hoàng Giao</t>
  </si>
  <si>
    <t>NBTS02219</t>
  </si>
  <si>
    <t>NBTS02220</t>
  </si>
  <si>
    <t>14/01/2019</t>
  </si>
  <si>
    <t>NBTS02221</t>
  </si>
  <si>
    <t>NBTS02222</t>
  </si>
  <si>
    <t>Trần Thị Thu Thuỷ</t>
  </si>
  <si>
    <t>NBTS02223</t>
  </si>
  <si>
    <t>NBTS02224</t>
  </si>
  <si>
    <t>Nguyễn Hoáng Phú</t>
  </si>
  <si>
    <t>NBTS02225</t>
  </si>
  <si>
    <t>Châu Tuấn Cường</t>
  </si>
  <si>
    <t>NBTS02226</t>
  </si>
  <si>
    <t>Trần Quang Minh Thái</t>
  </si>
  <si>
    <t>NBTS02227</t>
  </si>
  <si>
    <t>SMDB(MIX)</t>
  </si>
  <si>
    <t>NBTS02228</t>
  </si>
  <si>
    <t>NBTS02229</t>
  </si>
  <si>
    <t>NBTS02230</t>
  </si>
  <si>
    <t>NBTS02231</t>
  </si>
  <si>
    <t>HỒ Thị Bé Hận</t>
  </si>
  <si>
    <t>NBTS02232</t>
  </si>
  <si>
    <t>Trương Cảnh Long</t>
  </si>
  <si>
    <t>NBTS02233</t>
  </si>
  <si>
    <t>Huỳnh Nhơn Hưng</t>
  </si>
  <si>
    <t>NBTS02234</t>
  </si>
  <si>
    <t>NBTS02235</t>
  </si>
  <si>
    <t>NBTS02236</t>
  </si>
  <si>
    <t>Trần Mạnh Dương</t>
  </si>
  <si>
    <t>01/02/2019</t>
  </si>
  <si>
    <t>NBTS02237</t>
  </si>
  <si>
    <t>NBTS02238</t>
  </si>
  <si>
    <t>Bùi Thị Dinh</t>
  </si>
  <si>
    <t>NBTS02239</t>
  </si>
  <si>
    <t>NBTS02240</t>
  </si>
  <si>
    <t>NBTS02241</t>
  </si>
  <si>
    <t xml:space="preserve">Nguyễn Văn Lữ </t>
  </si>
  <si>
    <t>NBTS02242</t>
  </si>
  <si>
    <t>NBTS02243</t>
  </si>
  <si>
    <t>NBTS02244</t>
  </si>
  <si>
    <t>NBTS02245</t>
  </si>
  <si>
    <t>Lê Văn Lợi</t>
  </si>
  <si>
    <t>NBTS02246</t>
  </si>
  <si>
    <t>Trương Trọng Hiếu</t>
  </si>
  <si>
    <t>NBTS02247</t>
  </si>
  <si>
    <t>Đặng Thị Hồng Nhung</t>
  </si>
  <si>
    <t>NBTS02248</t>
  </si>
  <si>
    <t>Võ Văn Lãm</t>
  </si>
  <si>
    <t>NBTS02249</t>
  </si>
  <si>
    <t>NBTS02250</t>
  </si>
  <si>
    <t>Nguyễn Thị Tình</t>
  </si>
  <si>
    <t>11/02/2019</t>
  </si>
  <si>
    <t>NBTS02251</t>
  </si>
  <si>
    <t xml:space="preserve">Bùi Thị Thắm </t>
  </si>
  <si>
    <t>NBTS02252</t>
  </si>
  <si>
    <t>Nguyễn Văn Thưởng</t>
  </si>
  <si>
    <t>NBTS02253</t>
  </si>
  <si>
    <t>Cao Văn Minh</t>
  </si>
  <si>
    <t>NBTS02254</t>
  </si>
  <si>
    <t>Nguyễn Trần Đăng Khoa</t>
  </si>
  <si>
    <t>14/02/2019</t>
  </si>
  <si>
    <t>NBTS02255</t>
  </si>
  <si>
    <t>NBTS02256</t>
  </si>
  <si>
    <t>Nguyễn Thị Kim Chi</t>
  </si>
  <si>
    <t>NBTS02257</t>
  </si>
  <si>
    <t>Trần Văn Bền</t>
  </si>
  <si>
    <t>NBTS02258</t>
  </si>
  <si>
    <t>Nguyễn Thị Hoài Trang</t>
  </si>
  <si>
    <t>NBTS02259</t>
  </si>
  <si>
    <t>Nguyễn Thị Kim Phương</t>
  </si>
  <si>
    <t>NBTS02260</t>
  </si>
  <si>
    <t>18/02/2019</t>
  </si>
  <si>
    <t>NBTS02261</t>
  </si>
  <si>
    <t>Trần Đình Vũ</t>
  </si>
  <si>
    <t>NBTS02262</t>
  </si>
  <si>
    <t>NBTS02263</t>
  </si>
  <si>
    <t>Nguyễn Tấn Phát</t>
  </si>
  <si>
    <t>NBTS02264</t>
  </si>
  <si>
    <t>Trần Đình Quang</t>
  </si>
  <si>
    <t>NBTS02265</t>
  </si>
  <si>
    <t>NBTS02266</t>
  </si>
  <si>
    <t>Trần Kim Quý</t>
  </si>
  <si>
    <t>NBTS02267</t>
  </si>
  <si>
    <t>Nguyễn Minh Nhựt</t>
  </si>
  <si>
    <t>NBTS02269</t>
  </si>
  <si>
    <t>Phạm Văn Khoa</t>
  </si>
  <si>
    <t>NBTS02270</t>
  </si>
  <si>
    <t>Trà Minh Quận</t>
  </si>
  <si>
    <t>NBTS02271</t>
  </si>
  <si>
    <t>NBTS02272</t>
  </si>
  <si>
    <t>Lê Thị Thanh Xuân</t>
  </si>
  <si>
    <t>NBTS02273</t>
  </si>
  <si>
    <t>Lê Hải Duy</t>
  </si>
  <si>
    <t>21/02/2019</t>
  </si>
  <si>
    <t>NBTS02274</t>
  </si>
  <si>
    <t>NBTS02275</t>
  </si>
  <si>
    <t>Phạm Thị Thắm</t>
  </si>
  <si>
    <t>NBTS02276</t>
  </si>
  <si>
    <t>NBTS02277</t>
  </si>
  <si>
    <t>Đỗ Nhật Quang</t>
  </si>
  <si>
    <t>NBTS02278</t>
  </si>
  <si>
    <t>NBTS02279</t>
  </si>
  <si>
    <t>Đinh Tuấn hải</t>
  </si>
  <si>
    <t>NBTS02280</t>
  </si>
  <si>
    <t>Đặng Thế Minh</t>
  </si>
  <si>
    <t>NBTS02281</t>
  </si>
  <si>
    <t>Nguyễn  Như Thùy </t>
  </si>
  <si>
    <t>NBTS02282</t>
  </si>
  <si>
    <t>Võ Thị Ái Vy</t>
  </si>
  <si>
    <t>NBTS02283</t>
  </si>
  <si>
    <t>NBTS02284</t>
  </si>
  <si>
    <t>NBTS02285</t>
  </si>
  <si>
    <t>Trần Hà Vi</t>
  </si>
  <si>
    <t>NBTS02286</t>
  </si>
  <si>
    <t>Võ Phước</t>
  </si>
  <si>
    <t>01/03/2019</t>
  </si>
  <si>
    <t>NBTS02287</t>
  </si>
  <si>
    <t>Đào Văn Rương</t>
  </si>
  <si>
    <t>26/02/2019</t>
  </si>
  <si>
    <t>NBTS02288</t>
  </si>
  <si>
    <t>Nguyễn Hoàng Anh</t>
  </si>
  <si>
    <t>25/02/2019</t>
  </si>
  <si>
    <t>NBTS02289</t>
  </si>
  <si>
    <t>Nguyễn Thị Trúc Linh</t>
  </si>
  <si>
    <t>NBTS02290</t>
  </si>
  <si>
    <t>Lê Thị Thanh Nga</t>
  </si>
  <si>
    <t>NBTS02291</t>
  </si>
  <si>
    <t>Ngô Thị Châu Phi</t>
  </si>
  <si>
    <t>NBTS02292</t>
  </si>
  <si>
    <t>Trần Văn Hóa</t>
  </si>
  <si>
    <t>NBTS02293</t>
  </si>
  <si>
    <t>Nguyễn Minh Khương</t>
  </si>
  <si>
    <t>NBTS02294</t>
  </si>
  <si>
    <t>Lê Hiệp Thành</t>
  </si>
  <si>
    <t>NBTS02295</t>
  </si>
  <si>
    <t>01/03/2020</t>
  </si>
  <si>
    <t>NBTS02296</t>
  </si>
  <si>
    <t>Tạ Thị Hồng Vân</t>
  </si>
  <si>
    <t>NBTS02297</t>
  </si>
  <si>
    <t>NBTS02298</t>
  </si>
  <si>
    <t xml:space="preserve">Trần Kim Tuấn </t>
  </si>
  <si>
    <t>NBTS02299</t>
  </si>
  <si>
    <t>Hoàng Anh Tuấn</t>
  </si>
  <si>
    <t>NBTS02300</t>
  </si>
  <si>
    <t>Nguyễn Văn Ngàn</t>
  </si>
  <si>
    <t>NBTS02301</t>
  </si>
  <si>
    <t>Lê Đình Chinh</t>
  </si>
  <si>
    <t>NBTS02302</t>
  </si>
  <si>
    <t xml:space="preserve">Lê Thị Hòa </t>
  </si>
  <si>
    <t>NBTS02303</t>
  </si>
  <si>
    <t xml:space="preserve">Phạm Văn Chính </t>
  </si>
  <si>
    <t>NBTS02304</t>
  </si>
  <si>
    <t>TRƯƠNG THỊ BẢO YẾN</t>
  </si>
  <si>
    <t>NBTS02305</t>
  </si>
  <si>
    <t xml:space="preserve">Phan Nguyễn Đình Thuận </t>
  </si>
  <si>
    <t>NBTS02306</t>
  </si>
  <si>
    <t>Dương Nguyên Tính</t>
  </si>
  <si>
    <t>NBTS02307</t>
  </si>
  <si>
    <t>Huỳnh Công Thắng</t>
  </si>
  <si>
    <t>NBTS02308</t>
  </si>
  <si>
    <t>Huỳnh Minh Thống</t>
  </si>
  <si>
    <t>NBTS02309</t>
  </si>
  <si>
    <t>NGUYỄN THÀNH ĐÔNG</t>
  </si>
  <si>
    <t>NBTS02310</t>
  </si>
  <si>
    <t>Nguyễn Phương Linh</t>
  </si>
  <si>
    <t>NBTS02311</t>
  </si>
  <si>
    <t>Trương Thị Ngọc Trâm</t>
  </si>
  <si>
    <t>NBTS02312</t>
  </si>
  <si>
    <t>Võ Nhật Hoàng</t>
  </si>
  <si>
    <t>NBTS02313</t>
  </si>
  <si>
    <t>Phạm Thanh Dân</t>
  </si>
  <si>
    <t>NBTS02314</t>
  </si>
  <si>
    <t>PHẠM THANH PHƯỚC</t>
  </si>
  <si>
    <t>NBTS02315</t>
  </si>
  <si>
    <t>NGUYỄN TRỌNG CƯỜNG</t>
  </si>
  <si>
    <t>NBTS02316</t>
  </si>
  <si>
    <t>TRẦN THỊ NGỌC LÀI</t>
  </si>
  <si>
    <t>NBTS02317</t>
  </si>
  <si>
    <t>Hoàng Thị Liên</t>
  </si>
  <si>
    <t>NBTS02318</t>
  </si>
  <si>
    <t>NBTS02319</t>
  </si>
  <si>
    <t>Phạm Duy Tuyển</t>
  </si>
  <si>
    <t>NBTS02320</t>
  </si>
  <si>
    <t>Nguyễn Hồng Hoàng</t>
  </si>
  <si>
    <t>NBTS02321</t>
  </si>
  <si>
    <t>Dương Minh Thành</t>
  </si>
  <si>
    <t>NBTS02322</t>
  </si>
  <si>
    <t>Nguyễn Thị Ái Công</t>
  </si>
  <si>
    <t>NBTS02323</t>
  </si>
  <si>
    <t>VÕ THÀNH VƯƠNG 1</t>
  </si>
  <si>
    <t>NBTS02324</t>
  </si>
  <si>
    <t>Phạm Thế Cường</t>
  </si>
  <si>
    <t>23/2/2019</t>
  </si>
  <si>
    <t>NBTS02325</t>
  </si>
  <si>
    <t>Phùng Nhựt Thanh</t>
  </si>
  <si>
    <t>02/03/2019</t>
  </si>
  <si>
    <t>NBTS02326</t>
  </si>
  <si>
    <t>Nguyễn Thị Huỳnh Mai</t>
  </si>
  <si>
    <t>27/2/2019</t>
  </si>
  <si>
    <t>NBTS02328</t>
  </si>
  <si>
    <t>Lê Như Tiên</t>
  </si>
  <si>
    <t>NBTS02329</t>
  </si>
  <si>
    <t>Nguyễn Thụy Khanh</t>
  </si>
  <si>
    <t>NBTS02330</t>
  </si>
  <si>
    <t>Phan Văn Việt</t>
  </si>
  <si>
    <t>NBTS02331</t>
  </si>
  <si>
    <t>Đoàn Quốc Dũng</t>
  </si>
  <si>
    <t>NBTS02332</t>
  </si>
  <si>
    <t xml:space="preserve">Nguyễn Thị Ánh Nguyệt </t>
  </si>
  <si>
    <t>04/03/2019</t>
  </si>
  <si>
    <t>NBTS02333</t>
  </si>
  <si>
    <t>Nguyễn Hữu Huy</t>
  </si>
  <si>
    <t>NBTS02334</t>
  </si>
  <si>
    <t xml:space="preserve">Huỳnh Bá Vương </t>
  </si>
  <si>
    <t>05/03/2019</t>
  </si>
  <si>
    <t>NBTS02335</t>
  </si>
  <si>
    <t xml:space="preserve">Nguyễn Trường Anh </t>
  </si>
  <si>
    <t>NBTS02336</t>
  </si>
  <si>
    <t>Lê Phước Thọ</t>
  </si>
  <si>
    <t>NBTS02337</t>
  </si>
  <si>
    <t xml:space="preserve">Nguyễn Văn Dũng </t>
  </si>
  <si>
    <t>NBTS02338</t>
  </si>
  <si>
    <t>Nguyễn Thị Ngọc Quyên</t>
  </si>
  <si>
    <t>NBTS02339</t>
  </si>
  <si>
    <t>Lê Đăng Khoa</t>
  </si>
  <si>
    <t>NBTS02340</t>
  </si>
  <si>
    <t>NBTS02341</t>
  </si>
  <si>
    <t>Nguyễn Duy Phương</t>
  </si>
  <si>
    <t>NBTS02342</t>
  </si>
  <si>
    <t xml:space="preserve">Đặng Thông Đức </t>
  </si>
  <si>
    <t>NBTS02343</t>
  </si>
  <si>
    <t>Nguyễn Tâm Phú</t>
  </si>
  <si>
    <t>NBTS02344</t>
  </si>
  <si>
    <t>Nguyễn Thị Hồng Liên</t>
  </si>
  <si>
    <t>MT Indirect</t>
  </si>
  <si>
    <t>NBTS02346</t>
  </si>
  <si>
    <t>NBTS02347</t>
  </si>
  <si>
    <t>NBTS02348</t>
  </si>
  <si>
    <t>Trần Trọng Nhân</t>
  </si>
  <si>
    <t>NBTS02349</t>
  </si>
  <si>
    <t>Nguyễn Đặng Linh Nhật</t>
  </si>
  <si>
    <t>NBTS02350</t>
  </si>
  <si>
    <t>Thi Kim Huy</t>
  </si>
  <si>
    <t>NBTS02351</t>
  </si>
  <si>
    <t>Trần Ngọc Kim Ngân</t>
  </si>
  <si>
    <t>NBTS02352</t>
  </si>
  <si>
    <t>NBTS02353</t>
  </si>
  <si>
    <t>Lưu Mỹ Kim</t>
  </si>
  <si>
    <t>NBTS02354</t>
  </si>
  <si>
    <t>NGUYỄN VĂN ÁNH</t>
  </si>
  <si>
    <t>NBTS02355</t>
  </si>
  <si>
    <t>NBTS02356</t>
  </si>
  <si>
    <t>NBTS02357</t>
  </si>
  <si>
    <t>NBTS02358</t>
  </si>
  <si>
    <t>Trương Thành Vũ</t>
  </si>
  <si>
    <t>28/02/2019</t>
  </si>
  <si>
    <t>NBTS02359</t>
  </si>
  <si>
    <t>Nguyễn Thị Việt Phụng</t>
  </si>
  <si>
    <t>NBTS02360</t>
  </si>
  <si>
    <t>Nguyễn Tấn Đời</t>
  </si>
  <si>
    <t>NBTS02361</t>
  </si>
  <si>
    <t>Đỗ Tuấn Hoài</t>
  </si>
  <si>
    <t>NBTS02362</t>
  </si>
  <si>
    <t>Nguyễn Thiện Long</t>
  </si>
  <si>
    <t>NBTS02363</t>
  </si>
  <si>
    <t>Nguyễn Thanh Tiến</t>
  </si>
  <si>
    <t>NBTS02364</t>
  </si>
  <si>
    <t>Phạm Thị Mỹ Hạnh</t>
  </si>
  <si>
    <t>NBTS02365</t>
  </si>
  <si>
    <t>Vũ Quang Thức</t>
  </si>
  <si>
    <t>NBTS02366</t>
  </si>
  <si>
    <t>NBTS02367</t>
  </si>
  <si>
    <t>Huỳnh Đức An</t>
  </si>
  <si>
    <t>NBTS02368</t>
  </si>
  <si>
    <t>NBTS02369</t>
  </si>
  <si>
    <t>Đặng Quốc Bảo</t>
  </si>
  <si>
    <t>NBTS02370</t>
  </si>
  <si>
    <t>NBTS02371</t>
  </si>
  <si>
    <t xml:space="preserve">Cầm Bá Hoàng </t>
  </si>
  <si>
    <t>NBTS02372</t>
  </si>
  <si>
    <t>Dương Đức Qúy</t>
  </si>
  <si>
    <t>NBTS02373</t>
  </si>
  <si>
    <t>NBTS02374</t>
  </si>
  <si>
    <t>Lê Thị Huyền Trang</t>
  </si>
  <si>
    <t>NBTS02375</t>
  </si>
  <si>
    <t>Trần Hữu Phước Đức</t>
  </si>
  <si>
    <t>NBTS02376</t>
  </si>
  <si>
    <t>Ngô Ngọc Phú</t>
  </si>
  <si>
    <t>NBTS02377</t>
  </si>
  <si>
    <t>Nguyễn Võ Giao Hữu</t>
  </si>
  <si>
    <t>NBTS02378</t>
  </si>
  <si>
    <t>Đoàn Thanh Sang</t>
  </si>
  <si>
    <t>NBTS02379</t>
  </si>
  <si>
    <t>Phạm Thanh Tân</t>
  </si>
  <si>
    <t>NBTS02380</t>
  </si>
  <si>
    <t>Trần Văn Dũng</t>
  </si>
  <si>
    <t>NBTS02381</t>
  </si>
  <si>
    <t>Trần Đình Thắng</t>
  </si>
  <si>
    <t>NBTS02382</t>
  </si>
  <si>
    <t>NBTS02383</t>
  </si>
  <si>
    <t>NBTS02384</t>
  </si>
  <si>
    <t>Nguyễn Hoàng Chung</t>
  </si>
  <si>
    <t>NBTS02385</t>
  </si>
  <si>
    <t>Huỳnh Phước Sang</t>
  </si>
  <si>
    <t>NBTS02386</t>
  </si>
  <si>
    <t>NBTS02387</t>
  </si>
  <si>
    <t>Nguyễn Bùi Học</t>
  </si>
  <si>
    <t>NBTS02388</t>
  </si>
  <si>
    <t>Đoàn Hải Quan</t>
  </si>
  <si>
    <t>NBTS02389</t>
  </si>
  <si>
    <t>Phan Trần Vũ</t>
  </si>
  <si>
    <t>NBTS02390</t>
  </si>
  <si>
    <t>NBTS02391</t>
  </si>
  <si>
    <t>Lưu Đình Huy</t>
  </si>
  <si>
    <t>NBTS02392</t>
  </si>
  <si>
    <t xml:space="preserve">Lý Văn Lộc </t>
  </si>
  <si>
    <t>NBTS02393</t>
  </si>
  <si>
    <t xml:space="preserve">Nguyễn Thu Hằng </t>
  </si>
  <si>
    <t>NBTS02394</t>
  </si>
  <si>
    <t>NBTS02395</t>
  </si>
  <si>
    <t>Tô Thị Thu Hiền</t>
  </si>
  <si>
    <t>NBTS02396</t>
  </si>
  <si>
    <t>Tạ Thị Ninh</t>
  </si>
  <si>
    <t>NBTS02397</t>
  </si>
  <si>
    <t>Nguyễn Hồng Thái</t>
  </si>
  <si>
    <t>NBTS02398</t>
  </si>
  <si>
    <t>NBTS02399</t>
  </si>
  <si>
    <t>Nguyễn Văn Vui</t>
  </si>
  <si>
    <t>NBTS02400</t>
  </si>
  <si>
    <t>Nguyễn Phước Thừa</t>
  </si>
  <si>
    <t>NBTS02401</t>
  </si>
  <si>
    <t>NBTS02402</t>
  </si>
  <si>
    <t>NBTS02403</t>
  </si>
  <si>
    <t>Nguyễn Minh Tâm</t>
  </si>
  <si>
    <t>NBTS02404</t>
  </si>
  <si>
    <t>Trần Hoàng</t>
  </si>
  <si>
    <t>NBTS02405</t>
  </si>
  <si>
    <t>Nguyễn Đức Toàn</t>
  </si>
  <si>
    <t>NBTS02406</t>
  </si>
  <si>
    <t>Nguyễn Tuấn Huân</t>
  </si>
  <si>
    <t>NBTS02407</t>
  </si>
  <si>
    <t>NBTS02408</t>
  </si>
  <si>
    <t xml:space="preserve">Lê Thị Vân Oanh </t>
  </si>
  <si>
    <t>NBTS02410</t>
  </si>
  <si>
    <t>Nghiêm Thị Bích Chi</t>
  </si>
  <si>
    <t>NBTS02412</t>
  </si>
  <si>
    <t xml:space="preserve">Huỳnh Bá Mẫn </t>
  </si>
  <si>
    <t>NBTS02413</t>
  </si>
  <si>
    <t>Nguyễn Thị Thanh Bình</t>
  </si>
  <si>
    <t>NBTS02414</t>
  </si>
  <si>
    <t>Nguyễn Thị Thu</t>
  </si>
  <si>
    <t>NBTS02415</t>
  </si>
  <si>
    <t>Đỗ Thị Thu Phương</t>
  </si>
  <si>
    <t>NBTS02416</t>
  </si>
  <si>
    <t>NBTS02417</t>
  </si>
  <si>
    <t>NBTS02418</t>
  </si>
  <si>
    <t>Lê Thanh Liêm</t>
  </si>
  <si>
    <t>NBTS02419</t>
  </si>
  <si>
    <t>Trần Quang Thuận</t>
  </si>
  <si>
    <t>NBTS02420</t>
  </si>
  <si>
    <t>BÙI TRUNG TRỰC</t>
  </si>
  <si>
    <t>NBTS02421</t>
  </si>
  <si>
    <t>Nguyễn Thị Ngọc</t>
  </si>
  <si>
    <t>NBTS02422</t>
  </si>
  <si>
    <t>Lương Nhựt Minh</t>
  </si>
  <si>
    <t>NBTS02423</t>
  </si>
  <si>
    <t>NBTS02424</t>
  </si>
  <si>
    <t>NBTS02425</t>
  </si>
  <si>
    <t>Nguyễn Thị Nụ</t>
  </si>
  <si>
    <t>NBTS02426</t>
  </si>
  <si>
    <t>NBTS02427</t>
  </si>
  <si>
    <t xml:space="preserve">Huỳnh Thế Mạnh </t>
  </si>
  <si>
    <t>NBTS02428</t>
  </si>
  <si>
    <t>Nguyễn Hữu Hảo</t>
  </si>
  <si>
    <t>NBTS02429</t>
  </si>
  <si>
    <t>Phạm Thị Nhất</t>
  </si>
  <si>
    <t>NBTS02430</t>
  </si>
  <si>
    <t>Nguyễn Thị Quỳnh Kim</t>
  </si>
  <si>
    <t>NBTS02431</t>
  </si>
  <si>
    <t>NBTS02432</t>
  </si>
  <si>
    <t>Trần Thị Ánh Tuyết</t>
  </si>
  <si>
    <t>NBTS02433</t>
  </si>
  <si>
    <t>NBTS02434</t>
  </si>
  <si>
    <t>Nguyễn Văn Nhi</t>
  </si>
  <si>
    <t>NBTS02435</t>
  </si>
  <si>
    <t>Ngô Văn Thành</t>
  </si>
  <si>
    <t>NBTS02436</t>
  </si>
  <si>
    <t>Huỳnh Thanh Bình</t>
  </si>
  <si>
    <t>NBTS02437</t>
  </si>
  <si>
    <t>NBTS02438</t>
  </si>
  <si>
    <t>NBTS02439</t>
  </si>
  <si>
    <t>Nguyễn Quốc Toàn</t>
  </si>
  <si>
    <t>NBTS02441</t>
  </si>
  <si>
    <t>Lê Thị Nhinh</t>
  </si>
  <si>
    <t>NBTS02442</t>
  </si>
  <si>
    <t>NBTS02443</t>
  </si>
  <si>
    <t>Kiều Văn Tới</t>
  </si>
  <si>
    <t>NBTS02444</t>
  </si>
  <si>
    <t>Đặng Thị Chiên</t>
  </si>
  <si>
    <t>NBTS02445</t>
  </si>
  <si>
    <t>NTS</t>
  </si>
  <si>
    <t>NBTS02446</t>
  </si>
  <si>
    <t>Phan Ngọc Thúy</t>
  </si>
  <si>
    <t>NBTS02447</t>
  </si>
  <si>
    <t>Lê Thành Nhân</t>
  </si>
  <si>
    <t>NBTS02448</t>
  </si>
  <si>
    <t>Đinh Thị Huyền</t>
  </si>
  <si>
    <t>NBTS02449</t>
  </si>
  <si>
    <t>Lê Huy Dũng</t>
  </si>
  <si>
    <t>NBTS02450</t>
  </si>
  <si>
    <t xml:space="preserve">Võ Ngọc Thắng </t>
  </si>
  <si>
    <t>NBTS02451</t>
  </si>
  <si>
    <t xml:space="preserve">Nguyễn Văn Tiến </t>
  </si>
  <si>
    <t>NBTS02452</t>
  </si>
  <si>
    <t>Bùi Khánh Thành</t>
  </si>
  <si>
    <t>NBTS02453</t>
  </si>
  <si>
    <t>Nguyễn Văn Kiềm</t>
  </si>
  <si>
    <t>NBTS02454</t>
  </si>
  <si>
    <t>Đỗ Thị Nhớ</t>
  </si>
  <si>
    <t>NBTS02455</t>
  </si>
  <si>
    <t>Trần Quang Minh</t>
  </si>
  <si>
    <t>NBTS02456</t>
  </si>
  <si>
    <t>Nguyễn Ngọc Phượng</t>
  </si>
  <si>
    <t>NBTS02457</t>
  </si>
  <si>
    <t>NBTS02458</t>
  </si>
  <si>
    <t>NBTS02459</t>
  </si>
  <si>
    <t>Đỗ Anh Duy</t>
  </si>
  <si>
    <t>NBTS02460</t>
  </si>
  <si>
    <t>Nguyễn Đức Tài</t>
  </si>
  <si>
    <t>NBTS02461</t>
  </si>
  <si>
    <t>NBTS02462</t>
  </si>
  <si>
    <t>NBTS02463</t>
  </si>
  <si>
    <t>Trần Danh Thịnh</t>
  </si>
  <si>
    <t>NBTS02464</t>
  </si>
  <si>
    <t>Nguyễn Cao Huy</t>
  </si>
  <si>
    <t>NBTS02465</t>
  </si>
  <si>
    <t>Trương Việt Hoàng</t>
  </si>
  <si>
    <t>NBTS02466</t>
  </si>
  <si>
    <t>Bùi Hồng Quân</t>
  </si>
  <si>
    <t>NBTS02472</t>
  </si>
  <si>
    <t>Nguyễn Thượng Trí</t>
  </si>
  <si>
    <t>NBTS02473</t>
  </si>
  <si>
    <t>Đặng Thị Loan</t>
  </si>
  <si>
    <t>NBTS02474</t>
  </si>
  <si>
    <t>Nguyễn Trần Ngọc Nhi</t>
  </si>
  <si>
    <t>NBTS02475</t>
  </si>
  <si>
    <t>PHẠM THỊ THU HUYỀN</t>
  </si>
  <si>
    <t>NBTS02476</t>
  </si>
  <si>
    <t>Nguyễn Thị Nguyệt</t>
  </si>
  <si>
    <t>NBTS02477</t>
  </si>
  <si>
    <t>Nguyễn Khương Duy</t>
  </si>
  <si>
    <t>NBTS02478</t>
  </si>
  <si>
    <t>Lê Đắc Hoàng</t>
  </si>
  <si>
    <t>NBTS02479</t>
  </si>
  <si>
    <t>Nguyễn Tấn Sơn</t>
  </si>
  <si>
    <t>NBTS02480</t>
  </si>
  <si>
    <t>Hồ Sỹ Long</t>
  </si>
  <si>
    <t>NBTS02481</t>
  </si>
  <si>
    <t>Huỳnh Ngọc Linh</t>
  </si>
  <si>
    <t>NBTS02482</t>
  </si>
  <si>
    <t>Trần Thanh Hiền</t>
  </si>
  <si>
    <t>NBTS02483</t>
  </si>
  <si>
    <t>NBTS02484</t>
  </si>
  <si>
    <t>Lưu Quốc Cường</t>
  </si>
  <si>
    <t>NBTS02485</t>
  </si>
  <si>
    <t>NBTS02486</t>
  </si>
  <si>
    <t>Hoàng Thị Hằng</t>
  </si>
  <si>
    <t>NBTS02487</t>
  </si>
  <si>
    <t>Hoàng Mỹ Linh</t>
  </si>
  <si>
    <t>NBTS02488</t>
  </si>
  <si>
    <t>Trần Như Trường Hải</t>
  </si>
  <si>
    <t>NBTS02489</t>
  </si>
  <si>
    <t>Trần Minh Chánh</t>
  </si>
  <si>
    <t>NBTS02490</t>
  </si>
  <si>
    <t>Trịnh Thành Luân</t>
  </si>
  <si>
    <t>NBTS02491</t>
  </si>
  <si>
    <t>NBTS02492</t>
  </si>
  <si>
    <t>Mai Tuấn Kiệt</t>
  </si>
  <si>
    <t>Retail</t>
  </si>
  <si>
    <t>NBTS02493</t>
  </si>
  <si>
    <t>Trần Hoàng Tuấn</t>
  </si>
  <si>
    <t>NBTS02494</t>
  </si>
  <si>
    <t>Nguyễn Đức Ninh</t>
  </si>
  <si>
    <t>NBTS02495</t>
  </si>
  <si>
    <t>NBTS02496</t>
  </si>
  <si>
    <t>Nguyễn Tấn Tôn</t>
  </si>
  <si>
    <t>NBTS02497</t>
  </si>
  <si>
    <t>Lê Minh Triết</t>
  </si>
  <si>
    <t>NBTS02498</t>
  </si>
  <si>
    <t>Trần Minh Thiện</t>
  </si>
  <si>
    <t>NBTS02499</t>
  </si>
  <si>
    <t>Hồ Văn Minh</t>
  </si>
  <si>
    <t>NBTS02500</t>
  </si>
  <si>
    <t>Lê Thị Xuân Thanh</t>
  </si>
  <si>
    <t>NBTS02501</t>
  </si>
  <si>
    <t>Trần Phước Vạn</t>
  </si>
  <si>
    <t>NBTS02502</t>
  </si>
  <si>
    <t>Lê Kim Mỹ Thúy</t>
  </si>
  <si>
    <t>NBTS02503</t>
  </si>
  <si>
    <t>Huỳnh Thiên Phú</t>
  </si>
  <si>
    <t>NBTS02504</t>
  </si>
  <si>
    <t>NBTS02505</t>
  </si>
  <si>
    <t>Nguyễn Lê Thái Công</t>
  </si>
  <si>
    <t>NBTS02506</t>
  </si>
  <si>
    <t>NBTS02507</t>
  </si>
  <si>
    <t>Phạm Hồng Hải Vy</t>
  </si>
  <si>
    <t>NBTS02508</t>
  </si>
  <si>
    <t>NBTS02509</t>
  </si>
  <si>
    <t>Phạm Đình Nguyên</t>
  </si>
  <si>
    <t>NBTS02510</t>
  </si>
  <si>
    <t>Huỳnh Quang Nhật Huy</t>
  </si>
  <si>
    <t>NBTS02511</t>
  </si>
  <si>
    <t>Nguyễn Thị Y Phụng</t>
  </si>
  <si>
    <t>NBTS02512</t>
  </si>
  <si>
    <t>Trần Thị Khánh Tâm</t>
  </si>
  <si>
    <t>NBTS02513</t>
  </si>
  <si>
    <t>Trần Thị Đào</t>
  </si>
  <si>
    <t>NBTS02514</t>
  </si>
  <si>
    <t>Bạc Cầm Khánh</t>
  </si>
  <si>
    <t>NBTS02515</t>
  </si>
  <si>
    <t>Phạm Thị Diệu</t>
  </si>
  <si>
    <t>NBTS02516</t>
  </si>
  <si>
    <t>Hồ Đức Lộc</t>
  </si>
  <si>
    <t>NBTS02517</t>
  </si>
  <si>
    <t>Ngô Thành Trung</t>
  </si>
  <si>
    <t>NBTS02518</t>
  </si>
  <si>
    <t>Trịnh Trần Anh Tú</t>
  </si>
  <si>
    <t>NBTS02519</t>
  </si>
  <si>
    <t>Lê Thị Hồng Thảo</t>
  </si>
  <si>
    <t>NBTS02520</t>
  </si>
  <si>
    <t>Đoàn Thị Cẩm Nhung</t>
  </si>
  <si>
    <t>NBTS02521</t>
  </si>
  <si>
    <t>NBTS02524</t>
  </si>
  <si>
    <t>Nguyễn Thị Thanh Trúc</t>
  </si>
  <si>
    <t>NBTS02525</t>
  </si>
  <si>
    <t>Võ Kiều Trang</t>
  </si>
  <si>
    <t>NBTS02526</t>
  </si>
  <si>
    <t>Nguyễn Ngọc Thạch</t>
  </si>
  <si>
    <t>NBTS02527</t>
  </si>
  <si>
    <t>NBTS02528</t>
  </si>
  <si>
    <t>Nguyễn Công Lý</t>
  </si>
  <si>
    <t>NBTS02529</t>
  </si>
  <si>
    <t>Lê Hoàng Anh Vũ</t>
  </si>
  <si>
    <t>NBTS02530</t>
  </si>
  <si>
    <t>NBTS02531</t>
  </si>
  <si>
    <t>NBTS02532</t>
  </si>
  <si>
    <t>Hô Math Carim</t>
  </si>
  <si>
    <t>NBTS02533</t>
  </si>
  <si>
    <t>Lê Ngọc Hiệp</t>
  </si>
  <si>
    <t>NBTS02534</t>
  </si>
  <si>
    <t>NBTS02535</t>
  </si>
  <si>
    <t>Phạm Lê Kim Phụng</t>
  </si>
  <si>
    <t>NBTS02536</t>
  </si>
  <si>
    <t>NBTS02537</t>
  </si>
  <si>
    <t>Tô Thị Ngọc Thảo</t>
  </si>
  <si>
    <t>NBTS02538</t>
  </si>
  <si>
    <t>Võ Thị Kim Mỹ</t>
  </si>
  <si>
    <t>NBTS02539</t>
  </si>
  <si>
    <t>NBTS02540</t>
  </si>
  <si>
    <t>Trần Bình Minh</t>
  </si>
  <si>
    <t>NBTS02541</t>
  </si>
  <si>
    <t>Hà Thanh Tùng</t>
  </si>
  <si>
    <t>NBTS02542</t>
  </si>
  <si>
    <t>Đỗ Hồng Cảnh</t>
  </si>
  <si>
    <t>NBTS02543</t>
  </si>
  <si>
    <t>NBTS02544</t>
  </si>
  <si>
    <t>NBTS02545</t>
  </si>
  <si>
    <t>NBTS02546</t>
  </si>
  <si>
    <t>Võ Thanh Tâm</t>
  </si>
  <si>
    <t>NBTS02548</t>
  </si>
  <si>
    <t>Nguyễn Thị Hiền 1</t>
  </si>
  <si>
    <t>NBTS02549</t>
  </si>
  <si>
    <t>Bùi Thị Thu Hoa</t>
  </si>
  <si>
    <t>NBTS02550</t>
  </si>
  <si>
    <t>Phạm Nguyễn Lam Triều</t>
  </si>
  <si>
    <t>NBTS02551</t>
  </si>
  <si>
    <t>NBTS02552</t>
  </si>
  <si>
    <t>Lê Phi Bảo</t>
  </si>
  <si>
    <t>NBTS02553</t>
  </si>
  <si>
    <t>NGUYỄN THỊ THU THẢO</t>
  </si>
  <si>
    <t>NBTS02554</t>
  </si>
  <si>
    <t>Nguyễn Thành Thiện</t>
  </si>
  <si>
    <t>NBTS02555</t>
  </si>
  <si>
    <t>Lâm Thị Ngọc Bích</t>
  </si>
  <si>
    <t>NBTS02556</t>
  </si>
  <si>
    <t>Nguyễn Minh Ngưu</t>
  </si>
  <si>
    <t>NBTS02557</t>
  </si>
  <si>
    <t>Dương Văn Tấn</t>
  </si>
  <si>
    <t>NBTS02558</t>
  </si>
  <si>
    <t>Nguyễn Thị Thu Trâm</t>
  </si>
  <si>
    <t>NBTS02559</t>
  </si>
  <si>
    <t>NBTS02560</t>
  </si>
  <si>
    <t>Nguyễn Thành Trọng Nghĩa</t>
  </si>
  <si>
    <t>NBTS02561</t>
  </si>
  <si>
    <t xml:space="preserve">Trương Anh Sơn </t>
  </si>
  <si>
    <t>NBTS02562</t>
  </si>
  <si>
    <t>Lê Thị Hoa</t>
  </si>
  <si>
    <t>NBTS02563</t>
  </si>
  <si>
    <t>Nguyễn Thị Thanh Tưởng</t>
  </si>
  <si>
    <t>NBTS02564</t>
  </si>
  <si>
    <t>Võ Thành Lân</t>
  </si>
  <si>
    <t>NBTS02565</t>
  </si>
  <si>
    <t>NBTS02566</t>
  </si>
  <si>
    <t>NBTS02567</t>
  </si>
  <si>
    <t>Đào Quốc Quảng</t>
  </si>
  <si>
    <t>NBTS02568</t>
  </si>
  <si>
    <t>Lâm Ngọc Nam</t>
  </si>
  <si>
    <t>NBTS02569</t>
  </si>
  <si>
    <t>LÊ VĂN HÒA</t>
  </si>
  <si>
    <t>NBTS02570</t>
  </si>
  <si>
    <t>NGUYỄN TIẾN DUY</t>
  </si>
  <si>
    <t>NBTS02571</t>
  </si>
  <si>
    <t>LÊ TÙNG NAM</t>
  </si>
  <si>
    <t>NBTS02572</t>
  </si>
  <si>
    <t>NGUYỄN VĂN GIÀU</t>
  </si>
  <si>
    <t>NBTS02573</t>
  </si>
  <si>
    <t>VŨ MẠNH HƯNG</t>
  </si>
  <si>
    <t>NBTS02574</t>
  </si>
  <si>
    <t>Lương Hải Đăng</t>
  </si>
  <si>
    <t>NBTS02575</t>
  </si>
  <si>
    <t>Nguyễn khánh Nam</t>
  </si>
  <si>
    <t>NBTS02576</t>
  </si>
  <si>
    <t>Nguyễn Văn Trương</t>
  </si>
  <si>
    <t>NBTS02577</t>
  </si>
  <si>
    <t>NBTS02578</t>
  </si>
  <si>
    <t>Hoàng Anh Dũng</t>
  </si>
  <si>
    <t>NBTS02579</t>
  </si>
  <si>
    <t>Trần Hữu Vàng</t>
  </si>
  <si>
    <t>NBTS02580</t>
  </si>
  <si>
    <t>NBTS02581</t>
  </si>
  <si>
    <t>Quách Dịch Thuận</t>
  </si>
  <si>
    <t>NBTS02582</t>
  </si>
  <si>
    <t>Đặng Ngọc Hòa</t>
  </si>
  <si>
    <t>NBTS02583</t>
  </si>
  <si>
    <t>NBTS02584</t>
  </si>
  <si>
    <t>Võ Thành Phước</t>
  </si>
  <si>
    <t>NBTS02585</t>
  </si>
  <si>
    <t>Trần Phi Hùng</t>
  </si>
  <si>
    <t>NBTS02586</t>
  </si>
  <si>
    <t>Trương Công Vinh</t>
  </si>
  <si>
    <t>NBTS02587</t>
  </si>
  <si>
    <t>Nguyễn Thùy Thảo Nguyên</t>
  </si>
  <si>
    <t>NBTS02588</t>
  </si>
  <si>
    <t>Nguyễn Đăng Đại</t>
  </si>
  <si>
    <t>NBTS02590</t>
  </si>
  <si>
    <t>Nguyễn Hữu Trung</t>
  </si>
  <si>
    <t>NBTS02591</t>
  </si>
  <si>
    <t>NBTS02592</t>
  </si>
  <si>
    <t>Đỗ Đức Hưng</t>
  </si>
  <si>
    <t>NBTS02593</t>
  </si>
  <si>
    <t>Ngô Hoàng Sơn</t>
  </si>
  <si>
    <t>NBTS02594</t>
  </si>
  <si>
    <t>Phạm Tiến Dũng</t>
  </si>
  <si>
    <t>NBTS02595</t>
  </si>
  <si>
    <t>Hồ Khương Duy</t>
  </si>
  <si>
    <t>NBTS02596</t>
  </si>
  <si>
    <t>Trịnh Xuân Hiệp</t>
  </si>
  <si>
    <t>NBTS02597</t>
  </si>
  <si>
    <t>NBTS02598</t>
  </si>
  <si>
    <t>NBTS02599</t>
  </si>
  <si>
    <t>NBTS02600</t>
  </si>
  <si>
    <t>Hoàng Quốc Thắng</t>
  </si>
  <si>
    <t>NBTS02601</t>
  </si>
  <si>
    <t>NBTS02602</t>
  </si>
  <si>
    <t>Nguyễn Ngọc Khánh</t>
  </si>
  <si>
    <t>NBTS02603</t>
  </si>
  <si>
    <t>Đào Duy Hưng</t>
  </si>
  <si>
    <t>NBTS02604</t>
  </si>
  <si>
    <t>Nguyễn Văn Kha</t>
  </si>
  <si>
    <t>NBTS02605</t>
  </si>
  <si>
    <t>Nguyễn Thị Anh</t>
  </si>
  <si>
    <t>NBTS02606</t>
  </si>
  <si>
    <t>Lê Thị Tú Xuân</t>
  </si>
  <si>
    <t>NBTS02607</t>
  </si>
  <si>
    <t>Hồ Thị Cẩm Thu</t>
  </si>
  <si>
    <t>NBTS02608</t>
  </si>
  <si>
    <t>Trần Thị Thu Thảo</t>
  </si>
  <si>
    <t>NBTS02609</t>
  </si>
  <si>
    <t>Nguyễn Văn Tư</t>
  </si>
  <si>
    <t>NBTS02610</t>
  </si>
  <si>
    <t>Trần Thị Thơm</t>
  </si>
  <si>
    <t>NBTS02611</t>
  </si>
  <si>
    <t>Lê Bằng Kim Hân</t>
  </si>
  <si>
    <t>NBTS02612</t>
  </si>
  <si>
    <t>NBTS02613</t>
  </si>
  <si>
    <t>NBTS02614</t>
  </si>
  <si>
    <t>Trương Tuấn Bình</t>
  </si>
  <si>
    <t>NBTS02615</t>
  </si>
  <si>
    <t>NBTS02616</t>
  </si>
  <si>
    <t>Nông Văn Hồng</t>
  </si>
  <si>
    <t>NBTS02617</t>
  </si>
  <si>
    <t>NBTS02618</t>
  </si>
  <si>
    <t>Lê Minh Vương</t>
  </si>
  <si>
    <t>NBTS02619</t>
  </si>
  <si>
    <t>Trần Hữu Chiến</t>
  </si>
  <si>
    <t>NBTS02620</t>
  </si>
  <si>
    <t>NGUYỄN VĂN HUY</t>
  </si>
  <si>
    <t>NBTS02621</t>
  </si>
  <si>
    <t>NBTS02622</t>
  </si>
  <si>
    <t>Trần Thị Mỹ Lệ</t>
  </si>
  <si>
    <t>NBTS02623</t>
  </si>
  <si>
    <t>Võ Thị Thư Trúc</t>
  </si>
  <si>
    <t>NBTS02624</t>
  </si>
  <si>
    <t>Nguyễn Văn Tỵ</t>
  </si>
  <si>
    <t>NBTS02625</t>
  </si>
  <si>
    <t>NBTS02626</t>
  </si>
  <si>
    <t>Lưu Thị Mỹ Trúc</t>
  </si>
  <si>
    <t>NBTS02627</t>
  </si>
  <si>
    <t>Nguyễn Thị Trúc Ly</t>
  </si>
  <si>
    <t>NBTS02628</t>
  </si>
  <si>
    <t>Nguyễn Võ Nhật Hào</t>
  </si>
  <si>
    <t>NBTS02629</t>
  </si>
  <si>
    <t>Lê Việt Trung</t>
  </si>
  <si>
    <t>NBTS02630</t>
  </si>
  <si>
    <t>Lê Trí Thức</t>
  </si>
  <si>
    <t>NBTS02631</t>
  </si>
  <si>
    <t>Nguyễn Thanh Quân</t>
  </si>
  <si>
    <t>NBTS02632</t>
  </si>
  <si>
    <t>Nguyễn Thị Suốt</t>
  </si>
  <si>
    <t>NBTS02633</t>
  </si>
  <si>
    <t>NBTS02634</t>
  </si>
  <si>
    <t>Lâm Văn Sĩ</t>
  </si>
  <si>
    <t>NBTS02635</t>
  </si>
  <si>
    <t>Nguyễn Thị Thanh Thủy</t>
  </si>
  <si>
    <t>NBTS02636</t>
  </si>
  <si>
    <t>Đường Thị Phượng</t>
  </si>
  <si>
    <t>NBTS02637</t>
  </si>
  <si>
    <t>Nguyễn Thị Cẩm Nhung</t>
  </si>
  <si>
    <t>NBTS02638</t>
  </si>
  <si>
    <t>Trần Bá Phúc</t>
  </si>
  <si>
    <t>NBTS02639</t>
  </si>
  <si>
    <t xml:space="preserve">Trần Thị Hương Thắm
</t>
  </si>
  <si>
    <t>NBTS02640</t>
  </si>
  <si>
    <t>Bùi Thị Hải Yến</t>
  </si>
  <si>
    <t>NBTS02641</t>
  </si>
  <si>
    <t>NBTS02642</t>
  </si>
  <si>
    <t>Trần Thị Hiệp</t>
  </si>
  <si>
    <t>NBTS02643</t>
  </si>
  <si>
    <t>Lê Thị Hồng Đào</t>
  </si>
  <si>
    <t>NBTS02644</t>
  </si>
  <si>
    <t>NBTS02645</t>
  </si>
  <si>
    <t xml:space="preserve">Trịnh Văn Hiệp </t>
  </si>
  <si>
    <t>NBTS02646</t>
  </si>
  <si>
    <t>La Văn Thắng</t>
  </si>
  <si>
    <t>NBTS02647</t>
  </si>
  <si>
    <t>Nguyễn Tuấn Cảnh</t>
  </si>
  <si>
    <t>NBTS02648</t>
  </si>
  <si>
    <t>NBTS02649</t>
  </si>
  <si>
    <t>Lê Thị Ánh Tuyết</t>
  </si>
  <si>
    <t>NBTS02650</t>
  </si>
  <si>
    <t>NBTS02651</t>
  </si>
  <si>
    <t>NBTS02652</t>
  </si>
  <si>
    <t>Nguyễn Hữu Khanh</t>
  </si>
  <si>
    <t>NBTS02653</t>
  </si>
  <si>
    <t>Nguyễn Văn Phúc</t>
  </si>
  <si>
    <t>NBTS02654</t>
  </si>
  <si>
    <t>NBTS02655</t>
  </si>
  <si>
    <t>NBTS02656</t>
  </si>
  <si>
    <t>Lý Văn Dũng</t>
  </si>
  <si>
    <t>NBTS02657</t>
  </si>
  <si>
    <t>Phạm Nhất Vĩ</t>
  </si>
  <si>
    <t>NBTS02658</t>
  </si>
  <si>
    <t>Vi Thị Thuyền</t>
  </si>
  <si>
    <t>NBTS02659</t>
  </si>
  <si>
    <t>Trần Chí Kiệt</t>
  </si>
  <si>
    <t>NBTS02660</t>
  </si>
  <si>
    <t>Võ Thị Huế</t>
  </si>
  <si>
    <t>NBTS02661</t>
  </si>
  <si>
    <t>Võ Văn Việt</t>
  </si>
  <si>
    <t>NBTS02662</t>
  </si>
  <si>
    <t>Đặng Thanh Hi</t>
  </si>
  <si>
    <t>NBTS02663</t>
  </si>
  <si>
    <t>NBTS02664</t>
  </si>
  <si>
    <t>Lê Ngọc Thanh</t>
  </si>
  <si>
    <t>NBTS02665</t>
  </si>
  <si>
    <t>Trịnh Thị Thu Lê</t>
  </si>
  <si>
    <t>NBTS02666</t>
  </si>
  <si>
    <t>NBTS02667</t>
  </si>
  <si>
    <t>Cao Hoài Duy</t>
  </si>
  <si>
    <t>NBTS02668</t>
  </si>
  <si>
    <t>NBTS02669</t>
  </si>
  <si>
    <t>Nguyễn Ngọc Lượng</t>
  </si>
  <si>
    <t>NBTS02670</t>
  </si>
  <si>
    <t>Đào Đăng Khoa</t>
  </si>
  <si>
    <t>NBTS02671</t>
  </si>
  <si>
    <t>Lò Văn Phát</t>
  </si>
  <si>
    <t>NBTS02672</t>
  </si>
  <si>
    <t>Trần Văn Lương</t>
  </si>
  <si>
    <t>NBTS02673</t>
  </si>
  <si>
    <t>Nguyễn Ngọc Hiếu</t>
  </si>
  <si>
    <t>NBTS02674</t>
  </si>
  <si>
    <t>Bùi thị Mỹ Huỳnh</t>
  </si>
  <si>
    <t>NBTS02675</t>
  </si>
  <si>
    <t>Nguyễn Thị Bích Thủy</t>
  </si>
  <si>
    <t>BIG C+LOTTE</t>
  </si>
  <si>
    <t>BASE</t>
  </si>
  <si>
    <t>PROMOTION</t>
  </si>
  <si>
    <t>COOP</t>
  </si>
  <si>
    <t>MTE-TOTAL</t>
  </si>
  <si>
    <t>2. Sell out-Base (Val)</t>
  </si>
  <si>
    <t>2. Sell in-Base (Val)</t>
  </si>
  <si>
    <t>2. Sell out Base (Val)</t>
  </si>
  <si>
    <t>3. Sell In Base (Val)</t>
  </si>
  <si>
    <t>NBTM00005</t>
  </si>
  <si>
    <t>Phạm Quốc Minh</t>
  </si>
  <si>
    <t>Huỳnh Thúy Lê</t>
  </si>
  <si>
    <t>Nguyễn Thanh Hồ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</si>
</sst>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9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  <numFmt numFmtId="216" formatCode="dd\.mm\.yyyy;@"/>
  </numFmts>
  <fonts count="1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b/>
      <sz val="9"/>
      <color rgb="FFFF0000"/>
      <name val="Tahoma"/>
      <family val="2"/>
    </font>
    <font>
      <sz val="14"/>
      <color indexed="8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14"/>
      <color theme="0"/>
      <name val="Tahoma"/>
      <family val="2"/>
    </font>
    <font>
      <b/>
      <sz val="16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indexed="81"/>
      <name val="Tahoma"/>
      <family val="2"/>
    </font>
    <font>
      <b/>
      <sz val="12"/>
      <color theme="0"/>
      <name val="Tahoma"/>
      <family val="2"/>
    </font>
    <font>
      <b/>
      <sz val="10"/>
      <color theme="0"/>
      <name val="Tahoma"/>
      <family val="2"/>
    </font>
    <font>
      <b/>
      <sz val="11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sz val="10"/>
      <color theme="0"/>
      <name val="Tahoma"/>
      <family val="2"/>
    </font>
    <font>
      <sz val="14"/>
      <color theme="0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sz val="9"/>
      <name val="Tahoma"/>
      <family val="2"/>
    </font>
    <font>
      <b/>
      <sz val="14"/>
      <name val="Tahoma"/>
      <family val="2"/>
    </font>
    <font>
      <b/>
      <sz val="9"/>
      <name val="Tahoma"/>
      <family val="2"/>
    </font>
    <font>
      <sz val="10"/>
      <name val="Tahoma"/>
      <family val="2"/>
    </font>
    <font>
      <sz val="14"/>
      <name val="Tahoma"/>
      <family val="2"/>
    </font>
    <font>
      <sz val="12"/>
      <color indexed="62"/>
      <name val="Tahoma"/>
      <family val="2"/>
    </font>
    <font>
      <b/>
      <sz val="12"/>
      <color indexed="62"/>
      <name val="Tahoma"/>
      <family val="2"/>
    </font>
    <font>
      <sz val="12"/>
      <color rgb="FF0000FF"/>
      <name val="Tahoma"/>
      <family val="2"/>
    </font>
    <font>
      <sz val="14"/>
      <color rgb="FFFF0000"/>
      <name val="Tahoma"/>
      <family val="2"/>
    </font>
    <font>
      <b/>
      <sz val="10"/>
      <color theme="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921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/>
    <xf numFmtId="0" fontId="21" fillId="5" borderId="0" applyNumberFormat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4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20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3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7" fillId="0" borderId="4"/>
    <xf numFmtId="0" fontId="38" fillId="0" borderId="0" applyNumberFormat="0" applyFill="0" applyBorder="0" applyAlignment="0" applyProtection="0">
      <alignment vertical="top"/>
      <protection locked="0"/>
    </xf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169" fontId="20" fillId="0" borderId="0"/>
    <xf numFmtId="0" fontId="20" fillId="0" borderId="0"/>
    <xf numFmtId="0" fontId="20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42" fillId="0" borderId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8" fillId="0" borderId="0"/>
    <xf numFmtId="169" fontId="49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9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169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169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169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169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169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169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169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9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9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9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43" fontId="3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3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169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169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9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0" fontId="51" fillId="0" borderId="0" applyNumberFormat="0" applyFill="0" applyBorder="0" applyAlignment="0" applyProtection="0">
      <alignment vertical="top"/>
      <protection locked="0"/>
    </xf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9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169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169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9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2" fillId="0" borderId="0" applyFill="0" applyBorder="0" applyAlignment="0" applyProtection="0"/>
    <xf numFmtId="165" fontId="20" fillId="0" borderId="0" applyProtection="0"/>
    <xf numFmtId="172" fontId="20" fillId="0" borderId="0" applyProtection="0"/>
    <xf numFmtId="0" fontId="20" fillId="0" borderId="0" applyProtection="0"/>
    <xf numFmtId="171" fontId="20" fillId="0" borderId="0" applyProtection="0"/>
    <xf numFmtId="40" fontId="20" fillId="0" borderId="0" applyProtection="0"/>
    <xf numFmtId="38" fontId="20" fillId="0" borderId="0" applyProtection="0"/>
    <xf numFmtId="177" fontId="20" fillId="0" borderId="0" applyProtection="0"/>
    <xf numFmtId="178" fontId="20" fillId="0" borderId="0" applyProtection="0"/>
    <xf numFmtId="6" fontId="20" fillId="0" borderId="0" applyProtection="0"/>
    <xf numFmtId="0" fontId="59" fillId="0" borderId="0" applyProtection="0">
      <alignment vertical="center"/>
    </xf>
    <xf numFmtId="0" fontId="20" fillId="0" borderId="0" applyProtection="0"/>
    <xf numFmtId="0" fontId="20" fillId="0" borderId="0" applyProtection="0"/>
    <xf numFmtId="0" fontId="60" fillId="0" borderId="0" applyProtection="0"/>
    <xf numFmtId="0" fontId="20" fillId="28" borderId="0" applyNumberFormat="0" applyFont="0" applyBorder="0" applyAlignment="0" applyProtection="0"/>
    <xf numFmtId="0" fontId="61" fillId="0" borderId="0" applyProtection="0"/>
    <xf numFmtId="0" fontId="62" fillId="0" borderId="0" applyProtection="0"/>
    <xf numFmtId="0" fontId="20" fillId="0" borderId="0" applyProtection="0"/>
    <xf numFmtId="171" fontId="20" fillId="0" borderId="0" applyProtection="0"/>
    <xf numFmtId="173" fontId="20" fillId="0" borderId="0" applyProtection="0"/>
    <xf numFmtId="179" fontId="20" fillId="0" borderId="0" applyProtection="0"/>
    <xf numFmtId="0" fontId="63" fillId="0" borderId="0" applyProtection="0"/>
    <xf numFmtId="177" fontId="20" fillId="0" borderId="0" applyProtection="0"/>
    <xf numFmtId="40" fontId="20" fillId="0" borderId="0" applyProtection="0"/>
    <xf numFmtId="38" fontId="20" fillId="0" borderId="0" applyProtection="0"/>
    <xf numFmtId="9" fontId="20" fillId="0" borderId="0" applyProtection="0"/>
    <xf numFmtId="178" fontId="20" fillId="0" borderId="0" applyProtection="0"/>
    <xf numFmtId="172" fontId="20" fillId="0" borderId="0" applyProtection="0"/>
    <xf numFmtId="174" fontId="20" fillId="0" borderId="0" applyProtection="0"/>
    <xf numFmtId="174" fontId="20" fillId="0" borderId="0" applyProtection="0"/>
    <xf numFmtId="0" fontId="64" fillId="0" borderId="0" applyProtection="0"/>
    <xf numFmtId="180" fontId="20" fillId="0" borderId="0" applyProtection="0"/>
    <xf numFmtId="0" fontId="20" fillId="0" borderId="0" applyProtection="0"/>
    <xf numFmtId="0" fontId="20" fillId="0" borderId="0" applyProtection="0"/>
    <xf numFmtId="42" fontId="20" fillId="0" borderId="0" applyProtection="0"/>
    <xf numFmtId="179" fontId="20" fillId="0" borderId="0" applyProtection="0"/>
    <xf numFmtId="178" fontId="20" fillId="0" borderId="0" applyProtection="0"/>
    <xf numFmtId="43" fontId="20" fillId="0" borderId="0" applyProtection="0"/>
    <xf numFmtId="177" fontId="20" fillId="0" borderId="0" applyProtection="0"/>
    <xf numFmtId="42" fontId="20" fillId="0" borderId="0" applyProtection="0"/>
    <xf numFmtId="43" fontId="20" fillId="0" borderId="0" applyProtection="0"/>
    <xf numFmtId="178" fontId="20" fillId="0" borderId="0" applyProtection="0"/>
    <xf numFmtId="41" fontId="20" fillId="0" borderId="0" applyProtection="0"/>
    <xf numFmtId="177" fontId="20" fillId="0" borderId="0" applyProtection="0"/>
    <xf numFmtId="178" fontId="20" fillId="0" borderId="0" applyProtection="0"/>
    <xf numFmtId="41" fontId="20" fillId="0" borderId="0" applyProtection="0"/>
    <xf numFmtId="43" fontId="20" fillId="0" borderId="0" applyProtection="0"/>
    <xf numFmtId="177" fontId="20" fillId="0" borderId="0" applyProtection="0"/>
    <xf numFmtId="179" fontId="20" fillId="0" borderId="0" applyProtection="0"/>
    <xf numFmtId="177" fontId="20" fillId="0" borderId="0" applyProtection="0"/>
    <xf numFmtId="41" fontId="20" fillId="0" borderId="0" applyProtection="0"/>
    <xf numFmtId="43" fontId="20" fillId="0" borderId="0" applyProtection="0"/>
    <xf numFmtId="179" fontId="20" fillId="0" borderId="0" applyProtection="0"/>
    <xf numFmtId="178" fontId="20" fillId="0" borderId="0" applyProtection="0"/>
    <xf numFmtId="179" fontId="20" fillId="0" borderId="0" applyProtection="0"/>
    <xf numFmtId="0" fontId="65" fillId="29" borderId="0" applyProtection="0"/>
    <xf numFmtId="0" fontId="20" fillId="0" borderId="0" applyProtection="0"/>
    <xf numFmtId="0" fontId="66" fillId="0" borderId="0" applyProtection="0"/>
    <xf numFmtId="9" fontId="20" fillId="0" borderId="0" applyProtection="0"/>
    <xf numFmtId="0" fontId="67" fillId="29" borderId="0" applyProtection="0"/>
    <xf numFmtId="0" fontId="68" fillId="29" borderId="0" applyProtection="0"/>
    <xf numFmtId="0" fontId="69" fillId="0" borderId="0" applyProtection="0">
      <alignment wrapText="1"/>
    </xf>
    <xf numFmtId="181" fontId="20" fillId="0" borderId="0" applyProtection="0"/>
    <xf numFmtId="0" fontId="20" fillId="0" borderId="0" applyProtection="0"/>
    <xf numFmtId="182" fontId="20" fillId="0" borderId="0" applyProtection="0"/>
    <xf numFmtId="0" fontId="20" fillId="0" borderId="0" applyProtection="0"/>
    <xf numFmtId="0" fontId="70" fillId="0" borderId="0">
      <alignment horizontal="center" wrapText="1"/>
      <protection locked="0"/>
    </xf>
    <xf numFmtId="183" fontId="20" fillId="0" borderId="0" applyProtection="0"/>
    <xf numFmtId="0" fontId="20" fillId="0" borderId="0" applyProtection="0"/>
    <xf numFmtId="184" fontId="20" fillId="0" borderId="0" applyProtection="0"/>
    <xf numFmtId="0" fontId="20" fillId="0" borderId="0" applyProtection="0"/>
    <xf numFmtId="184" fontId="20" fillId="0" borderId="0" applyProtection="0"/>
    <xf numFmtId="179" fontId="20" fillId="0" borderId="0" applyProtection="0"/>
    <xf numFmtId="0" fontId="71" fillId="0" borderId="0" applyProtection="0"/>
    <xf numFmtId="0" fontId="72" fillId="0" borderId="0" applyProtection="0"/>
    <xf numFmtId="0" fontId="71" fillId="0" borderId="0" applyProtection="0"/>
    <xf numFmtId="185" fontId="73" fillId="0" borderId="0" applyProtection="0"/>
    <xf numFmtId="186" fontId="74" fillId="0" borderId="0" applyProtection="0"/>
    <xf numFmtId="187" fontId="74" fillId="0" borderId="0" applyProtection="0"/>
    <xf numFmtId="188" fontId="75" fillId="0" borderId="0" applyProtection="0"/>
    <xf numFmtId="189" fontId="75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76" fillId="0" borderId="0" applyProtection="0"/>
    <xf numFmtId="44" fontId="20" fillId="0" borderId="0" applyProtection="0"/>
    <xf numFmtId="191" fontId="20" fillId="0" borderId="0" applyProtection="0"/>
    <xf numFmtId="43" fontId="20" fillId="0" borderId="0" applyFont="0" applyFill="0" applyBorder="0" applyAlignment="0" applyProtection="0"/>
    <xf numFmtId="43" fontId="20" fillId="0" borderId="0" applyProtection="0"/>
    <xf numFmtId="192" fontId="77" fillId="0" borderId="0" applyProtection="0"/>
    <xf numFmtId="0" fontId="78" fillId="0" borderId="0" applyProtection="0"/>
    <xf numFmtId="0" fontId="79" fillId="0" borderId="0" applyProtection="0"/>
    <xf numFmtId="186" fontId="20" fillId="0" borderId="0" applyProtection="0"/>
    <xf numFmtId="44" fontId="20" fillId="0" borderId="0" applyProtection="0"/>
    <xf numFmtId="193" fontId="20" fillId="0" borderId="0" applyProtection="0"/>
    <xf numFmtId="1" fontId="80" fillId="0" borderId="0" applyProtection="0"/>
    <xf numFmtId="14" fontId="81" fillId="0" borderId="0" applyProtection="0"/>
    <xf numFmtId="0" fontId="20" fillId="0" borderId="0" applyProtection="0"/>
    <xf numFmtId="194" fontId="20" fillId="0" borderId="14" applyProtection="0">
      <alignment vertical="center"/>
    </xf>
    <xf numFmtId="195" fontId="20" fillId="0" borderId="0" applyProtection="0"/>
    <xf numFmtId="196" fontId="20" fillId="0" borderId="0" applyProtection="0"/>
    <xf numFmtId="197" fontId="20" fillId="0" borderId="0" applyProtection="0"/>
    <xf numFmtId="0" fontId="82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83" fillId="0" borderId="0" applyProtection="0"/>
    <xf numFmtId="198" fontId="20" fillId="0" borderId="0" applyProtection="0"/>
    <xf numFmtId="0" fontId="84" fillId="0" borderId="0" applyProtection="0"/>
    <xf numFmtId="0" fontId="85" fillId="0" borderId="0" applyProtection="0">
      <alignment vertical="center"/>
    </xf>
    <xf numFmtId="0" fontId="86" fillId="0" borderId="0" applyProtection="0"/>
    <xf numFmtId="0" fontId="87" fillId="0" borderId="0" applyProtection="0">
      <alignment vertical="center"/>
    </xf>
    <xf numFmtId="0" fontId="88" fillId="0" borderId="0" applyProtection="0"/>
    <xf numFmtId="0" fontId="86" fillId="0" borderId="0" applyProtection="0"/>
    <xf numFmtId="0" fontId="89" fillId="0" borderId="0" applyProtection="0"/>
    <xf numFmtId="0" fontId="90" fillId="0" borderId="0" applyProtection="0"/>
    <xf numFmtId="0" fontId="91" fillId="29" borderId="0" applyProtection="0"/>
    <xf numFmtId="0" fontId="20" fillId="0" borderId="0" applyProtection="0"/>
    <xf numFmtId="0" fontId="92" fillId="0" borderId="0" applyProtection="0"/>
    <xf numFmtId="0" fontId="35" fillId="0" borderId="15" applyProtection="0"/>
    <xf numFmtId="0" fontId="35" fillId="0" borderId="13" applyProtection="0">
      <alignment horizontal="left" vertical="center"/>
    </xf>
    <xf numFmtId="0" fontId="35" fillId="0" borderId="13" applyProtection="0">
      <alignment horizontal="left" vertical="center"/>
    </xf>
    <xf numFmtId="199" fontId="93" fillId="0" borderId="0">
      <protection locked="0"/>
    </xf>
    <xf numFmtId="199" fontId="93" fillId="0" borderId="0">
      <protection locked="0"/>
    </xf>
    <xf numFmtId="0" fontId="94" fillId="30" borderId="1" applyProtection="0"/>
    <xf numFmtId="0" fontId="94" fillId="30" borderId="1" applyProtection="0"/>
    <xf numFmtId="41" fontId="20" fillId="0" borderId="0" applyProtection="0"/>
    <xf numFmtId="0" fontId="91" fillId="31" borderId="0" applyProtection="0"/>
    <xf numFmtId="0" fontId="20" fillId="32" borderId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0" fontId="20" fillId="33" borderId="0" applyProtection="0"/>
    <xf numFmtId="177" fontId="20" fillId="0" borderId="0" applyProtection="0"/>
    <xf numFmtId="178" fontId="20" fillId="0" borderId="0" applyProtection="0"/>
    <xf numFmtId="0" fontId="96" fillId="0" borderId="16" applyProtection="0"/>
    <xf numFmtId="200" fontId="97" fillId="0" borderId="17" applyProtection="0"/>
    <xf numFmtId="179" fontId="20" fillId="0" borderId="0" applyProtection="0"/>
    <xf numFmtId="180" fontId="20" fillId="0" borderId="0" applyProtection="0"/>
    <xf numFmtId="201" fontId="20" fillId="0" borderId="0" applyProtection="0"/>
    <xf numFmtId="202" fontId="20" fillId="0" borderId="0" applyProtection="0"/>
    <xf numFmtId="0" fontId="20" fillId="0" borderId="0" applyProtection="0"/>
    <xf numFmtId="0" fontId="77" fillId="0" borderId="0" applyProtection="0"/>
    <xf numFmtId="37" fontId="98" fillId="0" borderId="0" applyProtection="0"/>
    <xf numFmtId="0" fontId="20" fillId="0" borderId="0" applyProtection="0"/>
    <xf numFmtId="203" fontId="99" fillId="0" borderId="0" applyProtection="0"/>
    <xf numFmtId="0" fontId="100" fillId="0" borderId="0" applyProtection="0"/>
    <xf numFmtId="0" fontId="20" fillId="0" borderId="0" applyProtection="0"/>
    <xf numFmtId="0" fontId="3" fillId="0" borderId="0" applyProtection="0"/>
    <xf numFmtId="0" fontId="3" fillId="0" borderId="0" applyProtection="0"/>
    <xf numFmtId="3" fontId="20" fillId="0" borderId="0" applyProtection="0"/>
    <xf numFmtId="0" fontId="20" fillId="0" borderId="0" applyProtection="0"/>
    <xf numFmtId="0" fontId="77" fillId="0" borderId="0" applyProtection="0"/>
    <xf numFmtId="0" fontId="101" fillId="2" borderId="0" applyProtection="0"/>
    <xf numFmtId="14" fontId="70" fillId="0" borderId="0">
      <alignment horizontal="center" wrapText="1"/>
      <protection locked="0"/>
    </xf>
    <xf numFmtId="189" fontId="20" fillId="0" borderId="0" applyProtection="0"/>
    <xf numFmtId="204" fontId="20" fillId="0" borderId="0" applyProtection="0"/>
    <xf numFmtId="10" fontId="20" fillId="0" borderId="0" applyProtection="0"/>
    <xf numFmtId="9" fontId="20" fillId="0" borderId="0" applyProtection="0"/>
    <xf numFmtId="9" fontId="20" fillId="0" borderId="0" applyProtection="0"/>
    <xf numFmtId="9" fontId="20" fillId="0" borderId="0" applyFont="0" applyFill="0" applyBorder="0" applyAlignment="0" applyProtection="0"/>
    <xf numFmtId="0" fontId="95" fillId="0" borderId="0" applyProtection="0"/>
    <xf numFmtId="44" fontId="74" fillId="0" borderId="0" applyProtection="0"/>
    <xf numFmtId="186" fontId="74" fillId="0" borderId="0" applyProtection="0"/>
    <xf numFmtId="44" fontId="74" fillId="0" borderId="0" applyProtection="0"/>
    <xf numFmtId="190" fontId="75" fillId="0" borderId="0" applyProtection="0"/>
    <xf numFmtId="186" fontId="74" fillId="0" borderId="0" applyProtection="0"/>
    <xf numFmtId="5" fontId="102" fillId="0" borderId="0" applyProtection="0"/>
    <xf numFmtId="0" fontId="20" fillId="0" borderId="0" applyProtection="0"/>
    <xf numFmtId="0" fontId="103" fillId="0" borderId="16" applyProtection="0">
      <alignment horizontal="center"/>
    </xf>
    <xf numFmtId="3" fontId="104" fillId="0" borderId="18" applyProtection="0">
      <alignment horizontal="center" vertical="top" wrapText="1"/>
    </xf>
    <xf numFmtId="0" fontId="20" fillId="0" borderId="0" applyProtection="0"/>
    <xf numFmtId="41" fontId="20" fillId="0" borderId="0" applyProtection="0"/>
    <xf numFmtId="41" fontId="20" fillId="0" borderId="0" applyProtection="0"/>
    <xf numFmtId="41" fontId="20" fillId="0" borderId="0" applyProtection="0"/>
    <xf numFmtId="42" fontId="20" fillId="0" borderId="0" applyProtection="0"/>
    <xf numFmtId="0" fontId="96" fillId="0" borderId="0" applyProtection="0"/>
    <xf numFmtId="40" fontId="105" fillId="0" borderId="0" applyProtection="0">
      <alignment horizontal="right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5" fontId="106" fillId="0" borderId="2" applyProtection="0">
      <alignment horizontal="right" vertical="center"/>
    </xf>
    <xf numFmtId="206" fontId="107" fillId="0" borderId="2" applyProtection="0">
      <alignment horizontal="right" vertical="center"/>
    </xf>
    <xf numFmtId="206" fontId="107" fillId="0" borderId="2" applyProtection="0">
      <alignment horizontal="right" vertical="center"/>
    </xf>
    <xf numFmtId="49" fontId="81" fillId="0" borderId="0" applyProtection="0"/>
    <xf numFmtId="207" fontId="75" fillId="0" borderId="0" applyProtection="0"/>
    <xf numFmtId="208" fontId="95" fillId="0" borderId="0" applyProtection="0"/>
    <xf numFmtId="40" fontId="58" fillId="0" borderId="0" applyProtection="0"/>
    <xf numFmtId="177" fontId="20" fillId="0" borderId="0" applyProtection="0"/>
    <xf numFmtId="178" fontId="20" fillId="0" borderId="0" applyProtection="0"/>
    <xf numFmtId="209" fontId="106" fillId="0" borderId="2" applyProtection="0">
      <alignment horizontal="center"/>
    </xf>
    <xf numFmtId="209" fontId="106" fillId="0" borderId="2" applyProtection="0">
      <alignment horizontal="center"/>
    </xf>
    <xf numFmtId="0" fontId="108" fillId="0" borderId="19" applyProtection="0"/>
    <xf numFmtId="0" fontId="109" fillId="0" borderId="0" applyProtection="0"/>
    <xf numFmtId="179" fontId="20" fillId="0" borderId="0" applyProtection="0"/>
    <xf numFmtId="180" fontId="20" fillId="0" borderId="0" applyProtection="0"/>
    <xf numFmtId="210" fontId="106" fillId="0" borderId="0" applyProtection="0"/>
    <xf numFmtId="211" fontId="106" fillId="0" borderId="1" applyProtection="0"/>
    <xf numFmtId="211" fontId="106" fillId="0" borderId="1" applyProtection="0"/>
    <xf numFmtId="0" fontId="110" fillId="0" borderId="0" applyProtection="0"/>
    <xf numFmtId="0" fontId="110" fillId="0" borderId="0" applyProtection="0"/>
    <xf numFmtId="5" fontId="111" fillId="32" borderId="3" applyProtection="0">
      <alignment vertical="top"/>
    </xf>
    <xf numFmtId="5" fontId="111" fillId="32" borderId="3" applyProtection="0">
      <alignment vertical="top"/>
    </xf>
    <xf numFmtId="5" fontId="112" fillId="0" borderId="4" applyProtection="0">
      <alignment horizontal="left" vertical="top"/>
    </xf>
    <xf numFmtId="0" fontId="113" fillId="0" borderId="4" applyProtection="0">
      <alignment horizontal="left" vertical="center"/>
    </xf>
    <xf numFmtId="0" fontId="114" fillId="34" borderId="1" applyProtection="0">
      <alignment horizontal="left" vertical="center"/>
    </xf>
    <xf numFmtId="0" fontId="114" fillId="34" borderId="1" applyProtection="0">
      <alignment horizontal="left" vertical="center"/>
    </xf>
    <xf numFmtId="6" fontId="115" fillId="31" borderId="3" applyProtection="0"/>
    <xf numFmtId="6" fontId="115" fillId="31" borderId="3" applyProtection="0"/>
    <xf numFmtId="5" fontId="94" fillId="0" borderId="3" applyProtection="0">
      <alignment horizontal="left" vertical="top"/>
    </xf>
    <xf numFmtId="5" fontId="94" fillId="0" borderId="3" applyProtection="0">
      <alignment horizontal="left" vertical="top"/>
    </xf>
    <xf numFmtId="0" fontId="116" fillId="2" borderId="0" applyProtection="0">
      <alignment horizontal="left" vertical="center"/>
    </xf>
    <xf numFmtId="212" fontId="20" fillId="0" borderId="0" applyProtection="0"/>
    <xf numFmtId="213" fontId="20" fillId="0" borderId="0" applyProtection="0"/>
    <xf numFmtId="0" fontId="117" fillId="0" borderId="0" applyProtection="0"/>
    <xf numFmtId="0" fontId="118" fillId="0" borderId="0" applyProtection="0">
      <alignment vertical="center"/>
    </xf>
    <xf numFmtId="42" fontId="20" fillId="0" borderId="0" applyProtection="0"/>
    <xf numFmtId="44" fontId="20" fillId="0" borderId="0" applyProtection="0"/>
    <xf numFmtId="0" fontId="119" fillId="0" borderId="0" applyProtection="0"/>
    <xf numFmtId="0" fontId="20" fillId="0" borderId="0" applyProtection="0"/>
    <xf numFmtId="0" fontId="20" fillId="0" borderId="0" applyProtection="0"/>
    <xf numFmtId="0" fontId="59" fillId="0" borderId="0" applyProtection="0">
      <alignment vertical="center"/>
    </xf>
    <xf numFmtId="9" fontId="20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20" fillId="0" borderId="0" applyProtection="0"/>
    <xf numFmtId="0" fontId="20" fillId="0" borderId="0" applyProtection="0"/>
    <xf numFmtId="181" fontId="20" fillId="0" borderId="0" applyProtection="0"/>
    <xf numFmtId="182" fontId="20" fillId="0" borderId="0" applyProtection="0"/>
    <xf numFmtId="0" fontId="73" fillId="0" borderId="0" applyProtection="0"/>
    <xf numFmtId="177" fontId="20" fillId="0" borderId="0" applyProtection="0"/>
    <xf numFmtId="178" fontId="20" fillId="0" borderId="0" applyProtection="0"/>
    <xf numFmtId="0" fontId="20" fillId="0" borderId="0" applyProtection="0"/>
    <xf numFmtId="184" fontId="20" fillId="0" borderId="0" applyProtection="0"/>
    <xf numFmtId="183" fontId="20" fillId="0" borderId="0" applyProtection="0"/>
    <xf numFmtId="0" fontId="120" fillId="0" borderId="0" applyProtection="0"/>
    <xf numFmtId="176" fontId="20" fillId="0" borderId="0" applyProtection="0"/>
    <xf numFmtId="214" fontId="20" fillId="0" borderId="0" applyProtection="0"/>
    <xf numFmtId="215" fontId="20" fillId="0" borderId="0" applyProtection="0"/>
    <xf numFmtId="44" fontId="20" fillId="0" borderId="0" applyProtection="0"/>
    <xf numFmtId="42" fontId="20" fillId="0" borderId="0" applyProtection="0"/>
    <xf numFmtId="0" fontId="126" fillId="0" borderId="0"/>
    <xf numFmtId="164" fontId="20" fillId="0" borderId="0" applyFont="0" applyFill="0" applyBorder="0" applyAlignment="0" applyProtection="0"/>
    <xf numFmtId="164" fontId="127" fillId="0" borderId="0" applyFont="0" applyFill="0" applyBorder="0" applyAlignment="0" applyProtection="0"/>
    <xf numFmtId="0" fontId="127" fillId="0" borderId="0"/>
    <xf numFmtId="0" fontId="1" fillId="0" borderId="0"/>
    <xf numFmtId="164" fontId="1" fillId="0" borderId="0" applyFont="0" applyFill="0" applyBorder="0" applyAlignment="0" applyProtection="0"/>
  </cellStyleXfs>
  <cellXfs count="198">
    <xf numFmtId="0" fontId="0" fillId="0" borderId="0" xfId="0"/>
    <xf numFmtId="0" fontId="5" fillId="2" borderId="0" xfId="2" applyFont="1" applyFill="1" applyAlignment="1">
      <alignment vertical="top"/>
    </xf>
    <xf numFmtId="0" fontId="6" fillId="2" borderId="0" xfId="2" applyFont="1" applyFill="1" applyAlignment="1">
      <alignment vertical="top"/>
    </xf>
    <xf numFmtId="9" fontId="6" fillId="2" borderId="0" xfId="3" applyFont="1" applyFill="1" applyBorder="1" applyAlignment="1">
      <alignment horizontal="center" wrapText="1"/>
    </xf>
    <xf numFmtId="165" fontId="7" fillId="2" borderId="0" xfId="4" applyNumberFormat="1" applyFont="1" applyFill="1"/>
    <xf numFmtId="9" fontId="7" fillId="2" borderId="0" xfId="1" applyFont="1" applyFill="1"/>
    <xf numFmtId="0" fontId="7" fillId="2" borderId="0" xfId="2" applyFont="1" applyFill="1" applyAlignment="1">
      <alignment vertical="top"/>
    </xf>
    <xf numFmtId="9" fontId="7" fillId="2" borderId="0" xfId="1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9" fillId="3" borderId="1" xfId="2" applyFont="1" applyFill="1" applyBorder="1" applyAlignment="1">
      <alignment vertical="center" wrapText="1"/>
    </xf>
    <xf numFmtId="9" fontId="9" fillId="3" borderId="1" xfId="1" applyFont="1" applyFill="1" applyBorder="1" applyAlignment="1">
      <alignment horizontal="center" vertical="center" wrapText="1"/>
    </xf>
    <xf numFmtId="9" fontId="13" fillId="2" borderId="1" xfId="1" applyFont="1" applyFill="1" applyBorder="1" applyAlignment="1">
      <alignment horizontal="center" wrapText="1"/>
    </xf>
    <xf numFmtId="165" fontId="17" fillId="2" borderId="0" xfId="4" applyNumberFormat="1" applyFont="1" applyFill="1"/>
    <xf numFmtId="9" fontId="17" fillId="2" borderId="0" xfId="1" applyFont="1" applyFill="1"/>
    <xf numFmtId="0" fontId="9" fillId="2" borderId="0" xfId="2" applyFont="1" applyFill="1" applyAlignment="1">
      <alignment horizontal="center"/>
    </xf>
    <xf numFmtId="0" fontId="18" fillId="2" borderId="0" xfId="2" applyFont="1" applyFill="1" applyAlignment="1">
      <alignment horizontal="center" vertical="top"/>
    </xf>
    <xf numFmtId="9" fontId="18" fillId="2" borderId="0" xfId="1" applyFont="1" applyFill="1" applyAlignment="1">
      <alignment horizontal="center" vertical="top"/>
    </xf>
    <xf numFmtId="0" fontId="9" fillId="2" borderId="0" xfId="2" applyFont="1" applyFill="1" applyAlignment="1">
      <alignment horizontal="center" vertical="top"/>
    </xf>
    <xf numFmtId="0" fontId="19" fillId="2" borderId="0" xfId="2" applyFont="1" applyFill="1" applyAlignment="1">
      <alignment vertical="top"/>
    </xf>
    <xf numFmtId="0" fontId="18" fillId="2" borderId="0" xfId="2" applyFont="1" applyFill="1" applyAlignment="1">
      <alignment horizontal="left" vertical="center"/>
    </xf>
    <xf numFmtId="9" fontId="18" fillId="2" borderId="0" xfId="1" applyFont="1" applyFill="1" applyAlignment="1">
      <alignment horizontal="left" vertical="center"/>
    </xf>
    <xf numFmtId="165" fontId="17" fillId="2" borderId="0" xfId="4" applyNumberFormat="1" applyFont="1" applyFill="1" applyAlignment="1">
      <alignment horizontal="left" vertical="center"/>
    </xf>
    <xf numFmtId="0" fontId="19" fillId="2" borderId="0" xfId="2" applyFont="1" applyFill="1" applyAlignment="1">
      <alignment horizontal="left" vertical="center"/>
    </xf>
    <xf numFmtId="0" fontId="23" fillId="2" borderId="0" xfId="2" applyFont="1" applyFill="1" applyAlignment="1"/>
    <xf numFmtId="0" fontId="4" fillId="2" borderId="0" xfId="2" applyFont="1" applyFill="1" applyBorder="1" applyAlignment="1">
      <alignment vertical="top"/>
    </xf>
    <xf numFmtId="0" fontId="9" fillId="2" borderId="0" xfId="2" applyFont="1" applyFill="1" applyAlignment="1">
      <alignment horizontal="center" vertical="center"/>
    </xf>
    <xf numFmtId="165" fontId="15" fillId="0" borderId="1" xfId="4" applyNumberFormat="1" applyFont="1" applyFill="1" applyBorder="1" applyAlignment="1">
      <alignment horizontal="center" wrapText="1"/>
    </xf>
    <xf numFmtId="9" fontId="15" fillId="0" borderId="1" xfId="1" applyFont="1" applyFill="1" applyBorder="1" applyAlignment="1">
      <alignment horizontal="center" wrapText="1"/>
    </xf>
    <xf numFmtId="0" fontId="19" fillId="0" borderId="0" xfId="2" applyFont="1" applyFill="1" applyBorder="1" applyAlignment="1">
      <alignment vertical="top"/>
    </xf>
    <xf numFmtId="0" fontId="18" fillId="0" borderId="0" xfId="2" applyFont="1" applyFill="1" applyBorder="1" applyAlignment="1">
      <alignment horizontal="center" vertical="top"/>
    </xf>
    <xf numFmtId="14" fontId="7" fillId="2" borderId="0" xfId="1" applyNumberFormat="1" applyFont="1" applyFill="1"/>
    <xf numFmtId="165" fontId="13" fillId="0" borderId="1" xfId="4" applyNumberFormat="1" applyFont="1" applyFill="1" applyBorder="1" applyAlignment="1">
      <alignment horizontal="center" wrapText="1"/>
    </xf>
    <xf numFmtId="9" fontId="13" fillId="2" borderId="1" xfId="1" applyNumberFormat="1" applyFont="1" applyFill="1" applyBorder="1" applyAlignment="1">
      <alignment horizontal="center" wrapText="1"/>
    </xf>
    <xf numFmtId="9" fontId="15" fillId="0" borderId="1" xfId="1" applyNumberFormat="1" applyFont="1" applyFill="1" applyBorder="1" applyAlignment="1">
      <alignment horizontal="center" wrapText="1"/>
    </xf>
    <xf numFmtId="165" fontId="18" fillId="2" borderId="0" xfId="2" applyNumberFormat="1" applyFont="1" applyFill="1" applyAlignment="1">
      <alignment horizontal="center" vertical="top"/>
    </xf>
    <xf numFmtId="0" fontId="23" fillId="2" borderId="0" xfId="2" quotePrefix="1" applyFont="1" applyFill="1" applyAlignment="1"/>
    <xf numFmtId="165" fontId="18" fillId="2" borderId="0" xfId="2" applyNumberFormat="1" applyFont="1" applyFill="1" applyAlignment="1">
      <alignment horizontal="left" vertical="center"/>
    </xf>
    <xf numFmtId="165" fontId="7" fillId="2" borderId="0" xfId="2" applyNumberFormat="1" applyFont="1" applyFill="1" applyAlignment="1">
      <alignment vertical="top"/>
    </xf>
    <xf numFmtId="165" fontId="52" fillId="0" borderId="1" xfId="4" applyNumberFormat="1" applyFont="1" applyFill="1" applyBorder="1" applyAlignment="1">
      <alignment horizontal="center" wrapText="1"/>
    </xf>
    <xf numFmtId="165" fontId="52" fillId="27" borderId="1" xfId="4" applyNumberFormat="1" applyFont="1" applyFill="1" applyBorder="1" applyAlignment="1">
      <alignment horizontal="center" wrapText="1"/>
    </xf>
    <xf numFmtId="165" fontId="0" fillId="0" borderId="0" xfId="0" applyNumberFormat="1"/>
    <xf numFmtId="165" fontId="10" fillId="2" borderId="0" xfId="2" applyNumberFormat="1" applyFont="1" applyFill="1" applyAlignment="1">
      <alignment vertical="top"/>
    </xf>
    <xf numFmtId="43" fontId="5" fillId="2" borderId="0" xfId="31" applyFont="1" applyFill="1"/>
    <xf numFmtId="175" fontId="9" fillId="2" borderId="0" xfId="31" applyNumberFormat="1" applyFont="1" applyFill="1"/>
    <xf numFmtId="0" fontId="57" fillId="2" borderId="1" xfId="0" applyFont="1" applyFill="1" applyBorder="1" applyAlignment="1">
      <alignment vertical="center" wrapText="1"/>
    </xf>
    <xf numFmtId="165" fontId="122" fillId="2" borderId="0" xfId="2" applyNumberFormat="1" applyFont="1" applyFill="1" applyBorder="1" applyAlignment="1">
      <alignment vertical="top"/>
    </xf>
    <xf numFmtId="165" fontId="122" fillId="2" borderId="0" xfId="4" applyNumberFormat="1" applyFont="1" applyFill="1"/>
    <xf numFmtId="0" fontId="123" fillId="2" borderId="0" xfId="2" applyFont="1" applyFill="1" applyAlignment="1">
      <alignment horizontal="center" vertical="center"/>
    </xf>
    <xf numFmtId="0" fontId="123" fillId="2" borderId="0" xfId="2" applyFont="1" applyFill="1" applyAlignment="1">
      <alignment horizontal="center"/>
    </xf>
    <xf numFmtId="0" fontId="57" fillId="0" borderId="1" xfId="0" applyFont="1" applyFill="1" applyBorder="1" applyAlignment="1">
      <alignment vertical="center" wrapText="1"/>
    </xf>
    <xf numFmtId="9" fontId="13" fillId="0" borderId="1" xfId="1" applyFont="1" applyFill="1" applyBorder="1" applyAlignment="1">
      <alignment horizontal="center" wrapText="1"/>
    </xf>
    <xf numFmtId="165" fontId="13" fillId="0" borderId="1" xfId="4" applyNumberFormat="1" applyFont="1" applyFill="1" applyBorder="1" applyAlignment="1">
      <alignment wrapText="1"/>
    </xf>
    <xf numFmtId="0" fontId="9" fillId="3" borderId="1" xfId="2" applyFont="1" applyFill="1" applyBorder="1" applyAlignment="1">
      <alignment horizontal="center" vertical="center" wrapText="1"/>
    </xf>
    <xf numFmtId="10" fontId="13" fillId="0" borderId="1" xfId="1" applyNumberFormat="1" applyFont="1" applyFill="1" applyBorder="1" applyAlignment="1">
      <alignment horizontal="center" wrapText="1"/>
    </xf>
    <xf numFmtId="9" fontId="13" fillId="0" borderId="1" xfId="1" applyNumberFormat="1" applyFont="1" applyFill="1" applyBorder="1" applyAlignment="1">
      <alignment horizontal="center" wrapText="1"/>
    </xf>
    <xf numFmtId="165" fontId="15" fillId="0" borderId="1" xfId="4" applyNumberFormat="1" applyFont="1" applyFill="1" applyBorder="1" applyAlignment="1">
      <alignment horizontal="left" wrapText="1"/>
    </xf>
    <xf numFmtId="165" fontId="55" fillId="27" borderId="1" xfId="4" applyNumberFormat="1" applyFont="1" applyFill="1" applyBorder="1" applyAlignment="1"/>
    <xf numFmtId="0" fontId="54" fillId="27" borderId="1" xfId="0" applyFont="1" applyFill="1" applyBorder="1" applyAlignment="1"/>
    <xf numFmtId="9" fontId="52" fillId="27" borderId="1" xfId="1" applyFont="1" applyFill="1" applyBorder="1" applyAlignment="1">
      <alignment horizontal="center" wrapText="1"/>
    </xf>
    <xf numFmtId="0" fontId="121" fillId="0" borderId="1" xfId="0" applyFont="1" applyFill="1" applyBorder="1" applyAlignment="1">
      <alignment vertical="center"/>
    </xf>
    <xf numFmtId="165" fontId="24" fillId="4" borderId="1" xfId="4" applyNumberFormat="1" applyFont="1" applyFill="1" applyBorder="1" applyAlignment="1"/>
    <xf numFmtId="0" fontId="25" fillId="4" borderId="1" xfId="0" applyFont="1" applyFill="1" applyBorder="1" applyAlignment="1"/>
    <xf numFmtId="165" fontId="15" fillId="4" borderId="1" xfId="4" applyNumberFormat="1" applyFont="1" applyFill="1" applyBorder="1" applyAlignment="1">
      <alignment horizontal="center" wrapText="1"/>
    </xf>
    <xf numFmtId="9" fontId="15" fillId="4" borderId="1" xfId="1" applyFont="1" applyFill="1" applyBorder="1" applyAlignment="1">
      <alignment horizontal="center" wrapText="1"/>
    </xf>
    <xf numFmtId="165" fontId="52" fillId="35" borderId="1" xfId="4" applyNumberFormat="1" applyFont="1" applyFill="1" applyBorder="1" applyAlignment="1">
      <alignment horizontal="center" wrapText="1"/>
    </xf>
    <xf numFmtId="165" fontId="13" fillId="2" borderId="1" xfId="4" applyNumberFormat="1" applyFont="1" applyFill="1" applyBorder="1" applyAlignment="1">
      <alignment horizontal="center" wrapText="1"/>
    </xf>
    <xf numFmtId="165" fontId="24" fillId="0" borderId="1" xfId="4" applyNumberFormat="1" applyFont="1" applyFill="1" applyBorder="1" applyAlignment="1"/>
    <xf numFmtId="0" fontId="12" fillId="0" borderId="1" xfId="0" applyFont="1" applyFill="1" applyBorder="1" applyAlignment="1"/>
    <xf numFmtId="0" fontId="54" fillId="0" borderId="1" xfId="0" applyFont="1" applyFill="1" applyBorder="1" applyAlignment="1"/>
    <xf numFmtId="0" fontId="19" fillId="2" borderId="0" xfId="2" applyFont="1" applyFill="1" applyBorder="1" applyAlignment="1">
      <alignment vertical="top"/>
    </xf>
    <xf numFmtId="165" fontId="17" fillId="2" borderId="0" xfId="4" applyNumberFormat="1" applyFont="1" applyFill="1" applyBorder="1"/>
    <xf numFmtId="9" fontId="17" fillId="2" borderId="0" xfId="1" applyFont="1" applyFill="1" applyBorder="1"/>
    <xf numFmtId="165" fontId="17" fillId="2" borderId="0" xfId="1" applyNumberFormat="1" applyFont="1" applyFill="1" applyBorder="1"/>
    <xf numFmtId="0" fontId="18" fillId="2" borderId="0" xfId="2" applyFont="1" applyFill="1" applyBorder="1" applyAlignment="1">
      <alignment horizontal="center" vertical="top"/>
    </xf>
    <xf numFmtId="9" fontId="18" fillId="2" borderId="0" xfId="1" applyFont="1" applyFill="1" applyBorder="1" applyAlignment="1">
      <alignment horizontal="center" vertical="top"/>
    </xf>
    <xf numFmtId="0" fontId="9" fillId="2" borderId="0" xfId="2" applyFont="1" applyFill="1" applyBorder="1" applyAlignment="1">
      <alignment vertical="top"/>
    </xf>
    <xf numFmtId="165" fontId="17" fillId="0" borderId="0" xfId="4" applyNumberFormat="1" applyFont="1" applyFill="1" applyBorder="1"/>
    <xf numFmtId="9" fontId="17" fillId="0" borderId="0" xfId="1" applyFont="1" applyFill="1" applyBorder="1"/>
    <xf numFmtId="0" fontId="5" fillId="0" borderId="0" xfId="2" applyFont="1" applyFill="1" applyBorder="1" applyAlignment="1">
      <alignment vertical="top"/>
    </xf>
    <xf numFmtId="0" fontId="6" fillId="0" borderId="0" xfId="2" applyFont="1" applyFill="1" applyBorder="1" applyAlignment="1">
      <alignment vertical="top"/>
    </xf>
    <xf numFmtId="0" fontId="8" fillId="0" borderId="0" xfId="2" applyFont="1" applyFill="1" applyBorder="1" applyAlignment="1">
      <alignment vertical="top"/>
    </xf>
    <xf numFmtId="0" fontId="11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vertical="top"/>
    </xf>
    <xf numFmtId="0" fontId="16" fillId="0" borderId="0" xfId="2" applyFont="1" applyFill="1" applyBorder="1" applyAlignment="1"/>
    <xf numFmtId="0" fontId="56" fillId="0" borderId="0" xfId="2" applyFont="1" applyFill="1" applyBorder="1" applyAlignment="1"/>
    <xf numFmtId="0" fontId="18" fillId="0" borderId="0" xfId="2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left" vertical="center"/>
    </xf>
    <xf numFmtId="14" fontId="13" fillId="0" borderId="1" xfId="4" applyNumberFormat="1" applyFont="1" applyFill="1" applyBorder="1" applyAlignment="1">
      <alignment horizontal="center" wrapText="1"/>
    </xf>
    <xf numFmtId="0" fontId="57" fillId="36" borderId="1" xfId="0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0" fillId="0" borderId="0" xfId="0" applyFill="1" applyBorder="1"/>
    <xf numFmtId="165" fontId="0" fillId="0" borderId="0" xfId="0" applyNumberFormat="1" applyFill="1" applyBorder="1"/>
    <xf numFmtId="0" fontId="9" fillId="3" borderId="1" xfId="2" applyFont="1" applyFill="1" applyBorder="1" applyAlignment="1">
      <alignment horizontal="center" vertical="center" wrapText="1"/>
    </xf>
    <xf numFmtId="43" fontId="13" fillId="0" borderId="1" xfId="31" applyFont="1" applyFill="1" applyBorder="1" applyAlignment="1">
      <alignment horizontal="center" wrapText="1"/>
    </xf>
    <xf numFmtId="165" fontId="15" fillId="2" borderId="1" xfId="4" applyNumberFormat="1" applyFont="1" applyFill="1" applyBorder="1" applyAlignment="1">
      <alignment horizontal="center" wrapText="1"/>
    </xf>
    <xf numFmtId="9" fontId="15" fillId="2" borderId="1" xfId="1" applyNumberFormat="1" applyFont="1" applyFill="1" applyBorder="1" applyAlignment="1">
      <alignment horizontal="center" wrapText="1"/>
    </xf>
    <xf numFmtId="9" fontId="15" fillId="2" borderId="1" xfId="1" applyFont="1" applyFill="1" applyBorder="1" applyAlignment="1">
      <alignment horizontal="center" wrapText="1"/>
    </xf>
    <xf numFmtId="0" fontId="129" fillId="0" borderId="0" xfId="2" applyFont="1" applyFill="1" applyBorder="1" applyAlignment="1">
      <alignment vertical="top"/>
    </xf>
    <xf numFmtId="0" fontId="130" fillId="0" borderId="0" xfId="2" applyFont="1" applyFill="1" applyBorder="1" applyAlignment="1">
      <alignment vertical="top"/>
    </xf>
    <xf numFmtId="0" fontId="131" fillId="0" borderId="0" xfId="2" applyFont="1" applyFill="1" applyBorder="1" applyAlignment="1">
      <alignment vertical="top"/>
    </xf>
    <xf numFmtId="0" fontId="132" fillId="0" borderId="0" xfId="2" applyFont="1" applyFill="1" applyBorder="1" applyAlignment="1">
      <alignment vertical="top"/>
    </xf>
    <xf numFmtId="0" fontId="133" fillId="0" borderId="0" xfId="2" applyFont="1" applyFill="1" applyBorder="1" applyAlignment="1">
      <alignment vertical="top"/>
    </xf>
    <xf numFmtId="0" fontId="123" fillId="0" borderId="0" xfId="2" applyFont="1" applyFill="1" applyBorder="1" applyAlignment="1">
      <alignment vertical="top"/>
    </xf>
    <xf numFmtId="216" fontId="132" fillId="0" borderId="0" xfId="2" applyNumberFormat="1" applyFont="1" applyFill="1" applyBorder="1" applyAlignment="1">
      <alignment vertical="top"/>
    </xf>
    <xf numFmtId="0" fontId="134" fillId="0" borderId="0" xfId="2" applyFont="1" applyFill="1" applyBorder="1" applyAlignment="1">
      <alignment vertical="top"/>
    </xf>
    <xf numFmtId="0" fontId="135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center" vertical="top"/>
    </xf>
    <xf numFmtId="0" fontId="132" fillId="0" borderId="0" xfId="2" applyFont="1" applyFill="1" applyBorder="1" applyAlignment="1">
      <alignment horizontal="left" vertical="center"/>
    </xf>
    <xf numFmtId="0" fontId="135" fillId="0" borderId="0" xfId="2" applyFont="1" applyFill="1" applyBorder="1" applyAlignment="1">
      <alignment horizontal="left" vertical="center"/>
    </xf>
    <xf numFmtId="0" fontId="134" fillId="0" borderId="0" xfId="2" applyFont="1" applyFill="1" applyBorder="1" applyAlignment="1">
      <alignment horizontal="left" vertical="center"/>
    </xf>
    <xf numFmtId="216" fontId="0" fillId="0" borderId="0" xfId="0" applyNumberFormat="1"/>
    <xf numFmtId="0" fontId="9" fillId="4" borderId="1" xfId="2" applyFont="1" applyFill="1" applyBorder="1" applyAlignment="1">
      <alignment horizontal="center" vertical="center"/>
    </xf>
    <xf numFmtId="0" fontId="136" fillId="0" borderId="0" xfId="0" applyFont="1"/>
    <xf numFmtId="165" fontId="136" fillId="0" borderId="0" xfId="31" applyNumberFormat="1" applyFont="1"/>
    <xf numFmtId="165" fontId="136" fillId="0" borderId="0" xfId="0" applyNumberFormat="1" applyFont="1"/>
    <xf numFmtId="10" fontId="15" fillId="4" borderId="1" xfId="1" applyNumberFormat="1" applyFont="1" applyFill="1" applyBorder="1" applyAlignment="1">
      <alignment horizontal="center" wrapText="1"/>
    </xf>
    <xf numFmtId="165" fontId="17" fillId="2" borderId="0" xfId="31" applyNumberFormat="1" applyFont="1" applyFill="1"/>
    <xf numFmtId="165" fontId="13" fillId="36" borderId="1" xfId="4" applyNumberFormat="1" applyFont="1" applyFill="1" applyBorder="1" applyAlignment="1">
      <alignment horizontal="center" wrapText="1"/>
    </xf>
    <xf numFmtId="10" fontId="132" fillId="0" borderId="0" xfId="1" applyNumberFormat="1" applyFont="1" applyFill="1" applyBorder="1" applyAlignment="1">
      <alignment vertical="top"/>
    </xf>
    <xf numFmtId="14" fontId="13" fillId="36" borderId="1" xfId="4" applyNumberFormat="1" applyFont="1" applyFill="1" applyBorder="1" applyAlignment="1">
      <alignment horizontal="center" wrapText="1"/>
    </xf>
    <xf numFmtId="10" fontId="130" fillId="0" borderId="0" xfId="2" applyNumberFormat="1" applyFont="1" applyFill="1" applyBorder="1" applyAlignment="1">
      <alignment vertical="top"/>
    </xf>
    <xf numFmtId="10" fontId="131" fillId="0" borderId="0" xfId="2" applyNumberFormat="1" applyFont="1" applyFill="1" applyBorder="1" applyAlignment="1">
      <alignment vertical="top"/>
    </xf>
    <xf numFmtId="10" fontId="133" fillId="0" borderId="0" xfId="2" applyNumberFormat="1" applyFont="1" applyFill="1" applyBorder="1" applyAlignment="1">
      <alignment vertical="top"/>
    </xf>
    <xf numFmtId="10" fontId="123" fillId="0" borderId="0" xfId="2" applyNumberFormat="1" applyFont="1" applyFill="1" applyBorder="1" applyAlignment="1">
      <alignment vertical="top"/>
    </xf>
    <xf numFmtId="9" fontId="132" fillId="0" borderId="0" xfId="1" applyFont="1" applyFill="1" applyBorder="1" applyAlignment="1">
      <alignment vertical="top"/>
    </xf>
    <xf numFmtId="10" fontId="135" fillId="0" borderId="0" xfId="2" applyNumberFormat="1" applyFont="1" applyFill="1" applyBorder="1" applyAlignment="1">
      <alignment horizontal="center" vertical="top"/>
    </xf>
    <xf numFmtId="10" fontId="135" fillId="0" borderId="0" xfId="2" applyNumberFormat="1" applyFont="1" applyFill="1" applyBorder="1" applyAlignment="1">
      <alignment horizontal="left" vertical="center"/>
    </xf>
    <xf numFmtId="10" fontId="134" fillId="0" borderId="0" xfId="2" applyNumberFormat="1" applyFont="1" applyFill="1" applyBorder="1" applyAlignment="1">
      <alignment vertical="top"/>
    </xf>
    <xf numFmtId="10" fontId="134" fillId="0" borderId="0" xfId="2" applyNumberFormat="1" applyFont="1" applyFill="1" applyBorder="1" applyAlignment="1">
      <alignment horizontal="left" vertical="center"/>
    </xf>
    <xf numFmtId="165" fontId="14" fillId="0" borderId="0" xfId="2" applyNumberFormat="1" applyFont="1" applyFill="1" applyBorder="1" applyAlignment="1">
      <alignment vertical="top"/>
    </xf>
    <xf numFmtId="0" fontId="137" fillId="0" borderId="0" xfId="2" applyFont="1" applyFill="1" applyBorder="1" applyAlignment="1">
      <alignment vertical="top"/>
    </xf>
    <xf numFmtId="0" fontId="50" fillId="0" borderId="0" xfId="2" applyFont="1" applyFill="1" applyBorder="1" applyAlignment="1">
      <alignment vertical="top"/>
    </xf>
    <xf numFmtId="0" fontId="138" fillId="0" borderId="0" xfId="2" applyFont="1" applyFill="1" applyBorder="1" applyAlignment="1">
      <alignment vertical="top"/>
    </xf>
    <xf numFmtId="0" fontId="139" fillId="0" borderId="0" xfId="2" applyFont="1" applyFill="1" applyBorder="1" applyAlignment="1">
      <alignment vertical="top"/>
    </xf>
    <xf numFmtId="0" fontId="140" fillId="0" borderId="0" xfId="2" applyFont="1" applyFill="1" applyBorder="1" applyAlignment="1"/>
    <xf numFmtId="0" fontId="141" fillId="0" borderId="0" xfId="2" applyFont="1" applyFill="1" applyBorder="1" applyAlignment="1">
      <alignment vertical="top"/>
    </xf>
    <xf numFmtId="0" fontId="142" fillId="0" borderId="0" xfId="2" applyFont="1" applyFill="1" applyBorder="1" applyAlignment="1">
      <alignment horizontal="center" vertical="top"/>
    </xf>
    <xf numFmtId="0" fontId="142" fillId="0" borderId="0" xfId="2" applyFont="1" applyFill="1" applyBorder="1" applyAlignment="1">
      <alignment horizontal="left" vertical="center"/>
    </xf>
    <xf numFmtId="0" fontId="141" fillId="0" borderId="0" xfId="2" applyFont="1" applyFill="1" applyBorder="1" applyAlignment="1">
      <alignment horizontal="left" vertical="center"/>
    </xf>
    <xf numFmtId="0" fontId="121" fillId="0" borderId="0" xfId="2" applyFont="1" applyFill="1" applyBorder="1" applyAlignment="1">
      <alignment vertical="top"/>
    </xf>
    <xf numFmtId="0" fontId="143" fillId="0" borderId="0" xfId="2" applyFont="1" applyFill="1" applyBorder="1" applyAlignment="1">
      <alignment vertical="top"/>
    </xf>
    <xf numFmtId="165" fontId="143" fillId="0" borderId="0" xfId="2" applyNumberFormat="1" applyFont="1" applyFill="1" applyBorder="1" applyAlignment="1">
      <alignment vertical="top"/>
    </xf>
    <xf numFmtId="0" fontId="12" fillId="0" borderId="0" xfId="2" applyFont="1" applyFill="1" applyBorder="1" applyAlignment="1"/>
    <xf numFmtId="0" fontId="144" fillId="0" borderId="0" xfId="2" applyFont="1" applyFill="1" applyBorder="1" applyAlignment="1"/>
    <xf numFmtId="0" fontId="12" fillId="0" borderId="0" xfId="2" applyFont="1" applyFill="1" applyBorder="1" applyAlignment="1">
      <alignment vertical="top"/>
    </xf>
    <xf numFmtId="0" fontId="144" fillId="0" borderId="0" xfId="2" applyFont="1" applyFill="1" applyBorder="1" applyAlignment="1">
      <alignment vertical="top"/>
    </xf>
    <xf numFmtId="0" fontId="121" fillId="0" borderId="0" xfId="2" applyFont="1" applyFill="1" applyBorder="1" applyAlignment="1">
      <alignment horizontal="center" vertical="top"/>
    </xf>
    <xf numFmtId="0" fontId="145" fillId="0" borderId="0" xfId="2" applyFont="1" applyFill="1" applyBorder="1" applyAlignment="1">
      <alignment horizontal="center" vertical="top"/>
    </xf>
    <xf numFmtId="9" fontId="121" fillId="0" borderId="0" xfId="1" applyFont="1" applyFill="1" applyBorder="1" applyAlignment="1">
      <alignment vertical="top"/>
    </xf>
    <xf numFmtId="165" fontId="143" fillId="35" borderId="0" xfId="2" applyNumberFormat="1" applyFont="1" applyFill="1" applyBorder="1" applyAlignment="1">
      <alignment vertical="top"/>
    </xf>
    <xf numFmtId="165" fontId="14" fillId="35" borderId="0" xfId="2" applyNumberFormat="1" applyFont="1" applyFill="1" applyBorder="1" applyAlignment="1">
      <alignment vertical="top"/>
    </xf>
    <xf numFmtId="0" fontId="12" fillId="4" borderId="0" xfId="2" applyFont="1" applyFill="1" applyBorder="1" applyAlignment="1"/>
    <xf numFmtId="0" fontId="143" fillId="4" borderId="0" xfId="2" applyFont="1" applyFill="1" applyBorder="1" applyAlignment="1">
      <alignment vertical="top"/>
    </xf>
    <xf numFmtId="0" fontId="144" fillId="4" borderId="0" xfId="2" applyFont="1" applyFill="1" applyBorder="1" applyAlignment="1"/>
    <xf numFmtId="165" fontId="143" fillId="4" borderId="0" xfId="2" applyNumberFormat="1" applyFont="1" applyFill="1" applyBorder="1" applyAlignment="1">
      <alignment vertical="top"/>
    </xf>
    <xf numFmtId="165" fontId="146" fillId="0" borderId="1" xfId="4" applyNumberFormat="1" applyFont="1" applyFill="1" applyBorder="1" applyAlignment="1">
      <alignment horizontal="center" wrapText="1"/>
    </xf>
    <xf numFmtId="0" fontId="5" fillId="35" borderId="0" xfId="2" applyFont="1" applyFill="1" applyBorder="1" applyAlignment="1">
      <alignment vertical="top"/>
    </xf>
    <xf numFmtId="0" fontId="6" fillId="35" borderId="0" xfId="2" applyFont="1" applyFill="1" applyBorder="1" applyAlignment="1">
      <alignment vertical="top"/>
    </xf>
    <xf numFmtId="0" fontId="8" fillId="35" borderId="0" xfId="2" applyFont="1" applyFill="1" applyBorder="1" applyAlignment="1">
      <alignment vertical="top"/>
    </xf>
    <xf numFmtId="0" fontId="11" fillId="35" borderId="0" xfId="2" applyFont="1" applyFill="1" applyBorder="1" applyAlignment="1">
      <alignment vertical="top"/>
    </xf>
    <xf numFmtId="0" fontId="18" fillId="35" borderId="0" xfId="2" applyFont="1" applyFill="1" applyBorder="1" applyAlignment="1">
      <alignment horizontal="center" vertical="top"/>
    </xf>
    <xf numFmtId="0" fontId="18" fillId="35" borderId="0" xfId="2" applyFont="1" applyFill="1" applyBorder="1" applyAlignment="1">
      <alignment horizontal="left" vertical="center"/>
    </xf>
    <xf numFmtId="0" fontId="19" fillId="35" borderId="0" xfId="2" applyFont="1" applyFill="1" applyBorder="1" applyAlignment="1">
      <alignment vertical="top"/>
    </xf>
    <xf numFmtId="0" fontId="19" fillId="35" borderId="0" xfId="2" applyFont="1" applyFill="1" applyBorder="1" applyAlignment="1">
      <alignment horizontal="left" vertical="center"/>
    </xf>
    <xf numFmtId="0" fontId="14" fillId="35" borderId="0" xfId="2" applyFont="1" applyFill="1" applyBorder="1" applyAlignment="1">
      <alignment vertical="top"/>
    </xf>
    <xf numFmtId="0" fontId="16" fillId="35" borderId="0" xfId="2" applyFont="1" applyFill="1" applyBorder="1" applyAlignment="1"/>
    <xf numFmtId="0" fontId="56" fillId="35" borderId="0" xfId="2" applyFont="1" applyFill="1" applyBorder="1" applyAlignment="1"/>
    <xf numFmtId="165" fontId="147" fillId="2" borderId="0" xfId="31" applyNumberFormat="1" applyFont="1" applyFill="1"/>
    <xf numFmtId="0" fontId="9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 wrapText="1"/>
    </xf>
    <xf numFmtId="0" fontId="12" fillId="0" borderId="4" xfId="2" applyFont="1" applyFill="1" applyBorder="1" applyAlignment="1">
      <alignment horizontal="center" vertical="center" wrapText="1"/>
    </xf>
    <xf numFmtId="0" fontId="12" fillId="0" borderId="5" xfId="2" applyFont="1" applyFill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 wrapText="1"/>
    </xf>
    <xf numFmtId="0" fontId="9" fillId="3" borderId="13" xfId="2" applyFont="1" applyFill="1" applyBorder="1" applyAlignment="1">
      <alignment horizontal="center" vertical="center" wrapText="1"/>
    </xf>
    <xf numFmtId="0" fontId="9" fillId="3" borderId="20" xfId="2" applyFont="1" applyFill="1" applyBorder="1" applyAlignment="1">
      <alignment horizontal="center" vertical="center" wrapText="1"/>
    </xf>
    <xf numFmtId="165" fontId="24" fillId="4" borderId="1" xfId="4" applyNumberFormat="1" applyFont="1" applyFill="1" applyBorder="1" applyAlignment="1">
      <alignment vertical="center"/>
    </xf>
    <xf numFmtId="0" fontId="25" fillId="4" borderId="1" xfId="0" applyFont="1" applyFill="1" applyBorder="1" applyAlignment="1">
      <alignment vertical="center"/>
    </xf>
    <xf numFmtId="165" fontId="15" fillId="4" borderId="1" xfId="4" applyNumberFormat="1" applyFont="1" applyFill="1" applyBorder="1" applyAlignment="1">
      <alignment horizontal="center" vertical="center" wrapText="1"/>
    </xf>
    <xf numFmtId="9" fontId="15" fillId="4" borderId="1" xfId="1" applyFont="1" applyFill="1" applyBorder="1" applyAlignment="1">
      <alignment horizontal="center" vertical="center" wrapText="1"/>
    </xf>
    <xf numFmtId="165" fontId="52" fillId="35" borderId="1" xfId="4" applyNumberFormat="1" applyFont="1" applyFill="1" applyBorder="1" applyAlignment="1">
      <alignment horizontal="center" vertical="center" wrapText="1"/>
    </xf>
    <xf numFmtId="10" fontId="132" fillId="0" borderId="0" xfId="1" applyNumberFormat="1" applyFont="1" applyFill="1" applyBorder="1" applyAlignment="1">
      <alignment vertical="center"/>
    </xf>
    <xf numFmtId="0" fontId="132" fillId="0" borderId="0" xfId="2" applyFont="1" applyFill="1" applyBorder="1" applyAlignment="1">
      <alignment vertical="center"/>
    </xf>
    <xf numFmtId="216" fontId="132" fillId="0" borderId="0" xfId="2" applyNumberFormat="1" applyFont="1" applyFill="1" applyBorder="1" applyAlignment="1">
      <alignment vertical="center"/>
    </xf>
    <xf numFmtId="0" fontId="12" fillId="4" borderId="0" xfId="2" applyFont="1" applyFill="1" applyBorder="1" applyAlignment="1">
      <alignment vertical="center"/>
    </xf>
    <xf numFmtId="0" fontId="143" fillId="4" borderId="0" xfId="2" applyFont="1" applyFill="1" applyBorder="1" applyAlignment="1">
      <alignment vertical="center"/>
    </xf>
    <xf numFmtId="0" fontId="144" fillId="4" borderId="0" xfId="2" applyFont="1" applyFill="1" applyBorder="1" applyAlignment="1">
      <alignment vertical="center"/>
    </xf>
    <xf numFmtId="165" fontId="143" fillId="4" borderId="0" xfId="2" applyNumberFormat="1" applyFont="1" applyFill="1" applyBorder="1" applyAlignment="1">
      <alignment vertical="center"/>
    </xf>
    <xf numFmtId="165" fontId="143" fillId="35" borderId="0" xfId="2" applyNumberFormat="1" applyFont="1" applyFill="1" applyBorder="1" applyAlignment="1">
      <alignment vertical="center"/>
    </xf>
    <xf numFmtId="165" fontId="14" fillId="35" borderId="0" xfId="2" applyNumberFormat="1" applyFont="1" applyFill="1" applyBorder="1" applyAlignment="1">
      <alignment vertical="center"/>
    </xf>
    <xf numFmtId="0" fontId="16" fillId="35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vertical="center"/>
    </xf>
  </cellXfs>
  <cellStyles count="16921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15 2" xfId="16916"/>
    <cellStyle name="Comma 16" xfId="16917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65" xfId="16920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4 3" xfId="16915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83" xfId="16919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26" xfId="16918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P73"/>
  <sheetViews>
    <sheetView showGridLines="0" topLeftCell="A30" zoomScale="60" zoomScaleNormal="60" zoomScaleSheetLayoutView="55" workbookViewId="0">
      <selection activeCell="A64" sqref="A64"/>
    </sheetView>
  </sheetViews>
  <sheetFormatPr defaultColWidth="9.140625" defaultRowHeight="15"/>
  <cols>
    <col min="1" max="1" width="13.140625" style="18" customWidth="1"/>
    <col min="2" max="2" width="21.42578125" style="18" customWidth="1"/>
    <col min="3" max="3" width="38.28515625" style="18" customWidth="1"/>
    <col min="4" max="4" width="15.5703125" style="12" customWidth="1"/>
    <col min="5" max="5" width="17.5703125" style="12" customWidth="1"/>
    <col min="6" max="6" width="12.85546875" style="13" customWidth="1"/>
    <col min="7" max="7" width="25.28515625" style="12" customWidth="1"/>
    <col min="8" max="8" width="18.7109375" style="12" customWidth="1"/>
    <col min="9" max="9" width="21" style="12" customWidth="1"/>
    <col min="10" max="10" width="16.85546875" style="13" customWidth="1"/>
    <col min="11" max="11" width="19.5703125" style="12" customWidth="1"/>
    <col min="12" max="12" width="19.85546875" style="12" customWidth="1"/>
    <col min="13" max="13" width="20.85546875" style="13" customWidth="1"/>
    <col min="14" max="14" width="19.85546875" style="12" customWidth="1"/>
    <col min="15" max="15" width="20.42578125" style="18" customWidth="1"/>
    <col min="16" max="16" width="19.85546875" style="12" customWidth="1"/>
    <col min="17" max="17" width="20.85546875" style="13" customWidth="1"/>
    <col min="18" max="18" width="19.85546875" style="12" customWidth="1"/>
    <col min="19" max="19" width="20.42578125" style="18" customWidth="1"/>
    <col min="20" max="21" width="21.42578125" style="18" customWidth="1"/>
    <col min="22" max="22" width="19" style="18" customWidth="1"/>
    <col min="23" max="23" width="36.5703125" style="129" hidden="1" customWidth="1"/>
    <col min="24" max="24" width="28.85546875" style="102" hidden="1" customWidth="1"/>
    <col min="25" max="25" width="37.7109375" style="106" hidden="1" customWidth="1"/>
    <col min="26" max="26" width="9.42578125" style="137" hidden="1" customWidth="1"/>
    <col min="27" max="27" width="10.7109375" style="28" hidden="1" customWidth="1"/>
    <col min="28" max="28" width="9.42578125" style="28" hidden="1" customWidth="1"/>
    <col min="29" max="29" width="16.7109375" style="28" hidden="1" customWidth="1"/>
    <col min="30" max="30" width="15" style="28" hidden="1" customWidth="1"/>
    <col min="31" max="31" width="16.7109375" style="28" hidden="1" customWidth="1"/>
    <col min="32" max="32" width="9.42578125" style="28" hidden="1" customWidth="1"/>
    <col min="33" max="33" width="15.42578125" style="28" hidden="1" customWidth="1"/>
    <col min="34" max="35" width="15" style="28" hidden="1" customWidth="1"/>
    <col min="36" max="36" width="9.42578125" style="28" hidden="1" customWidth="1"/>
    <col min="37" max="37" width="16.7109375" style="28" hidden="1" customWidth="1"/>
    <col min="38" max="38" width="15.42578125" style="28" hidden="1" customWidth="1"/>
    <col min="39" max="39" width="15" style="28" hidden="1" customWidth="1"/>
    <col min="40" max="40" width="9.42578125" style="28" hidden="1" customWidth="1"/>
    <col min="41" max="41" width="15" style="28" hidden="1" customWidth="1"/>
    <col min="42" max="43" width="16.7109375" style="28" hidden="1" customWidth="1"/>
    <col min="44" max="48" width="11.5703125" style="28" hidden="1" customWidth="1"/>
    <col min="49" max="50" width="11.5703125" style="164" hidden="1" customWidth="1"/>
    <col min="51" max="51" width="13" style="164" hidden="1" customWidth="1"/>
    <col min="52" max="52" width="11.5703125" style="28" hidden="1" customWidth="1"/>
    <col min="53" max="54" width="11.5703125" style="164" hidden="1" customWidth="1"/>
    <col min="55" max="55" width="14.7109375" style="164" hidden="1" customWidth="1"/>
    <col min="56" max="59" width="11.5703125" style="164" hidden="1" customWidth="1"/>
    <col min="60" max="60" width="12.28515625" style="164" hidden="1" customWidth="1"/>
    <col min="61" max="61" width="11.7109375" style="164" hidden="1" customWidth="1"/>
    <col min="62" max="62" width="0" style="164" hidden="1" customWidth="1"/>
    <col min="63" max="16384" width="9.140625" style="28"/>
  </cols>
  <sheetData>
    <row r="1" spans="1:68" s="78" customFormat="1" ht="42" customHeight="1">
      <c r="A1" s="24" t="s">
        <v>26</v>
      </c>
      <c r="B1" s="24"/>
      <c r="C1" s="24"/>
      <c r="D1" s="24"/>
      <c r="E1" s="24"/>
      <c r="F1" s="24"/>
      <c r="G1" s="24"/>
      <c r="H1" s="45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1"/>
      <c r="U1" s="1"/>
      <c r="V1" s="1"/>
      <c r="W1" s="122"/>
      <c r="X1" s="99"/>
      <c r="Y1" s="100"/>
      <c r="Z1" s="132"/>
      <c r="AW1" s="158"/>
      <c r="AX1" s="158"/>
      <c r="AY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</row>
    <row r="2" spans="1:68" s="79" customFormat="1" ht="37.5" customHeight="1">
      <c r="A2" s="23" t="s">
        <v>0</v>
      </c>
      <c r="B2" s="23"/>
      <c r="C2" s="3"/>
      <c r="D2" s="4"/>
      <c r="E2" s="4"/>
      <c r="F2" s="30"/>
      <c r="G2" s="4"/>
      <c r="H2" s="46"/>
      <c r="I2" s="43"/>
      <c r="J2" s="5"/>
      <c r="K2" s="42"/>
      <c r="L2" s="4"/>
      <c r="M2" s="5"/>
      <c r="N2" s="4"/>
      <c r="O2" s="2"/>
      <c r="P2" s="4"/>
      <c r="Q2" s="5"/>
      <c r="R2" s="4"/>
      <c r="S2" s="2"/>
      <c r="T2" s="2"/>
      <c r="U2" s="2"/>
      <c r="V2" s="2"/>
      <c r="W2" s="123"/>
      <c r="X2" s="99"/>
      <c r="Y2" s="101"/>
      <c r="Z2" s="133"/>
      <c r="AW2" s="159"/>
      <c r="AX2" s="159"/>
      <c r="AY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</row>
    <row r="3" spans="1:68" s="80" customFormat="1" ht="33" customHeight="1">
      <c r="A3" s="35" t="s">
        <v>93</v>
      </c>
      <c r="B3" s="35"/>
      <c r="C3" s="23"/>
      <c r="D3" s="6"/>
      <c r="E3" s="6"/>
      <c r="F3" s="7"/>
      <c r="G3" s="6"/>
      <c r="H3" s="37"/>
      <c r="I3" s="41"/>
      <c r="J3" s="41"/>
      <c r="K3" s="37"/>
      <c r="L3" s="6"/>
      <c r="M3" s="7"/>
      <c r="N3" s="6"/>
      <c r="O3" s="8"/>
      <c r="P3" s="6"/>
      <c r="Q3" s="7"/>
      <c r="R3" s="6"/>
      <c r="S3" s="8"/>
      <c r="T3" s="8"/>
      <c r="U3" s="8"/>
      <c r="V3" s="8"/>
      <c r="W3" s="124"/>
      <c r="X3" s="102"/>
      <c r="Y3" s="103"/>
      <c r="Z3" s="134"/>
      <c r="AW3" s="160"/>
      <c r="AX3" s="160"/>
      <c r="AY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</row>
    <row r="4" spans="1:68" s="81" customFormat="1" ht="30.75" customHeight="1">
      <c r="A4" s="171" t="s">
        <v>1</v>
      </c>
      <c r="B4" s="171" t="s">
        <v>36</v>
      </c>
      <c r="C4" s="172" t="s">
        <v>15</v>
      </c>
      <c r="D4" s="171" t="s">
        <v>89</v>
      </c>
      <c r="E4" s="171"/>
      <c r="F4" s="171"/>
      <c r="G4" s="171"/>
      <c r="H4" s="171" t="s">
        <v>5307</v>
      </c>
      <c r="I4" s="171"/>
      <c r="J4" s="171"/>
      <c r="K4" s="171"/>
      <c r="L4" s="171" t="s">
        <v>90</v>
      </c>
      <c r="M4" s="171"/>
      <c r="N4" s="171"/>
      <c r="O4" s="171"/>
      <c r="P4" s="171" t="s">
        <v>102</v>
      </c>
      <c r="Q4" s="171"/>
      <c r="R4" s="171"/>
      <c r="S4" s="171"/>
      <c r="T4" s="171" t="s">
        <v>2</v>
      </c>
      <c r="U4" s="171" t="s">
        <v>20</v>
      </c>
      <c r="V4" s="171" t="s">
        <v>87</v>
      </c>
      <c r="W4" s="125"/>
      <c r="X4" s="99"/>
      <c r="Y4" s="104"/>
      <c r="Z4" s="135"/>
      <c r="AW4" s="161"/>
      <c r="AX4" s="161"/>
      <c r="AY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</row>
    <row r="5" spans="1:68" s="81" customFormat="1" ht="49.5" customHeight="1">
      <c r="A5" s="171"/>
      <c r="B5" s="171"/>
      <c r="C5" s="172"/>
      <c r="D5" s="9" t="s">
        <v>3</v>
      </c>
      <c r="E5" s="52" t="s">
        <v>4</v>
      </c>
      <c r="F5" s="10" t="s">
        <v>5</v>
      </c>
      <c r="G5" s="52" t="s">
        <v>6</v>
      </c>
      <c r="H5" s="89" t="s">
        <v>94</v>
      </c>
      <c r="I5" s="89" t="s">
        <v>4</v>
      </c>
      <c r="J5" s="10" t="s">
        <v>5</v>
      </c>
      <c r="K5" s="89" t="s">
        <v>101</v>
      </c>
      <c r="L5" s="9" t="s">
        <v>3</v>
      </c>
      <c r="M5" s="52" t="s">
        <v>4</v>
      </c>
      <c r="N5" s="10" t="s">
        <v>5</v>
      </c>
      <c r="O5" s="52" t="s">
        <v>6</v>
      </c>
      <c r="P5" s="9" t="s">
        <v>3</v>
      </c>
      <c r="Q5" s="91" t="s">
        <v>4</v>
      </c>
      <c r="R5" s="10" t="s">
        <v>5</v>
      </c>
      <c r="S5" s="91" t="s">
        <v>6</v>
      </c>
      <c r="T5" s="171"/>
      <c r="U5" s="171"/>
      <c r="V5" s="171"/>
      <c r="W5" s="125"/>
      <c r="X5" s="99"/>
      <c r="Y5" s="104"/>
      <c r="Z5" s="135"/>
      <c r="AW5" s="161"/>
      <c r="AX5" s="161"/>
      <c r="AY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</row>
    <row r="6" spans="1:68" s="82" customFormat="1" ht="36" customHeight="1">
      <c r="A6" s="173" t="s">
        <v>25</v>
      </c>
      <c r="B6" s="88" t="s">
        <v>105</v>
      </c>
      <c r="C6" s="59" t="s">
        <v>95</v>
      </c>
      <c r="D6" s="31">
        <v>35</v>
      </c>
      <c r="E6" s="95">
        <v>35</v>
      </c>
      <c r="F6" s="50">
        <f t="shared" ref="F6:F17" si="0">+IF(E6=0,0,E6/D6)</f>
        <v>1</v>
      </c>
      <c r="G6" s="119">
        <f>+IF(F6&gt;=100%,1500000,0)/26*19</f>
        <v>1096153.8461538462</v>
      </c>
      <c r="H6" s="51">
        <v>139495.05690240386</v>
      </c>
      <c r="I6" s="51">
        <v>142284.95804045201</v>
      </c>
      <c r="J6" s="50">
        <f>+IF(I6=0,0,I6/H6)</f>
        <v>1.0200000000000005</v>
      </c>
      <c r="K6" s="119">
        <f>IF(AND(J6&gt;=90%,J6&lt;95%),1000000,IF(AND(J6&gt;=95%,J6&lt;100%),1300000,IF(J6&gt;=100%,2000000,0)))/26*19</f>
        <v>1461538.4615384615</v>
      </c>
      <c r="L6" s="31">
        <v>35</v>
      </c>
      <c r="M6" s="95">
        <v>35</v>
      </c>
      <c r="N6" s="50">
        <f t="shared" ref="N6:N16" si="1">+IF(M6=0,0,M6/L6)</f>
        <v>1</v>
      </c>
      <c r="O6" s="119">
        <f>+IF(N6&gt;=100%,1500000,0)/26*19</f>
        <v>1096153.8461538462</v>
      </c>
      <c r="P6" s="31">
        <v>68014.91049519286</v>
      </c>
      <c r="Q6" s="31">
        <v>72095.805124904437</v>
      </c>
      <c r="R6" s="50">
        <f t="shared" ref="R6:R17" si="2">+IF(Q6=0,0,Q6/P6)</f>
        <v>1.06</v>
      </c>
      <c r="S6" s="119">
        <f>+IF(R6&gt;=100%,1000000,0)/26*19</f>
        <v>730769.23076923075</v>
      </c>
      <c r="T6" s="31">
        <f>+SUM(S6,O6,K6,G6)</f>
        <v>4384615.384615385</v>
      </c>
      <c r="U6" s="31">
        <f>+T6</f>
        <v>4384615.384615385</v>
      </c>
      <c r="V6" s="121">
        <v>43595</v>
      </c>
      <c r="W6" s="120">
        <f>SUM(J6,R6)/2</f>
        <v>1.0400000000000003</v>
      </c>
      <c r="X6" s="102" t="s">
        <v>105</v>
      </c>
      <c r="Y6" s="105">
        <v>43595</v>
      </c>
      <c r="Z6" s="141">
        <v>35</v>
      </c>
      <c r="AA6" s="142">
        <v>35</v>
      </c>
      <c r="AB6" s="142">
        <v>1</v>
      </c>
      <c r="AC6" s="142">
        <v>1096153.8461538462</v>
      </c>
      <c r="AD6" s="142">
        <v>139495.05690240386</v>
      </c>
      <c r="AE6" s="142">
        <v>142284.95804045201</v>
      </c>
      <c r="AF6" s="142">
        <v>1.0200000000000005</v>
      </c>
      <c r="AG6" s="142">
        <v>1461538.4615384615</v>
      </c>
      <c r="AH6" s="142">
        <v>35</v>
      </c>
      <c r="AI6" s="142">
        <v>35</v>
      </c>
      <c r="AJ6" s="142">
        <v>1</v>
      </c>
      <c r="AK6" s="142">
        <v>1096153.8461538462</v>
      </c>
      <c r="AL6" s="142">
        <v>68014.91049519286</v>
      </c>
      <c r="AM6" s="142">
        <v>72095.805124904437</v>
      </c>
      <c r="AN6" s="142">
        <v>1.06</v>
      </c>
      <c r="AO6" s="142">
        <v>730769.23076923075</v>
      </c>
      <c r="AP6" s="142">
        <v>4384615.384615385</v>
      </c>
      <c r="AQ6" s="142">
        <v>4384615.384615385</v>
      </c>
      <c r="AR6" s="143">
        <f>+D6-Z6</f>
        <v>0</v>
      </c>
      <c r="AS6" s="143">
        <f t="shared" ref="AS6:BG6" si="3">+E6-AA6</f>
        <v>0</v>
      </c>
      <c r="AT6" s="143">
        <f t="shared" si="3"/>
        <v>0</v>
      </c>
      <c r="AU6" s="143">
        <f t="shared" si="3"/>
        <v>0</v>
      </c>
      <c r="AV6" s="143">
        <f t="shared" si="3"/>
        <v>0</v>
      </c>
      <c r="AW6" s="151">
        <f t="shared" si="3"/>
        <v>0</v>
      </c>
      <c r="AX6" s="151">
        <f t="shared" si="3"/>
        <v>0</v>
      </c>
      <c r="AY6" s="151">
        <f t="shared" si="3"/>
        <v>0</v>
      </c>
      <c r="AZ6" s="143">
        <f t="shared" si="3"/>
        <v>0</v>
      </c>
      <c r="BA6" s="151">
        <f t="shared" si="3"/>
        <v>0</v>
      </c>
      <c r="BB6" s="151">
        <f t="shared" si="3"/>
        <v>0</v>
      </c>
      <c r="BC6" s="151">
        <f t="shared" si="3"/>
        <v>0</v>
      </c>
      <c r="BD6" s="151">
        <f t="shared" si="3"/>
        <v>0</v>
      </c>
      <c r="BE6" s="151">
        <f t="shared" si="3"/>
        <v>0</v>
      </c>
      <c r="BF6" s="151">
        <f t="shared" si="3"/>
        <v>0</v>
      </c>
      <c r="BG6" s="151">
        <f t="shared" si="3"/>
        <v>0</v>
      </c>
      <c r="BH6" s="151">
        <f>+T6-AP6</f>
        <v>0</v>
      </c>
      <c r="BI6" s="152">
        <f>+U6-AQ6</f>
        <v>0</v>
      </c>
      <c r="BJ6" s="152"/>
      <c r="BK6" s="131"/>
      <c r="BL6" s="131"/>
      <c r="BM6" s="131"/>
      <c r="BN6" s="131"/>
      <c r="BO6" s="131"/>
      <c r="BP6" s="131"/>
    </row>
    <row r="7" spans="1:68" s="82" customFormat="1" ht="36" customHeight="1">
      <c r="A7" s="174"/>
      <c r="B7" s="49" t="s">
        <v>79</v>
      </c>
      <c r="C7" s="59" t="s">
        <v>68</v>
      </c>
      <c r="D7" s="31">
        <v>55</v>
      </c>
      <c r="E7" s="95">
        <v>55</v>
      </c>
      <c r="F7" s="50">
        <f t="shared" si="0"/>
        <v>1</v>
      </c>
      <c r="G7" s="31">
        <f t="shared" ref="G7:G16" si="4">+IF(F7&gt;=100%,1500000,0)</f>
        <v>1500000</v>
      </c>
      <c r="H7" s="51">
        <v>113905.12946009851</v>
      </c>
      <c r="I7" s="51">
        <v>48979.205667842361</v>
      </c>
      <c r="J7" s="50">
        <f t="shared" ref="J7:J18" si="5">+IF(I7=0,0,I7/H7)</f>
        <v>0.43</v>
      </c>
      <c r="K7" s="31">
        <f t="shared" ref="K7:K16" si="6">IF(AND(J7&gt;=90%,J7&lt;95%),1000000,IF(AND(J7&gt;=95%,J7&lt;100%),1300000,IF(J7&gt;=100%,2000000,0)))</f>
        <v>0</v>
      </c>
      <c r="L7" s="31">
        <v>55</v>
      </c>
      <c r="M7" s="95">
        <v>55</v>
      </c>
      <c r="N7" s="50">
        <f t="shared" si="1"/>
        <v>1</v>
      </c>
      <c r="O7" s="31">
        <f t="shared" ref="O7:O16" si="7">+IF(N7&gt;=100%,1500000,0)</f>
        <v>1500000</v>
      </c>
      <c r="P7" s="31">
        <v>73933.65640893692</v>
      </c>
      <c r="Q7" s="119">
        <v>146655.03</v>
      </c>
      <c r="R7" s="50">
        <f t="shared" si="2"/>
        <v>1.9836030993629135</v>
      </c>
      <c r="S7" s="31">
        <f t="shared" ref="S7:S17" si="8">+IF(R7&gt;=100%,1000000,0)</f>
        <v>1000000</v>
      </c>
      <c r="T7" s="31">
        <f t="shared" ref="T7:T16" si="9">+SUM(S7,O7,K7,G7)</f>
        <v>4000000</v>
      </c>
      <c r="U7" s="31">
        <f t="shared" ref="U7:U16" si="10">+T7</f>
        <v>4000000</v>
      </c>
      <c r="V7" s="87">
        <v>43575</v>
      </c>
      <c r="W7" s="120">
        <f t="shared" ref="W7:W51" si="11">SUM(J7,R7)/2</f>
        <v>1.2068015496814568</v>
      </c>
      <c r="X7" s="102" t="s">
        <v>79</v>
      </c>
      <c r="Y7" s="105">
        <v>43575</v>
      </c>
      <c r="Z7" s="141">
        <v>55</v>
      </c>
      <c r="AA7" s="142">
        <v>55</v>
      </c>
      <c r="AB7" s="142">
        <v>1</v>
      </c>
      <c r="AC7" s="142">
        <v>1500000</v>
      </c>
      <c r="AD7" s="142">
        <v>113905.12946009851</v>
      </c>
      <c r="AE7" s="142">
        <v>48979.205667842361</v>
      </c>
      <c r="AF7" s="142">
        <v>0.43</v>
      </c>
      <c r="AG7" s="142">
        <v>0</v>
      </c>
      <c r="AH7" s="142">
        <v>55</v>
      </c>
      <c r="AI7" s="142">
        <v>55</v>
      </c>
      <c r="AJ7" s="142">
        <v>1</v>
      </c>
      <c r="AK7" s="142">
        <v>1500000</v>
      </c>
      <c r="AL7" s="142">
        <v>73933.65640893692</v>
      </c>
      <c r="AM7" s="142">
        <v>146655.03</v>
      </c>
      <c r="AN7" s="142">
        <v>1.9836030993629135</v>
      </c>
      <c r="AO7" s="142">
        <v>1000000</v>
      </c>
      <c r="AP7" s="142">
        <v>4000000</v>
      </c>
      <c r="AQ7" s="142">
        <v>4000000</v>
      </c>
      <c r="AR7" s="143">
        <f t="shared" ref="AR7:AR50" si="12">+D7-Z7</f>
        <v>0</v>
      </c>
      <c r="AS7" s="143">
        <f t="shared" ref="AS7:AS50" si="13">+E7-AA7</f>
        <v>0</v>
      </c>
      <c r="AT7" s="143">
        <f t="shared" ref="AT7:AT50" si="14">+F7-AB7</f>
        <v>0</v>
      </c>
      <c r="AU7" s="143">
        <f t="shared" ref="AU7:AU50" si="15">+G7-AC7</f>
        <v>0</v>
      </c>
      <c r="AV7" s="143">
        <f t="shared" ref="AV7:AV50" si="16">+H7-AD7</f>
        <v>0</v>
      </c>
      <c r="AW7" s="151">
        <f t="shared" ref="AW7:AW50" si="17">+I7-AE7</f>
        <v>0</v>
      </c>
      <c r="AX7" s="151">
        <f t="shared" ref="AX7:AX50" si="18">+J7-AF7</f>
        <v>0</v>
      </c>
      <c r="AY7" s="151">
        <f t="shared" ref="AY7:AY50" si="19">+K7-AG7</f>
        <v>0</v>
      </c>
      <c r="AZ7" s="143">
        <f t="shared" ref="AZ7:AZ50" si="20">+L7-AH7</f>
        <v>0</v>
      </c>
      <c r="BA7" s="151">
        <f t="shared" ref="BA7:BA50" si="21">+M7-AI7</f>
        <v>0</v>
      </c>
      <c r="BB7" s="151">
        <f t="shared" ref="BB7:BB50" si="22">+N7-AJ7</f>
        <v>0</v>
      </c>
      <c r="BC7" s="151">
        <f t="shared" ref="BC7:BC50" si="23">+O7-AK7</f>
        <v>0</v>
      </c>
      <c r="BD7" s="151">
        <f t="shared" ref="BD7:BD50" si="24">+P7-AL7</f>
        <v>0</v>
      </c>
      <c r="BE7" s="151">
        <f t="shared" ref="BE7:BE50" si="25">+Q7-AM7</f>
        <v>0</v>
      </c>
      <c r="BF7" s="151">
        <f t="shared" ref="BF7:BF50" si="26">+R7-AN7</f>
        <v>0</v>
      </c>
      <c r="BG7" s="151">
        <f t="shared" ref="BG7:BG50" si="27">+S7-AO7</f>
        <v>0</v>
      </c>
      <c r="BH7" s="151">
        <f t="shared" ref="BH7:BH50" si="28">+T7-AP7</f>
        <v>0</v>
      </c>
      <c r="BI7" s="152">
        <f t="shared" ref="BI7:BI50" si="29">+U7-AQ7</f>
        <v>0</v>
      </c>
      <c r="BJ7" s="166"/>
    </row>
    <row r="8" spans="1:68" s="82" customFormat="1" ht="36" customHeight="1">
      <c r="A8" s="174"/>
      <c r="B8" s="88" t="s">
        <v>106</v>
      </c>
      <c r="C8" s="59" t="s">
        <v>96</v>
      </c>
      <c r="D8" s="31">
        <v>53</v>
      </c>
      <c r="E8" s="95">
        <v>53</v>
      </c>
      <c r="F8" s="50">
        <f t="shared" si="0"/>
        <v>1</v>
      </c>
      <c r="G8" s="119">
        <f>+IF(F8&gt;=100%,1500000,0)/26*25</f>
        <v>1442307.6923076925</v>
      </c>
      <c r="H8" s="51">
        <v>128759.24302326412</v>
      </c>
      <c r="I8" s="51">
        <v>65667.213941864698</v>
      </c>
      <c r="J8" s="50">
        <f t="shared" si="5"/>
        <v>0.51</v>
      </c>
      <c r="K8" s="31">
        <f t="shared" si="6"/>
        <v>0</v>
      </c>
      <c r="L8" s="31">
        <v>53</v>
      </c>
      <c r="M8" s="95">
        <v>53</v>
      </c>
      <c r="N8" s="50">
        <f t="shared" si="1"/>
        <v>1</v>
      </c>
      <c r="O8" s="119">
        <f>+IF(N8&gt;=100%,1500000,0)/26*25</f>
        <v>1442307.6923076925</v>
      </c>
      <c r="P8" s="31">
        <v>70007.707855049652</v>
      </c>
      <c r="Q8" s="31">
        <v>129303.56</v>
      </c>
      <c r="R8" s="50">
        <f t="shared" si="2"/>
        <v>1.8469903380885129</v>
      </c>
      <c r="S8" s="119">
        <f>+IF(R8&gt;=100%,1000000,0)/26*25</f>
        <v>961538.4615384615</v>
      </c>
      <c r="T8" s="31">
        <f t="shared" si="9"/>
        <v>3846153.8461538465</v>
      </c>
      <c r="U8" s="31">
        <f t="shared" si="10"/>
        <v>3846153.8461538465</v>
      </c>
      <c r="V8" s="121">
        <v>43588</v>
      </c>
      <c r="W8" s="120">
        <f t="shared" si="11"/>
        <v>1.1784951690442564</v>
      </c>
      <c r="X8" s="102" t="s">
        <v>106</v>
      </c>
      <c r="Y8" s="105">
        <v>43588</v>
      </c>
      <c r="Z8" s="141">
        <v>53</v>
      </c>
      <c r="AA8" s="142">
        <v>53</v>
      </c>
      <c r="AB8" s="142">
        <v>1</v>
      </c>
      <c r="AC8" s="142">
        <v>1442307.6923076925</v>
      </c>
      <c r="AD8" s="142">
        <v>128759.24302326412</v>
      </c>
      <c r="AE8" s="142">
        <v>65667.213941864698</v>
      </c>
      <c r="AF8" s="142">
        <v>0.51</v>
      </c>
      <c r="AG8" s="142">
        <v>0</v>
      </c>
      <c r="AH8" s="142">
        <v>53</v>
      </c>
      <c r="AI8" s="142">
        <v>53</v>
      </c>
      <c r="AJ8" s="142">
        <v>1</v>
      </c>
      <c r="AK8" s="142">
        <v>1442307.6923076925</v>
      </c>
      <c r="AL8" s="142">
        <v>70007.707855049652</v>
      </c>
      <c r="AM8" s="142">
        <v>129303.56</v>
      </c>
      <c r="AN8" s="142">
        <v>1.8469903380885129</v>
      </c>
      <c r="AO8" s="142">
        <v>961538.4615384615</v>
      </c>
      <c r="AP8" s="142">
        <v>3846153.8461538465</v>
      </c>
      <c r="AQ8" s="142">
        <v>3846153.8461538465</v>
      </c>
      <c r="AR8" s="143">
        <f t="shared" si="12"/>
        <v>0</v>
      </c>
      <c r="AS8" s="143">
        <f t="shared" si="13"/>
        <v>0</v>
      </c>
      <c r="AT8" s="143">
        <f t="shared" si="14"/>
        <v>0</v>
      </c>
      <c r="AU8" s="143">
        <f t="shared" si="15"/>
        <v>0</v>
      </c>
      <c r="AV8" s="143">
        <f t="shared" si="16"/>
        <v>0</v>
      </c>
      <c r="AW8" s="151">
        <f t="shared" si="17"/>
        <v>0</v>
      </c>
      <c r="AX8" s="151">
        <f t="shared" si="18"/>
        <v>0</v>
      </c>
      <c r="AY8" s="151">
        <f t="shared" si="19"/>
        <v>0</v>
      </c>
      <c r="AZ8" s="143">
        <f t="shared" si="20"/>
        <v>0</v>
      </c>
      <c r="BA8" s="151">
        <f t="shared" si="21"/>
        <v>0</v>
      </c>
      <c r="BB8" s="151">
        <f t="shared" si="22"/>
        <v>0</v>
      </c>
      <c r="BC8" s="151">
        <f t="shared" si="23"/>
        <v>0</v>
      </c>
      <c r="BD8" s="151">
        <f t="shared" si="24"/>
        <v>0</v>
      </c>
      <c r="BE8" s="151">
        <f t="shared" si="25"/>
        <v>0</v>
      </c>
      <c r="BF8" s="151">
        <f t="shared" si="26"/>
        <v>0</v>
      </c>
      <c r="BG8" s="151">
        <f t="shared" si="27"/>
        <v>0</v>
      </c>
      <c r="BH8" s="151">
        <f t="shared" si="28"/>
        <v>0</v>
      </c>
      <c r="BI8" s="152">
        <f t="shared" si="29"/>
        <v>0</v>
      </c>
      <c r="BJ8" s="166"/>
    </row>
    <row r="9" spans="1:68" s="82" customFormat="1" ht="36" customHeight="1">
      <c r="A9" s="174"/>
      <c r="B9" s="49" t="s">
        <v>48</v>
      </c>
      <c r="C9" s="59" t="s">
        <v>40</v>
      </c>
      <c r="D9" s="31">
        <v>59</v>
      </c>
      <c r="E9" s="95">
        <v>59</v>
      </c>
      <c r="F9" s="50">
        <f t="shared" si="0"/>
        <v>1</v>
      </c>
      <c r="G9" s="31">
        <f t="shared" si="4"/>
        <v>1500000</v>
      </c>
      <c r="H9" s="51">
        <v>89234.954629969565</v>
      </c>
      <c r="I9" s="51">
        <v>91019.653722568954</v>
      </c>
      <c r="J9" s="50">
        <f t="shared" si="5"/>
        <v>1.02</v>
      </c>
      <c r="K9" s="31">
        <f t="shared" si="6"/>
        <v>2000000</v>
      </c>
      <c r="L9" s="31">
        <v>59</v>
      </c>
      <c r="M9" s="95">
        <v>59</v>
      </c>
      <c r="N9" s="50">
        <f t="shared" si="1"/>
        <v>1</v>
      </c>
      <c r="O9" s="31">
        <f t="shared" si="7"/>
        <v>1500000</v>
      </c>
      <c r="P9" s="31">
        <v>83307.791809098431</v>
      </c>
      <c r="Q9" s="31">
        <v>95803.960580463186</v>
      </c>
      <c r="R9" s="50">
        <f t="shared" si="2"/>
        <v>1.1499999999999999</v>
      </c>
      <c r="S9" s="31">
        <f t="shared" si="8"/>
        <v>1000000</v>
      </c>
      <c r="T9" s="31">
        <f t="shared" si="9"/>
        <v>6000000</v>
      </c>
      <c r="U9" s="31">
        <f t="shared" si="10"/>
        <v>6000000</v>
      </c>
      <c r="V9" s="87">
        <v>43192</v>
      </c>
      <c r="W9" s="120">
        <f t="shared" si="11"/>
        <v>1.085</v>
      </c>
      <c r="X9" s="102" t="s">
        <v>48</v>
      </c>
      <c r="Y9" s="105">
        <v>43192</v>
      </c>
      <c r="Z9" s="141">
        <v>59</v>
      </c>
      <c r="AA9" s="142">
        <v>59</v>
      </c>
      <c r="AB9" s="142">
        <v>1</v>
      </c>
      <c r="AC9" s="142">
        <v>1500000</v>
      </c>
      <c r="AD9" s="142">
        <v>89234.954629969565</v>
      </c>
      <c r="AE9" s="142">
        <v>91019.653722568954</v>
      </c>
      <c r="AF9" s="142">
        <v>1.02</v>
      </c>
      <c r="AG9" s="142">
        <v>2000000</v>
      </c>
      <c r="AH9" s="142">
        <v>59</v>
      </c>
      <c r="AI9" s="142">
        <v>59</v>
      </c>
      <c r="AJ9" s="142">
        <v>1</v>
      </c>
      <c r="AK9" s="142">
        <v>1500000</v>
      </c>
      <c r="AL9" s="142">
        <v>83307.791809098431</v>
      </c>
      <c r="AM9" s="142">
        <v>95803.960580463186</v>
      </c>
      <c r="AN9" s="142">
        <v>1.1499999999999999</v>
      </c>
      <c r="AO9" s="142">
        <v>1000000</v>
      </c>
      <c r="AP9" s="142">
        <v>6000000</v>
      </c>
      <c r="AQ9" s="142">
        <v>6000000</v>
      </c>
      <c r="AR9" s="143">
        <f t="shared" si="12"/>
        <v>0</v>
      </c>
      <c r="AS9" s="143">
        <f t="shared" si="13"/>
        <v>0</v>
      </c>
      <c r="AT9" s="143">
        <f t="shared" si="14"/>
        <v>0</v>
      </c>
      <c r="AU9" s="143">
        <f t="shared" si="15"/>
        <v>0</v>
      </c>
      <c r="AV9" s="143">
        <f t="shared" si="16"/>
        <v>0</v>
      </c>
      <c r="AW9" s="151">
        <f t="shared" si="17"/>
        <v>0</v>
      </c>
      <c r="AX9" s="151">
        <f t="shared" si="18"/>
        <v>0</v>
      </c>
      <c r="AY9" s="151">
        <f t="shared" si="19"/>
        <v>0</v>
      </c>
      <c r="AZ9" s="143">
        <f t="shared" si="20"/>
        <v>0</v>
      </c>
      <c r="BA9" s="151">
        <f t="shared" si="21"/>
        <v>0</v>
      </c>
      <c r="BB9" s="151">
        <f t="shared" si="22"/>
        <v>0</v>
      </c>
      <c r="BC9" s="151">
        <f t="shared" si="23"/>
        <v>0</v>
      </c>
      <c r="BD9" s="151">
        <f t="shared" si="24"/>
        <v>0</v>
      </c>
      <c r="BE9" s="151">
        <f t="shared" si="25"/>
        <v>0</v>
      </c>
      <c r="BF9" s="151">
        <f t="shared" si="26"/>
        <v>0</v>
      </c>
      <c r="BG9" s="151">
        <f t="shared" si="27"/>
        <v>0</v>
      </c>
      <c r="BH9" s="151">
        <f t="shared" si="28"/>
        <v>0</v>
      </c>
      <c r="BI9" s="152">
        <f t="shared" si="29"/>
        <v>0</v>
      </c>
      <c r="BJ9" s="166"/>
    </row>
    <row r="10" spans="1:68" s="82" customFormat="1" ht="36" customHeight="1">
      <c r="A10" s="174"/>
      <c r="B10" s="49" t="s">
        <v>49</v>
      </c>
      <c r="C10" s="59" t="s">
        <v>29</v>
      </c>
      <c r="D10" s="31">
        <v>18</v>
      </c>
      <c r="E10" s="95">
        <v>18</v>
      </c>
      <c r="F10" s="50">
        <f t="shared" si="0"/>
        <v>1</v>
      </c>
      <c r="G10" s="31">
        <f t="shared" si="4"/>
        <v>1500000</v>
      </c>
      <c r="H10" s="51">
        <v>83976.892141335033</v>
      </c>
      <c r="I10" s="51">
        <v>75579.202927201535</v>
      </c>
      <c r="J10" s="50">
        <f t="shared" si="5"/>
        <v>0.9</v>
      </c>
      <c r="K10" s="31">
        <f t="shared" si="6"/>
        <v>1000000</v>
      </c>
      <c r="L10" s="31">
        <v>18</v>
      </c>
      <c r="M10" s="95">
        <v>18</v>
      </c>
      <c r="N10" s="50">
        <f t="shared" si="1"/>
        <v>1</v>
      </c>
      <c r="O10" s="31">
        <f t="shared" si="7"/>
        <v>1500000</v>
      </c>
      <c r="P10" s="31">
        <v>106048.28690133462</v>
      </c>
      <c r="Q10" s="31">
        <v>123016.01280554815</v>
      </c>
      <c r="R10" s="50">
        <f t="shared" si="2"/>
        <v>1.1599999999999999</v>
      </c>
      <c r="S10" s="31">
        <f t="shared" si="8"/>
        <v>1000000</v>
      </c>
      <c r="T10" s="31">
        <f t="shared" si="9"/>
        <v>5000000</v>
      </c>
      <c r="U10" s="31">
        <f t="shared" si="10"/>
        <v>5000000</v>
      </c>
      <c r="V10" s="87">
        <v>42222</v>
      </c>
      <c r="W10" s="120">
        <f t="shared" si="11"/>
        <v>1.03</v>
      </c>
      <c r="X10" s="102" t="s">
        <v>49</v>
      </c>
      <c r="Y10" s="105">
        <v>42222</v>
      </c>
      <c r="Z10" s="141">
        <v>18</v>
      </c>
      <c r="AA10" s="142">
        <v>18</v>
      </c>
      <c r="AB10" s="142">
        <v>1</v>
      </c>
      <c r="AC10" s="142">
        <v>1500000</v>
      </c>
      <c r="AD10" s="142">
        <v>83976.892141335033</v>
      </c>
      <c r="AE10" s="142">
        <v>75579.202927201535</v>
      </c>
      <c r="AF10" s="142">
        <v>0.9</v>
      </c>
      <c r="AG10" s="142">
        <v>1000000</v>
      </c>
      <c r="AH10" s="142">
        <v>18</v>
      </c>
      <c r="AI10" s="142">
        <v>18</v>
      </c>
      <c r="AJ10" s="142">
        <v>1</v>
      </c>
      <c r="AK10" s="142">
        <v>1500000</v>
      </c>
      <c r="AL10" s="142">
        <v>106048.28690133462</v>
      </c>
      <c r="AM10" s="142">
        <v>123016.01280554815</v>
      </c>
      <c r="AN10" s="142">
        <v>1.1599999999999999</v>
      </c>
      <c r="AO10" s="142">
        <v>1000000</v>
      </c>
      <c r="AP10" s="142">
        <v>5000000</v>
      </c>
      <c r="AQ10" s="142">
        <v>5000000</v>
      </c>
      <c r="AR10" s="143">
        <f t="shared" si="12"/>
        <v>0</v>
      </c>
      <c r="AS10" s="143">
        <f t="shared" si="13"/>
        <v>0</v>
      </c>
      <c r="AT10" s="143">
        <f t="shared" si="14"/>
        <v>0</v>
      </c>
      <c r="AU10" s="143">
        <f t="shared" si="15"/>
        <v>0</v>
      </c>
      <c r="AV10" s="143">
        <f t="shared" si="16"/>
        <v>0</v>
      </c>
      <c r="AW10" s="151">
        <f t="shared" si="17"/>
        <v>0</v>
      </c>
      <c r="AX10" s="151">
        <f t="shared" si="18"/>
        <v>0</v>
      </c>
      <c r="AY10" s="151">
        <f t="shared" si="19"/>
        <v>0</v>
      </c>
      <c r="AZ10" s="143">
        <f t="shared" si="20"/>
        <v>0</v>
      </c>
      <c r="BA10" s="151">
        <f t="shared" si="21"/>
        <v>0</v>
      </c>
      <c r="BB10" s="151">
        <f t="shared" si="22"/>
        <v>0</v>
      </c>
      <c r="BC10" s="151">
        <f t="shared" si="23"/>
        <v>0</v>
      </c>
      <c r="BD10" s="151">
        <f t="shared" si="24"/>
        <v>0</v>
      </c>
      <c r="BE10" s="151">
        <f t="shared" si="25"/>
        <v>0</v>
      </c>
      <c r="BF10" s="151">
        <f t="shared" si="26"/>
        <v>0</v>
      </c>
      <c r="BG10" s="151">
        <f t="shared" si="27"/>
        <v>0</v>
      </c>
      <c r="BH10" s="151">
        <f t="shared" si="28"/>
        <v>0</v>
      </c>
      <c r="BI10" s="152">
        <f t="shared" si="29"/>
        <v>0</v>
      </c>
      <c r="BJ10" s="166"/>
    </row>
    <row r="11" spans="1:68" s="82" customFormat="1" ht="36" customHeight="1">
      <c r="A11" s="174"/>
      <c r="B11" s="49" t="s">
        <v>61</v>
      </c>
      <c r="C11" s="59" t="s">
        <v>19</v>
      </c>
      <c r="D11" s="31">
        <v>57</v>
      </c>
      <c r="E11" s="95">
        <v>57</v>
      </c>
      <c r="F11" s="50">
        <f t="shared" si="0"/>
        <v>1</v>
      </c>
      <c r="G11" s="31">
        <f t="shared" si="4"/>
        <v>1500000</v>
      </c>
      <c r="H11" s="51">
        <v>134077.88632204619</v>
      </c>
      <c r="I11" s="51">
        <v>134683.72033457138</v>
      </c>
      <c r="J11" s="50">
        <f t="shared" si="5"/>
        <v>1.0045185229954328</v>
      </c>
      <c r="K11" s="31">
        <f t="shared" si="6"/>
        <v>2000000</v>
      </c>
      <c r="L11" s="31">
        <v>57</v>
      </c>
      <c r="M11" s="95">
        <v>57</v>
      </c>
      <c r="N11" s="50">
        <f t="shared" si="1"/>
        <v>1</v>
      </c>
      <c r="O11" s="31">
        <f t="shared" si="7"/>
        <v>1500000</v>
      </c>
      <c r="P11" s="31">
        <v>73430.930369495822</v>
      </c>
      <c r="Q11" s="31">
        <v>105006.23042837901</v>
      </c>
      <c r="R11" s="50">
        <f t="shared" si="2"/>
        <v>1.43</v>
      </c>
      <c r="S11" s="31">
        <f t="shared" si="8"/>
        <v>1000000</v>
      </c>
      <c r="T11" s="31">
        <f t="shared" si="9"/>
        <v>6000000</v>
      </c>
      <c r="U11" s="31">
        <f t="shared" si="10"/>
        <v>6000000</v>
      </c>
      <c r="V11" s="87">
        <v>43405</v>
      </c>
      <c r="W11" s="120">
        <f t="shared" si="11"/>
        <v>1.2172592614977162</v>
      </c>
      <c r="X11" s="102" t="s">
        <v>61</v>
      </c>
      <c r="Y11" s="105" t="s">
        <v>110</v>
      </c>
      <c r="Z11" s="141">
        <v>57</v>
      </c>
      <c r="AA11" s="142">
        <v>57</v>
      </c>
      <c r="AB11" s="142">
        <v>1</v>
      </c>
      <c r="AC11" s="142">
        <v>1500000</v>
      </c>
      <c r="AD11" s="142">
        <v>134077.88632204619</v>
      </c>
      <c r="AE11" s="142">
        <v>134683.72033457138</v>
      </c>
      <c r="AF11" s="142">
        <v>1.0045185229954328</v>
      </c>
      <c r="AG11" s="142">
        <v>2000000</v>
      </c>
      <c r="AH11" s="142">
        <v>57</v>
      </c>
      <c r="AI11" s="142">
        <v>57</v>
      </c>
      <c r="AJ11" s="142">
        <v>1</v>
      </c>
      <c r="AK11" s="142">
        <v>1500000</v>
      </c>
      <c r="AL11" s="142">
        <v>73430.930369495822</v>
      </c>
      <c r="AM11" s="142">
        <v>105006.23042837901</v>
      </c>
      <c r="AN11" s="142">
        <v>1.43</v>
      </c>
      <c r="AO11" s="142">
        <v>1000000</v>
      </c>
      <c r="AP11" s="142">
        <v>6000000</v>
      </c>
      <c r="AQ11" s="142">
        <v>6000000</v>
      </c>
      <c r="AR11" s="143">
        <f t="shared" si="12"/>
        <v>0</v>
      </c>
      <c r="AS11" s="143">
        <f t="shared" si="13"/>
        <v>0</v>
      </c>
      <c r="AT11" s="143">
        <f t="shared" si="14"/>
        <v>0</v>
      </c>
      <c r="AU11" s="143">
        <f t="shared" si="15"/>
        <v>0</v>
      </c>
      <c r="AV11" s="143">
        <f t="shared" si="16"/>
        <v>0</v>
      </c>
      <c r="AW11" s="151">
        <f t="shared" si="17"/>
        <v>0</v>
      </c>
      <c r="AX11" s="151">
        <f t="shared" si="18"/>
        <v>0</v>
      </c>
      <c r="AY11" s="151">
        <f t="shared" si="19"/>
        <v>0</v>
      </c>
      <c r="AZ11" s="143">
        <f t="shared" si="20"/>
        <v>0</v>
      </c>
      <c r="BA11" s="151">
        <f t="shared" si="21"/>
        <v>0</v>
      </c>
      <c r="BB11" s="151">
        <f t="shared" si="22"/>
        <v>0</v>
      </c>
      <c r="BC11" s="151">
        <f t="shared" si="23"/>
        <v>0</v>
      </c>
      <c r="BD11" s="151">
        <f t="shared" si="24"/>
        <v>0</v>
      </c>
      <c r="BE11" s="151">
        <f t="shared" si="25"/>
        <v>0</v>
      </c>
      <c r="BF11" s="151">
        <f t="shared" si="26"/>
        <v>0</v>
      </c>
      <c r="BG11" s="151">
        <f t="shared" si="27"/>
        <v>0</v>
      </c>
      <c r="BH11" s="151">
        <f t="shared" si="28"/>
        <v>0</v>
      </c>
      <c r="BI11" s="152">
        <f t="shared" si="29"/>
        <v>0</v>
      </c>
      <c r="BJ11" s="166"/>
    </row>
    <row r="12" spans="1:68" s="82" customFormat="1" ht="36" customHeight="1">
      <c r="A12" s="174"/>
      <c r="B12" s="49" t="s">
        <v>50</v>
      </c>
      <c r="C12" s="59" t="s">
        <v>34</v>
      </c>
      <c r="D12" s="31">
        <v>14</v>
      </c>
      <c r="E12" s="95">
        <v>14</v>
      </c>
      <c r="F12" s="50">
        <f t="shared" si="0"/>
        <v>1</v>
      </c>
      <c r="G12" s="31">
        <f t="shared" si="4"/>
        <v>1500000</v>
      </c>
      <c r="H12" s="51">
        <v>96482.694252789865</v>
      </c>
      <c r="I12" s="51">
        <v>50171.001011450731</v>
      </c>
      <c r="J12" s="50">
        <f t="shared" si="5"/>
        <v>0.52</v>
      </c>
      <c r="K12" s="31">
        <f t="shared" si="6"/>
        <v>0</v>
      </c>
      <c r="L12" s="31">
        <v>14</v>
      </c>
      <c r="M12" s="95">
        <v>14</v>
      </c>
      <c r="N12" s="50">
        <f t="shared" si="1"/>
        <v>1</v>
      </c>
      <c r="O12" s="31">
        <f t="shared" si="7"/>
        <v>1500000</v>
      </c>
      <c r="P12" s="31">
        <v>104469.40511551924</v>
      </c>
      <c r="Q12" s="31">
        <v>158793.49577558925</v>
      </c>
      <c r="R12" s="50">
        <f t="shared" si="2"/>
        <v>1.52</v>
      </c>
      <c r="S12" s="31">
        <f t="shared" si="8"/>
        <v>1000000</v>
      </c>
      <c r="T12" s="31">
        <f t="shared" si="9"/>
        <v>4000000</v>
      </c>
      <c r="U12" s="31">
        <f t="shared" si="10"/>
        <v>4000000</v>
      </c>
      <c r="V12" s="87">
        <v>42675</v>
      </c>
      <c r="W12" s="120">
        <f t="shared" si="11"/>
        <v>1.02</v>
      </c>
      <c r="X12" s="102" t="s">
        <v>50</v>
      </c>
      <c r="Y12" s="105">
        <v>42675</v>
      </c>
      <c r="Z12" s="141">
        <v>14</v>
      </c>
      <c r="AA12" s="142">
        <v>14</v>
      </c>
      <c r="AB12" s="142">
        <v>1</v>
      </c>
      <c r="AC12" s="142">
        <v>1500000</v>
      </c>
      <c r="AD12" s="142">
        <v>96482.694252789865</v>
      </c>
      <c r="AE12" s="142">
        <v>50171.001011450731</v>
      </c>
      <c r="AF12" s="142">
        <v>0.52</v>
      </c>
      <c r="AG12" s="142">
        <v>0</v>
      </c>
      <c r="AH12" s="142">
        <v>14</v>
      </c>
      <c r="AI12" s="142">
        <v>14</v>
      </c>
      <c r="AJ12" s="142">
        <v>1</v>
      </c>
      <c r="AK12" s="142">
        <v>1500000</v>
      </c>
      <c r="AL12" s="142">
        <v>104469.40511551924</v>
      </c>
      <c r="AM12" s="142">
        <v>158793.49577558925</v>
      </c>
      <c r="AN12" s="142">
        <v>1.52</v>
      </c>
      <c r="AO12" s="142">
        <v>1000000</v>
      </c>
      <c r="AP12" s="142">
        <v>4000000</v>
      </c>
      <c r="AQ12" s="142">
        <v>4000000</v>
      </c>
      <c r="AR12" s="143">
        <f t="shared" si="12"/>
        <v>0</v>
      </c>
      <c r="AS12" s="143">
        <f t="shared" si="13"/>
        <v>0</v>
      </c>
      <c r="AT12" s="143">
        <f t="shared" si="14"/>
        <v>0</v>
      </c>
      <c r="AU12" s="143">
        <f t="shared" si="15"/>
        <v>0</v>
      </c>
      <c r="AV12" s="143">
        <f t="shared" si="16"/>
        <v>0</v>
      </c>
      <c r="AW12" s="151">
        <f t="shared" si="17"/>
        <v>0</v>
      </c>
      <c r="AX12" s="151">
        <f t="shared" si="18"/>
        <v>0</v>
      </c>
      <c r="AY12" s="151">
        <f t="shared" si="19"/>
        <v>0</v>
      </c>
      <c r="AZ12" s="143">
        <f t="shared" si="20"/>
        <v>0</v>
      </c>
      <c r="BA12" s="151">
        <f t="shared" si="21"/>
        <v>0</v>
      </c>
      <c r="BB12" s="151">
        <f t="shared" si="22"/>
        <v>0</v>
      </c>
      <c r="BC12" s="151">
        <f t="shared" si="23"/>
        <v>0</v>
      </c>
      <c r="BD12" s="151">
        <f t="shared" si="24"/>
        <v>0</v>
      </c>
      <c r="BE12" s="151">
        <f t="shared" si="25"/>
        <v>0</v>
      </c>
      <c r="BF12" s="151">
        <f t="shared" si="26"/>
        <v>0</v>
      </c>
      <c r="BG12" s="151">
        <f t="shared" si="27"/>
        <v>0</v>
      </c>
      <c r="BH12" s="151">
        <f t="shared" si="28"/>
        <v>0</v>
      </c>
      <c r="BI12" s="152">
        <f t="shared" si="29"/>
        <v>0</v>
      </c>
      <c r="BJ12" s="166"/>
    </row>
    <row r="13" spans="1:68" s="82" customFormat="1" ht="36" customHeight="1">
      <c r="A13" s="174"/>
      <c r="B13" s="49"/>
      <c r="C13" s="59" t="s">
        <v>76</v>
      </c>
      <c r="D13" s="31">
        <v>11</v>
      </c>
      <c r="E13" s="31">
        <v>6</v>
      </c>
      <c r="F13" s="50">
        <f t="shared" si="0"/>
        <v>0.54545454545454541</v>
      </c>
      <c r="G13" s="31">
        <f t="shared" si="4"/>
        <v>0</v>
      </c>
      <c r="H13" s="31">
        <v>196581.54316099698</v>
      </c>
      <c r="I13" s="51">
        <v>19658.154316099699</v>
      </c>
      <c r="J13" s="50">
        <f t="shared" si="5"/>
        <v>0.1</v>
      </c>
      <c r="K13" s="31">
        <f t="shared" si="6"/>
        <v>0</v>
      </c>
      <c r="L13" s="31">
        <v>11</v>
      </c>
      <c r="M13" s="95">
        <v>6</v>
      </c>
      <c r="N13" s="50">
        <f t="shared" si="1"/>
        <v>0.54545454545454541</v>
      </c>
      <c r="O13" s="31">
        <f t="shared" si="7"/>
        <v>0</v>
      </c>
      <c r="P13" s="31"/>
      <c r="Q13" s="31">
        <v>80587.685485741255</v>
      </c>
      <c r="R13" s="50">
        <f>IFERROR(IF(Q13=0,0,Q13/P13),0)</f>
        <v>0</v>
      </c>
      <c r="S13" s="31">
        <f t="shared" si="8"/>
        <v>0</v>
      </c>
      <c r="T13" s="31">
        <f t="shared" si="9"/>
        <v>0</v>
      </c>
      <c r="U13" s="31">
        <f t="shared" si="10"/>
        <v>0</v>
      </c>
      <c r="V13" s="87"/>
      <c r="W13" s="126">
        <f>SUM(I13,Q13)/H13</f>
        <v>0.50994532950502525</v>
      </c>
      <c r="X13" s="102"/>
      <c r="Y13" s="105"/>
      <c r="Z13" s="141">
        <v>11</v>
      </c>
      <c r="AA13" s="142">
        <v>6</v>
      </c>
      <c r="AB13" s="142">
        <v>0.54545454545454541</v>
      </c>
      <c r="AC13" s="142">
        <v>0</v>
      </c>
      <c r="AD13" s="142">
        <v>196581.54316099698</v>
      </c>
      <c r="AE13" s="142">
        <v>19658.154316099699</v>
      </c>
      <c r="AF13" s="142">
        <v>0.1</v>
      </c>
      <c r="AG13" s="142">
        <v>0</v>
      </c>
      <c r="AH13" s="142">
        <v>11</v>
      </c>
      <c r="AI13" s="142">
        <v>6</v>
      </c>
      <c r="AJ13" s="142">
        <v>0.54545454545454541</v>
      </c>
      <c r="AK13" s="142">
        <v>0</v>
      </c>
      <c r="AL13" s="142"/>
      <c r="AM13" s="142">
        <v>80587.685485741255</v>
      </c>
      <c r="AN13" s="142">
        <v>0</v>
      </c>
      <c r="AO13" s="142">
        <v>0</v>
      </c>
      <c r="AP13" s="142">
        <v>0</v>
      </c>
      <c r="AQ13" s="142">
        <v>0</v>
      </c>
      <c r="AR13" s="143">
        <f t="shared" si="12"/>
        <v>0</v>
      </c>
      <c r="AS13" s="143">
        <f t="shared" si="13"/>
        <v>0</v>
      </c>
      <c r="AT13" s="143">
        <f t="shared" si="14"/>
        <v>0</v>
      </c>
      <c r="AU13" s="143">
        <f t="shared" si="15"/>
        <v>0</v>
      </c>
      <c r="AV13" s="143">
        <f t="shared" si="16"/>
        <v>0</v>
      </c>
      <c r="AW13" s="151">
        <f t="shared" si="17"/>
        <v>0</v>
      </c>
      <c r="AX13" s="151">
        <f t="shared" si="18"/>
        <v>0</v>
      </c>
      <c r="AY13" s="151">
        <f t="shared" si="19"/>
        <v>0</v>
      </c>
      <c r="AZ13" s="143">
        <f t="shared" si="20"/>
        <v>0</v>
      </c>
      <c r="BA13" s="151">
        <f t="shared" si="21"/>
        <v>0</v>
      </c>
      <c r="BB13" s="151">
        <f t="shared" si="22"/>
        <v>0</v>
      </c>
      <c r="BC13" s="151">
        <f t="shared" si="23"/>
        <v>0</v>
      </c>
      <c r="BD13" s="151">
        <f t="shared" si="24"/>
        <v>0</v>
      </c>
      <c r="BE13" s="151">
        <f t="shared" si="25"/>
        <v>0</v>
      </c>
      <c r="BF13" s="151">
        <f t="shared" si="26"/>
        <v>0</v>
      </c>
      <c r="BG13" s="151">
        <f t="shared" si="27"/>
        <v>0</v>
      </c>
      <c r="BH13" s="151">
        <f t="shared" si="28"/>
        <v>0</v>
      </c>
      <c r="BI13" s="152">
        <f t="shared" si="29"/>
        <v>0</v>
      </c>
      <c r="BJ13" s="166"/>
    </row>
    <row r="14" spans="1:68" s="82" customFormat="1" ht="36" customHeight="1">
      <c r="A14" s="174"/>
      <c r="B14" s="49"/>
      <c r="C14" s="59" t="s">
        <v>77</v>
      </c>
      <c r="D14" s="31">
        <v>11</v>
      </c>
      <c r="E14" s="31">
        <v>8</v>
      </c>
      <c r="F14" s="50">
        <f t="shared" si="0"/>
        <v>0.72727272727272729</v>
      </c>
      <c r="G14" s="31">
        <f t="shared" si="4"/>
        <v>0</v>
      </c>
      <c r="H14" s="31">
        <v>157244.28444979893</v>
      </c>
      <c r="I14" s="51">
        <v>36166.185423453753</v>
      </c>
      <c r="J14" s="50">
        <f>+IFERROR(IF(I14=0,0,I14/H14),0)</f>
        <v>0.23</v>
      </c>
      <c r="K14" s="31">
        <f t="shared" si="6"/>
        <v>0</v>
      </c>
      <c r="L14" s="31">
        <v>11</v>
      </c>
      <c r="M14" s="95">
        <v>8</v>
      </c>
      <c r="N14" s="50">
        <f t="shared" si="1"/>
        <v>0.72727272727272729</v>
      </c>
      <c r="O14" s="31">
        <f t="shared" si="7"/>
        <v>0</v>
      </c>
      <c r="P14" s="31"/>
      <c r="Q14" s="31">
        <v>78408.63279765562</v>
      </c>
      <c r="R14" s="50">
        <f>IFERROR(IF(Q14=0,0,Q14/P14),0)</f>
        <v>0</v>
      </c>
      <c r="S14" s="31">
        <f t="shared" si="8"/>
        <v>0</v>
      </c>
      <c r="T14" s="31">
        <f t="shared" si="9"/>
        <v>0</v>
      </c>
      <c r="U14" s="31">
        <f t="shared" si="10"/>
        <v>0</v>
      </c>
      <c r="V14" s="87"/>
      <c r="W14" s="126">
        <f t="shared" ref="W14:W15" si="30">SUM(I14,Q14)/H14</f>
        <v>0.72864218004494774</v>
      </c>
      <c r="X14" s="102"/>
      <c r="Y14" s="105"/>
      <c r="Z14" s="141">
        <v>11</v>
      </c>
      <c r="AA14" s="142">
        <v>8</v>
      </c>
      <c r="AB14" s="142">
        <v>0.72727272727272729</v>
      </c>
      <c r="AC14" s="142">
        <v>0</v>
      </c>
      <c r="AD14" s="142">
        <v>157244.28444979893</v>
      </c>
      <c r="AE14" s="142">
        <v>36166.185423453753</v>
      </c>
      <c r="AF14" s="142">
        <v>0.23</v>
      </c>
      <c r="AG14" s="142">
        <v>0</v>
      </c>
      <c r="AH14" s="142">
        <v>11</v>
      </c>
      <c r="AI14" s="142">
        <v>8</v>
      </c>
      <c r="AJ14" s="142">
        <v>0.72727272727272729</v>
      </c>
      <c r="AK14" s="142">
        <v>0</v>
      </c>
      <c r="AL14" s="142"/>
      <c r="AM14" s="142">
        <v>78408.63279765562</v>
      </c>
      <c r="AN14" s="142">
        <v>0</v>
      </c>
      <c r="AO14" s="142">
        <v>0</v>
      </c>
      <c r="AP14" s="142">
        <v>0</v>
      </c>
      <c r="AQ14" s="142">
        <v>0</v>
      </c>
      <c r="AR14" s="143">
        <f t="shared" si="12"/>
        <v>0</v>
      </c>
      <c r="AS14" s="143">
        <f t="shared" si="13"/>
        <v>0</v>
      </c>
      <c r="AT14" s="143">
        <f t="shared" si="14"/>
        <v>0</v>
      </c>
      <c r="AU14" s="143">
        <f t="shared" si="15"/>
        <v>0</v>
      </c>
      <c r="AV14" s="143">
        <f t="shared" si="16"/>
        <v>0</v>
      </c>
      <c r="AW14" s="151">
        <f t="shared" si="17"/>
        <v>0</v>
      </c>
      <c r="AX14" s="151">
        <f t="shared" si="18"/>
        <v>0</v>
      </c>
      <c r="AY14" s="151">
        <f t="shared" si="19"/>
        <v>0</v>
      </c>
      <c r="AZ14" s="143">
        <f t="shared" si="20"/>
        <v>0</v>
      </c>
      <c r="BA14" s="151">
        <f t="shared" si="21"/>
        <v>0</v>
      </c>
      <c r="BB14" s="151">
        <f t="shared" si="22"/>
        <v>0</v>
      </c>
      <c r="BC14" s="151">
        <f t="shared" si="23"/>
        <v>0</v>
      </c>
      <c r="BD14" s="151">
        <f t="shared" si="24"/>
        <v>0</v>
      </c>
      <c r="BE14" s="151">
        <f t="shared" si="25"/>
        <v>0</v>
      </c>
      <c r="BF14" s="151">
        <f t="shared" si="26"/>
        <v>0</v>
      </c>
      <c r="BG14" s="151">
        <f t="shared" si="27"/>
        <v>0</v>
      </c>
      <c r="BH14" s="151">
        <f t="shared" si="28"/>
        <v>0</v>
      </c>
      <c r="BI14" s="152">
        <f t="shared" si="29"/>
        <v>0</v>
      </c>
      <c r="BJ14" s="166"/>
    </row>
    <row r="15" spans="1:68" s="82" customFormat="1" ht="36" customHeight="1">
      <c r="A15" s="174"/>
      <c r="B15" s="49"/>
      <c r="C15" s="59" t="s">
        <v>97</v>
      </c>
      <c r="D15" s="31">
        <v>12</v>
      </c>
      <c r="E15" s="31">
        <f>0.67*12</f>
        <v>8.0400000000000009</v>
      </c>
      <c r="F15" s="50">
        <f t="shared" si="0"/>
        <v>0.67</v>
      </c>
      <c r="G15" s="31">
        <f t="shared" si="4"/>
        <v>0</v>
      </c>
      <c r="H15" s="31">
        <v>203137.24785830447</v>
      </c>
      <c r="I15" s="51">
        <v>32445.704614494818</v>
      </c>
      <c r="J15" s="50">
        <f>+IFERROR(IF(I15=0,0,I15/H15),0)</f>
        <v>0.15972306879497974</v>
      </c>
      <c r="K15" s="31">
        <f t="shared" si="6"/>
        <v>0</v>
      </c>
      <c r="L15" s="31">
        <v>12</v>
      </c>
      <c r="M15" s="95">
        <v>8</v>
      </c>
      <c r="N15" s="50">
        <f t="shared" si="1"/>
        <v>0.66666666666666663</v>
      </c>
      <c r="O15" s="31">
        <f t="shared" si="7"/>
        <v>0</v>
      </c>
      <c r="P15" s="31"/>
      <c r="Q15" s="31">
        <v>104574.587001719</v>
      </c>
      <c r="R15" s="50">
        <f>IFERROR(IF(Q15=0,0,Q15/P15),0)</f>
        <v>0</v>
      </c>
      <c r="S15" s="31">
        <f t="shared" si="8"/>
        <v>0</v>
      </c>
      <c r="T15" s="31">
        <f t="shared" si="9"/>
        <v>0</v>
      </c>
      <c r="U15" s="31">
        <f t="shared" si="10"/>
        <v>0</v>
      </c>
      <c r="V15" s="87"/>
      <c r="W15" s="126">
        <f t="shared" si="30"/>
        <v>0.67452076397033012</v>
      </c>
      <c r="X15" s="102"/>
      <c r="Y15" s="105"/>
      <c r="Z15" s="141">
        <v>12</v>
      </c>
      <c r="AA15" s="142">
        <v>8.0400000000000009</v>
      </c>
      <c r="AB15" s="142">
        <v>0.67</v>
      </c>
      <c r="AC15" s="142">
        <v>0</v>
      </c>
      <c r="AD15" s="142">
        <v>203137.24785830447</v>
      </c>
      <c r="AE15" s="142">
        <v>32445.704614494818</v>
      </c>
      <c r="AF15" s="142">
        <v>0.15972306879497974</v>
      </c>
      <c r="AG15" s="142">
        <v>0</v>
      </c>
      <c r="AH15" s="142">
        <v>12</v>
      </c>
      <c r="AI15" s="142">
        <v>8</v>
      </c>
      <c r="AJ15" s="142">
        <v>0.66666666666666663</v>
      </c>
      <c r="AK15" s="142">
        <v>0</v>
      </c>
      <c r="AL15" s="142"/>
      <c r="AM15" s="142">
        <v>104574.587001719</v>
      </c>
      <c r="AN15" s="142">
        <v>0</v>
      </c>
      <c r="AO15" s="142">
        <v>0</v>
      </c>
      <c r="AP15" s="142">
        <v>0</v>
      </c>
      <c r="AQ15" s="142">
        <v>0</v>
      </c>
      <c r="AR15" s="143">
        <f t="shared" si="12"/>
        <v>0</v>
      </c>
      <c r="AS15" s="143">
        <f t="shared" si="13"/>
        <v>0</v>
      </c>
      <c r="AT15" s="143">
        <f t="shared" si="14"/>
        <v>0</v>
      </c>
      <c r="AU15" s="143">
        <f t="shared" si="15"/>
        <v>0</v>
      </c>
      <c r="AV15" s="143">
        <f t="shared" si="16"/>
        <v>0</v>
      </c>
      <c r="AW15" s="151">
        <f t="shared" si="17"/>
        <v>0</v>
      </c>
      <c r="AX15" s="151">
        <f t="shared" si="18"/>
        <v>0</v>
      </c>
      <c r="AY15" s="151">
        <f t="shared" si="19"/>
        <v>0</v>
      </c>
      <c r="AZ15" s="143">
        <f t="shared" si="20"/>
        <v>0</v>
      </c>
      <c r="BA15" s="151">
        <f t="shared" si="21"/>
        <v>0</v>
      </c>
      <c r="BB15" s="151">
        <f t="shared" si="22"/>
        <v>0</v>
      </c>
      <c r="BC15" s="151">
        <f t="shared" si="23"/>
        <v>0</v>
      </c>
      <c r="BD15" s="151">
        <f t="shared" si="24"/>
        <v>0</v>
      </c>
      <c r="BE15" s="151">
        <f t="shared" si="25"/>
        <v>0</v>
      </c>
      <c r="BF15" s="151">
        <f t="shared" si="26"/>
        <v>0</v>
      </c>
      <c r="BG15" s="151">
        <f t="shared" si="27"/>
        <v>0</v>
      </c>
      <c r="BH15" s="151">
        <f t="shared" si="28"/>
        <v>0</v>
      </c>
      <c r="BI15" s="152">
        <f t="shared" si="29"/>
        <v>0</v>
      </c>
      <c r="BJ15" s="166"/>
    </row>
    <row r="16" spans="1:68" s="82" customFormat="1" ht="36" customHeight="1">
      <c r="A16" s="174"/>
      <c r="B16" s="88" t="s">
        <v>107</v>
      </c>
      <c r="C16" s="59" t="s">
        <v>98</v>
      </c>
      <c r="D16" s="31">
        <v>13</v>
      </c>
      <c r="E16" s="95">
        <v>13</v>
      </c>
      <c r="F16" s="50">
        <f t="shared" si="0"/>
        <v>1</v>
      </c>
      <c r="G16" s="31">
        <f t="shared" si="4"/>
        <v>1500000</v>
      </c>
      <c r="H16" s="31">
        <v>325713.27750869398</v>
      </c>
      <c r="I16" s="31">
        <v>326261.87800000003</v>
      </c>
      <c r="J16" s="50">
        <f t="shared" si="5"/>
        <v>1.0016843049675537</v>
      </c>
      <c r="K16" s="31">
        <f t="shared" si="6"/>
        <v>2000000</v>
      </c>
      <c r="L16" s="31">
        <v>13</v>
      </c>
      <c r="M16" s="95">
        <v>13</v>
      </c>
      <c r="N16" s="50">
        <f t="shared" si="1"/>
        <v>1</v>
      </c>
      <c r="O16" s="31">
        <f t="shared" si="7"/>
        <v>1500000</v>
      </c>
      <c r="P16" s="31">
        <v>220349.02459352289</v>
      </c>
      <c r="Q16" s="31">
        <v>18998.4070427185</v>
      </c>
      <c r="R16" s="50">
        <f t="shared" si="2"/>
        <v>8.6219610355729046E-2</v>
      </c>
      <c r="S16" s="31">
        <f t="shared" si="8"/>
        <v>0</v>
      </c>
      <c r="T16" s="31">
        <f t="shared" si="9"/>
        <v>5000000</v>
      </c>
      <c r="U16" s="31">
        <f t="shared" si="10"/>
        <v>5000000</v>
      </c>
      <c r="V16" s="87">
        <v>43587</v>
      </c>
      <c r="W16" s="120">
        <f t="shared" si="11"/>
        <v>0.54395195766164139</v>
      </c>
      <c r="X16" s="102" t="s">
        <v>107</v>
      </c>
      <c r="Y16" s="105">
        <v>43587</v>
      </c>
      <c r="Z16" s="141">
        <v>13</v>
      </c>
      <c r="AA16" s="142">
        <v>13</v>
      </c>
      <c r="AB16" s="142">
        <v>1</v>
      </c>
      <c r="AC16" s="142">
        <v>1500000</v>
      </c>
      <c r="AD16" s="142">
        <v>325713.27750869398</v>
      </c>
      <c r="AE16" s="142">
        <v>326261.87800000003</v>
      </c>
      <c r="AF16" s="142">
        <v>1.0016843049675537</v>
      </c>
      <c r="AG16" s="142">
        <v>2000000</v>
      </c>
      <c r="AH16" s="142">
        <v>13</v>
      </c>
      <c r="AI16" s="142">
        <v>13</v>
      </c>
      <c r="AJ16" s="142">
        <v>1</v>
      </c>
      <c r="AK16" s="142">
        <v>1500000</v>
      </c>
      <c r="AL16" s="142">
        <v>220349.02459352289</v>
      </c>
      <c r="AM16" s="142">
        <v>33416.087870000003</v>
      </c>
      <c r="AN16" s="142">
        <v>0.15165071836211913</v>
      </c>
      <c r="AO16" s="142">
        <v>0</v>
      </c>
      <c r="AP16" s="142">
        <v>5000000</v>
      </c>
      <c r="AQ16" s="142">
        <v>5000000</v>
      </c>
      <c r="AR16" s="143">
        <f t="shared" si="12"/>
        <v>0</v>
      </c>
      <c r="AS16" s="143">
        <f t="shared" si="13"/>
        <v>0</v>
      </c>
      <c r="AT16" s="143">
        <f t="shared" si="14"/>
        <v>0</v>
      </c>
      <c r="AU16" s="143">
        <f t="shared" si="15"/>
        <v>0</v>
      </c>
      <c r="AV16" s="143">
        <f t="shared" si="16"/>
        <v>0</v>
      </c>
      <c r="AW16" s="151">
        <f t="shared" si="17"/>
        <v>0</v>
      </c>
      <c r="AX16" s="151">
        <f t="shared" si="18"/>
        <v>0</v>
      </c>
      <c r="AY16" s="151">
        <f t="shared" si="19"/>
        <v>0</v>
      </c>
      <c r="AZ16" s="143">
        <f t="shared" si="20"/>
        <v>0</v>
      </c>
      <c r="BA16" s="151">
        <f t="shared" si="21"/>
        <v>0</v>
      </c>
      <c r="BB16" s="151">
        <f t="shared" si="22"/>
        <v>0</v>
      </c>
      <c r="BC16" s="151">
        <f t="shared" si="23"/>
        <v>0</v>
      </c>
      <c r="BD16" s="151">
        <f t="shared" si="24"/>
        <v>0</v>
      </c>
      <c r="BE16" s="151">
        <f>+Q16-AM16</f>
        <v>-14417.680827281503</v>
      </c>
      <c r="BF16" s="151">
        <f t="shared" si="26"/>
        <v>-6.5431108006390085E-2</v>
      </c>
      <c r="BG16" s="151">
        <f t="shared" si="27"/>
        <v>0</v>
      </c>
      <c r="BH16" s="151">
        <f t="shared" si="28"/>
        <v>0</v>
      </c>
      <c r="BI16" s="152">
        <f t="shared" si="29"/>
        <v>0</v>
      </c>
      <c r="BJ16" s="166"/>
    </row>
    <row r="17" spans="1:62" s="82" customFormat="1" ht="36" customHeight="1">
      <c r="A17" s="175"/>
      <c r="B17" s="88" t="s">
        <v>108</v>
      </c>
      <c r="C17" s="59" t="s">
        <v>99</v>
      </c>
      <c r="D17" s="31">
        <v>14</v>
      </c>
      <c r="E17" s="95">
        <v>14</v>
      </c>
      <c r="F17" s="50">
        <f t="shared" si="0"/>
        <v>1</v>
      </c>
      <c r="G17" s="119">
        <f>+IF(F17&gt;=100%,1500000,0)/26*10</f>
        <v>576923.07692307699</v>
      </c>
      <c r="H17" s="31">
        <v>76177.228273498753</v>
      </c>
      <c r="I17" s="157">
        <v>60561.797102411132</v>
      </c>
      <c r="J17" s="50">
        <f t="shared" si="5"/>
        <v>0.79501182275858595</v>
      </c>
      <c r="K17" s="119">
        <f>IF(AND(J17&gt;=90%,J17&lt;95%),1000000,IF(AND(J17&gt;=95%,J17&lt;100%),1300000,IF(J17&gt;=100%,2000000,0)))/26*10</f>
        <v>0</v>
      </c>
      <c r="L17" s="31">
        <v>14</v>
      </c>
      <c r="M17" s="95">
        <v>14</v>
      </c>
      <c r="N17" s="50">
        <f t="shared" ref="N17" si="31">+IF(M17=0,0,M17/L17)</f>
        <v>1</v>
      </c>
      <c r="O17" s="119">
        <f>+IF(N17&gt;=100%,1500000,0)/26*10</f>
        <v>576923.07692307699</v>
      </c>
      <c r="P17" s="31">
        <v>49423.216951233553</v>
      </c>
      <c r="Q17" s="31">
        <v>0</v>
      </c>
      <c r="R17" s="50">
        <f t="shared" si="2"/>
        <v>0</v>
      </c>
      <c r="S17" s="31">
        <f t="shared" si="8"/>
        <v>0</v>
      </c>
      <c r="T17" s="31">
        <f>+SUM(S17,O17,K17,G17)</f>
        <v>1153846.153846154</v>
      </c>
      <c r="U17" s="31">
        <f>+T17</f>
        <v>1153846.153846154</v>
      </c>
      <c r="V17" s="87">
        <v>43606</v>
      </c>
      <c r="W17" s="120">
        <f t="shared" si="11"/>
        <v>0.39750591137929298</v>
      </c>
      <c r="X17" s="102" t="s">
        <v>108</v>
      </c>
      <c r="Y17" s="105">
        <v>43606</v>
      </c>
      <c r="Z17" s="141">
        <v>14</v>
      </c>
      <c r="AA17" s="142">
        <v>14</v>
      </c>
      <c r="AB17" s="142">
        <v>1</v>
      </c>
      <c r="AC17" s="142">
        <v>576923.07692307699</v>
      </c>
      <c r="AD17" s="142">
        <v>76177.228273498753</v>
      </c>
      <c r="AE17" s="142">
        <v>78817.097000000009</v>
      </c>
      <c r="AF17" s="142">
        <v>1.0346543026877186</v>
      </c>
      <c r="AG17" s="142">
        <v>769230.76923076925</v>
      </c>
      <c r="AH17" s="142">
        <v>14</v>
      </c>
      <c r="AI17" s="142">
        <v>14</v>
      </c>
      <c r="AJ17" s="142">
        <v>1</v>
      </c>
      <c r="AK17" s="142">
        <v>576923.07692307699</v>
      </c>
      <c r="AL17" s="142">
        <v>49423.216951233553</v>
      </c>
      <c r="AM17" s="142">
        <v>5214.7455799999998</v>
      </c>
      <c r="AN17" s="142">
        <v>0.10551206298743054</v>
      </c>
      <c r="AO17" s="142">
        <v>0</v>
      </c>
      <c r="AP17" s="142">
        <v>1923076.9230769232</v>
      </c>
      <c r="AQ17" s="142">
        <v>1923076.9230769232</v>
      </c>
      <c r="AR17" s="143">
        <f t="shared" si="12"/>
        <v>0</v>
      </c>
      <c r="AS17" s="143">
        <f t="shared" si="13"/>
        <v>0</v>
      </c>
      <c r="AT17" s="143">
        <f t="shared" si="14"/>
        <v>0</v>
      </c>
      <c r="AU17" s="143">
        <f t="shared" si="15"/>
        <v>0</v>
      </c>
      <c r="AV17" s="143">
        <f t="shared" si="16"/>
        <v>0</v>
      </c>
      <c r="AW17" s="151">
        <f>+I17-AE17</f>
        <v>-18255.299897588877</v>
      </c>
      <c r="AX17" s="151">
        <f t="shared" si="18"/>
        <v>-0.23964247992913268</v>
      </c>
      <c r="AY17" s="151">
        <f t="shared" si="19"/>
        <v>-769230.76923076925</v>
      </c>
      <c r="AZ17" s="143">
        <f t="shared" si="20"/>
        <v>0</v>
      </c>
      <c r="BA17" s="151">
        <f t="shared" si="21"/>
        <v>0</v>
      </c>
      <c r="BB17" s="151">
        <f t="shared" si="22"/>
        <v>0</v>
      </c>
      <c r="BC17" s="151">
        <f t="shared" si="23"/>
        <v>0</v>
      </c>
      <c r="BD17" s="151">
        <f t="shared" si="24"/>
        <v>0</v>
      </c>
      <c r="BE17" s="151">
        <f t="shared" si="25"/>
        <v>-5214.7455799999998</v>
      </c>
      <c r="BF17" s="151">
        <f t="shared" si="26"/>
        <v>-0.10551206298743054</v>
      </c>
      <c r="BG17" s="151">
        <f t="shared" si="27"/>
        <v>0</v>
      </c>
      <c r="BH17" s="151">
        <f>+T17-AP17</f>
        <v>-769230.76923076925</v>
      </c>
      <c r="BI17" s="152">
        <f t="shared" si="29"/>
        <v>-769230.76923076925</v>
      </c>
      <c r="BJ17" s="166"/>
    </row>
    <row r="18" spans="1:62" s="83" customFormat="1" ht="36" customHeight="1">
      <c r="A18" s="60"/>
      <c r="B18" s="60"/>
      <c r="C18" s="61" t="s">
        <v>16</v>
      </c>
      <c r="D18" s="62">
        <f>SUM(D6:D17)</f>
        <v>352</v>
      </c>
      <c r="E18" s="62">
        <f>SUM(E6:E17)</f>
        <v>340.04</v>
      </c>
      <c r="F18" s="63">
        <f>+IF(E18=0,0,E18/D18)</f>
        <v>0.96602272727272731</v>
      </c>
      <c r="G18" s="62">
        <f>SUM(G6:G17)</f>
        <v>12115384.615384616</v>
      </c>
      <c r="H18" s="64">
        <f>SUM(H6:H17)</f>
        <v>1744785.4379832004</v>
      </c>
      <c r="I18" s="62">
        <f>SUM(I6:I17)</f>
        <v>1083478.6751024111</v>
      </c>
      <c r="J18" s="63">
        <f t="shared" si="5"/>
        <v>0.62098103956828377</v>
      </c>
      <c r="K18" s="62">
        <f>SUM(K6:K17)</f>
        <v>8461538.461538462</v>
      </c>
      <c r="L18" s="62">
        <f>SUM(L6:L17)</f>
        <v>352</v>
      </c>
      <c r="M18" s="62">
        <f>SUM(M6:M17)</f>
        <v>340</v>
      </c>
      <c r="N18" s="63">
        <f>+IF(M18=0,0,M18/L18)</f>
        <v>0.96590909090909094</v>
      </c>
      <c r="O18" s="62">
        <f>SUM(O6:O17)</f>
        <v>12115384.615384616</v>
      </c>
      <c r="P18" s="62">
        <f>SUM(P6:P17)</f>
        <v>848984.93049938406</v>
      </c>
      <c r="Q18" s="62">
        <f>SUM(Q6:Q17)</f>
        <v>1113243.4070427185</v>
      </c>
      <c r="R18" s="63">
        <f>+IF(Q18=0,0,Q18/P18)</f>
        <v>1.3112640366748254</v>
      </c>
      <c r="S18" s="62">
        <f>SUM(S6:S17)</f>
        <v>6692307.692307692</v>
      </c>
      <c r="T18" s="62">
        <f>SUM(T6:T17)</f>
        <v>39384615.384615384</v>
      </c>
      <c r="U18" s="64">
        <f>SUM(U6:U17)</f>
        <v>39384615.384615384</v>
      </c>
      <c r="V18" s="62"/>
      <c r="W18" s="120">
        <f t="shared" si="11"/>
        <v>0.96612253812155457</v>
      </c>
      <c r="X18" s="102"/>
      <c r="Y18" s="105"/>
      <c r="Z18" s="153">
        <v>352</v>
      </c>
      <c r="AA18" s="154">
        <v>340.04</v>
      </c>
      <c r="AB18" s="154">
        <v>0.96602272727272731</v>
      </c>
      <c r="AC18" s="155">
        <v>12115384.615384616</v>
      </c>
      <c r="AD18" s="155">
        <v>1744785.4379832004</v>
      </c>
      <c r="AE18" s="155">
        <v>1101733.9750000001</v>
      </c>
      <c r="AF18" s="155">
        <v>0.63144381596484189</v>
      </c>
      <c r="AG18" s="155">
        <v>9230769.2307692319</v>
      </c>
      <c r="AH18" s="155">
        <v>352</v>
      </c>
      <c r="AI18" s="155">
        <v>340</v>
      </c>
      <c r="AJ18" s="155">
        <v>0.96590909090909094</v>
      </c>
      <c r="AK18" s="155">
        <v>12115384.615384616</v>
      </c>
      <c r="AL18" s="155">
        <v>848984.93049938406</v>
      </c>
      <c r="AM18" s="155">
        <v>1132875.83345</v>
      </c>
      <c r="AN18" s="155">
        <v>1.3343886242876273</v>
      </c>
      <c r="AO18" s="155">
        <v>6692307.692307692</v>
      </c>
      <c r="AP18" s="155">
        <v>40153846.153846152</v>
      </c>
      <c r="AQ18" s="155">
        <v>40153846.153846152</v>
      </c>
      <c r="AR18" s="156">
        <f>+D18-Z18</f>
        <v>0</v>
      </c>
      <c r="AS18" s="156">
        <f t="shared" si="13"/>
        <v>0</v>
      </c>
      <c r="AT18" s="156">
        <f t="shared" si="14"/>
        <v>0</v>
      </c>
      <c r="AU18" s="156">
        <f t="shared" si="15"/>
        <v>0</v>
      </c>
      <c r="AV18" s="156">
        <f t="shared" si="16"/>
        <v>0</v>
      </c>
      <c r="AW18" s="151">
        <f t="shared" si="17"/>
        <v>-18255.299897589022</v>
      </c>
      <c r="AX18" s="151">
        <f t="shared" si="18"/>
        <v>-1.0462776396558127E-2</v>
      </c>
      <c r="AY18" s="151">
        <f t="shared" si="19"/>
        <v>-769230.76923076995</v>
      </c>
      <c r="AZ18" s="156">
        <f t="shared" si="20"/>
        <v>0</v>
      </c>
      <c r="BA18" s="151">
        <f t="shared" si="21"/>
        <v>0</v>
      </c>
      <c r="BB18" s="151">
        <f t="shared" si="22"/>
        <v>0</v>
      </c>
      <c r="BC18" s="151">
        <f t="shared" si="23"/>
        <v>0</v>
      </c>
      <c r="BD18" s="151">
        <f t="shared" si="24"/>
        <v>0</v>
      </c>
      <c r="BE18" s="151">
        <f t="shared" si="25"/>
        <v>-19632.426407281542</v>
      </c>
      <c r="BF18" s="151">
        <f t="shared" si="26"/>
        <v>-2.3124587612801895E-2</v>
      </c>
      <c r="BG18" s="151">
        <f t="shared" si="27"/>
        <v>0</v>
      </c>
      <c r="BH18" s="151">
        <f t="shared" si="28"/>
        <v>-769230.76923076808</v>
      </c>
      <c r="BI18" s="152">
        <f t="shared" si="29"/>
        <v>-769230.76923076808</v>
      </c>
      <c r="BJ18" s="167"/>
    </row>
    <row r="19" spans="1:62">
      <c r="A19" s="69"/>
      <c r="B19" s="69"/>
      <c r="C19" s="69"/>
      <c r="D19" s="70"/>
      <c r="E19" s="70"/>
      <c r="F19" s="71"/>
      <c r="G19" s="70"/>
      <c r="H19" s="70"/>
      <c r="I19" s="70"/>
      <c r="J19" s="72"/>
      <c r="K19" s="70"/>
      <c r="L19" s="70"/>
      <c r="M19" s="71"/>
      <c r="N19" s="70"/>
      <c r="O19" s="69"/>
      <c r="P19" s="70"/>
      <c r="Q19" s="71"/>
      <c r="R19" s="70"/>
      <c r="S19" s="69"/>
      <c r="T19" s="28"/>
      <c r="U19" s="69"/>
      <c r="V19" s="69"/>
      <c r="W19" s="120"/>
      <c r="Y19" s="105"/>
      <c r="Z19" s="141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3"/>
      <c r="AS19" s="143"/>
      <c r="AT19" s="143"/>
      <c r="AU19" s="143"/>
      <c r="AV19" s="143"/>
      <c r="AW19" s="151"/>
      <c r="AX19" s="151"/>
      <c r="AY19" s="151"/>
      <c r="AZ19" s="143"/>
      <c r="BA19" s="151"/>
      <c r="BB19" s="151"/>
      <c r="BC19" s="151"/>
      <c r="BD19" s="151"/>
      <c r="BE19" s="151"/>
      <c r="BF19" s="151"/>
      <c r="BG19" s="151"/>
      <c r="BH19" s="151"/>
      <c r="BI19" s="152"/>
    </row>
    <row r="20" spans="1:62" s="81" customFormat="1" ht="25.5" customHeight="1">
      <c r="A20" s="171" t="s">
        <v>1</v>
      </c>
      <c r="B20" s="171" t="s">
        <v>36</v>
      </c>
      <c r="C20" s="172" t="s">
        <v>15</v>
      </c>
      <c r="D20" s="171" t="s">
        <v>89</v>
      </c>
      <c r="E20" s="171"/>
      <c r="F20" s="171"/>
      <c r="G20" s="171"/>
      <c r="H20" s="171" t="s">
        <v>5306</v>
      </c>
      <c r="I20" s="171"/>
      <c r="J20" s="171"/>
      <c r="K20" s="171"/>
      <c r="L20" s="171" t="s">
        <v>90</v>
      </c>
      <c r="M20" s="171"/>
      <c r="N20" s="171"/>
      <c r="O20" s="171"/>
      <c r="P20" s="171" t="s">
        <v>102</v>
      </c>
      <c r="Q20" s="171"/>
      <c r="R20" s="171"/>
      <c r="S20" s="171"/>
      <c r="T20" s="171" t="s">
        <v>2</v>
      </c>
      <c r="U20" s="171" t="s">
        <v>20</v>
      </c>
      <c r="V20" s="171" t="s">
        <v>87</v>
      </c>
      <c r="W20" s="120">
        <f t="shared" si="11"/>
        <v>0</v>
      </c>
      <c r="X20" s="102"/>
      <c r="Y20" s="105"/>
      <c r="Z20" s="146" t="s">
        <v>89</v>
      </c>
      <c r="AA20" s="142"/>
      <c r="AB20" s="142"/>
      <c r="AC20" s="147"/>
      <c r="AD20" s="147" t="s">
        <v>5306</v>
      </c>
      <c r="AE20" s="147"/>
      <c r="AF20" s="147"/>
      <c r="AG20" s="147"/>
      <c r="AH20" s="147" t="s">
        <v>90</v>
      </c>
      <c r="AI20" s="147"/>
      <c r="AJ20" s="147"/>
      <c r="AK20" s="147"/>
      <c r="AL20" s="147" t="s">
        <v>102</v>
      </c>
      <c r="AM20" s="147"/>
      <c r="AN20" s="147"/>
      <c r="AO20" s="147"/>
      <c r="AP20" s="147" t="s">
        <v>2</v>
      </c>
      <c r="AQ20" s="147" t="s">
        <v>20</v>
      </c>
      <c r="AR20" s="143" t="e">
        <f t="shared" si="12"/>
        <v>#VALUE!</v>
      </c>
      <c r="AS20" s="143">
        <f t="shared" si="13"/>
        <v>0</v>
      </c>
      <c r="AT20" s="143">
        <f t="shared" si="14"/>
        <v>0</v>
      </c>
      <c r="AU20" s="143">
        <f t="shared" si="15"/>
        <v>0</v>
      </c>
      <c r="AV20" s="143" t="e">
        <f t="shared" si="16"/>
        <v>#VALUE!</v>
      </c>
      <c r="AW20" s="151">
        <f t="shared" si="17"/>
        <v>0</v>
      </c>
      <c r="AX20" s="151">
        <f t="shared" si="18"/>
        <v>0</v>
      </c>
      <c r="AY20" s="151">
        <f t="shared" si="19"/>
        <v>0</v>
      </c>
      <c r="AZ20" s="143" t="e">
        <f t="shared" si="20"/>
        <v>#VALUE!</v>
      </c>
      <c r="BA20" s="151">
        <f t="shared" si="21"/>
        <v>0</v>
      </c>
      <c r="BB20" s="151">
        <f t="shared" si="22"/>
        <v>0</v>
      </c>
      <c r="BC20" s="151">
        <f t="shared" si="23"/>
        <v>0</v>
      </c>
      <c r="BD20" s="151" t="e">
        <f t="shared" si="24"/>
        <v>#VALUE!</v>
      </c>
      <c r="BE20" s="151">
        <f t="shared" si="25"/>
        <v>0</v>
      </c>
      <c r="BF20" s="151">
        <f t="shared" si="26"/>
        <v>0</v>
      </c>
      <c r="BG20" s="151">
        <f t="shared" si="27"/>
        <v>0</v>
      </c>
      <c r="BH20" s="151" t="e">
        <f t="shared" si="28"/>
        <v>#VALUE!</v>
      </c>
      <c r="BI20" s="152" t="e">
        <f t="shared" si="29"/>
        <v>#VALUE!</v>
      </c>
      <c r="BJ20" s="161"/>
    </row>
    <row r="21" spans="1:62" s="81" customFormat="1" ht="39" customHeight="1">
      <c r="A21" s="171"/>
      <c r="B21" s="171"/>
      <c r="C21" s="172"/>
      <c r="D21" s="9" t="s">
        <v>3</v>
      </c>
      <c r="E21" s="52" t="s">
        <v>4</v>
      </c>
      <c r="F21" s="10" t="s">
        <v>5</v>
      </c>
      <c r="G21" s="52" t="s">
        <v>6</v>
      </c>
      <c r="H21" s="52" t="s">
        <v>94</v>
      </c>
      <c r="I21" s="52" t="s">
        <v>4</v>
      </c>
      <c r="J21" s="10" t="s">
        <v>5</v>
      </c>
      <c r="K21" s="90" t="s">
        <v>101</v>
      </c>
      <c r="L21" s="9" t="s">
        <v>3</v>
      </c>
      <c r="M21" s="52" t="s">
        <v>4</v>
      </c>
      <c r="N21" s="10" t="s">
        <v>5</v>
      </c>
      <c r="O21" s="52" t="s">
        <v>6</v>
      </c>
      <c r="P21" s="9" t="s">
        <v>3</v>
      </c>
      <c r="Q21" s="91" t="s">
        <v>4</v>
      </c>
      <c r="R21" s="10" t="s">
        <v>5</v>
      </c>
      <c r="S21" s="91" t="s">
        <v>6</v>
      </c>
      <c r="T21" s="171"/>
      <c r="U21" s="171"/>
      <c r="V21" s="171"/>
      <c r="W21" s="120">
        <f t="shared" si="11"/>
        <v>0</v>
      </c>
      <c r="X21" s="102"/>
      <c r="Y21" s="105"/>
      <c r="Z21" s="146" t="s">
        <v>3</v>
      </c>
      <c r="AA21" s="142" t="s">
        <v>4</v>
      </c>
      <c r="AB21" s="142" t="s">
        <v>5</v>
      </c>
      <c r="AC21" s="147" t="s">
        <v>6</v>
      </c>
      <c r="AD21" s="147" t="s">
        <v>94</v>
      </c>
      <c r="AE21" s="147" t="s">
        <v>4</v>
      </c>
      <c r="AF21" s="147" t="s">
        <v>5</v>
      </c>
      <c r="AG21" s="147" t="s">
        <v>101</v>
      </c>
      <c r="AH21" s="147" t="s">
        <v>3</v>
      </c>
      <c r="AI21" s="147" t="s">
        <v>4</v>
      </c>
      <c r="AJ21" s="147" t="s">
        <v>5</v>
      </c>
      <c r="AK21" s="147" t="s">
        <v>6</v>
      </c>
      <c r="AL21" s="147" t="s">
        <v>3</v>
      </c>
      <c r="AM21" s="147" t="s">
        <v>4</v>
      </c>
      <c r="AN21" s="147" t="s">
        <v>5</v>
      </c>
      <c r="AO21" s="147" t="s">
        <v>6</v>
      </c>
      <c r="AP21" s="147"/>
      <c r="AQ21" s="147"/>
      <c r="AR21" s="143" t="e">
        <f t="shared" si="12"/>
        <v>#VALUE!</v>
      </c>
      <c r="AS21" s="143" t="e">
        <f t="shared" si="13"/>
        <v>#VALUE!</v>
      </c>
      <c r="AT21" s="143" t="e">
        <f t="shared" si="14"/>
        <v>#VALUE!</v>
      </c>
      <c r="AU21" s="143" t="e">
        <f t="shared" si="15"/>
        <v>#VALUE!</v>
      </c>
      <c r="AV21" s="143" t="e">
        <f t="shared" si="16"/>
        <v>#VALUE!</v>
      </c>
      <c r="AW21" s="151" t="e">
        <f t="shared" si="17"/>
        <v>#VALUE!</v>
      </c>
      <c r="AX21" s="151" t="e">
        <f t="shared" si="18"/>
        <v>#VALUE!</v>
      </c>
      <c r="AY21" s="151" t="e">
        <f t="shared" si="19"/>
        <v>#VALUE!</v>
      </c>
      <c r="AZ21" s="143" t="e">
        <f t="shared" si="20"/>
        <v>#VALUE!</v>
      </c>
      <c r="BA21" s="151" t="e">
        <f t="shared" si="21"/>
        <v>#VALUE!</v>
      </c>
      <c r="BB21" s="151" t="e">
        <f t="shared" si="22"/>
        <v>#VALUE!</v>
      </c>
      <c r="BC21" s="151" t="e">
        <f t="shared" si="23"/>
        <v>#VALUE!</v>
      </c>
      <c r="BD21" s="151" t="e">
        <f t="shared" si="24"/>
        <v>#VALUE!</v>
      </c>
      <c r="BE21" s="151" t="e">
        <f t="shared" si="25"/>
        <v>#VALUE!</v>
      </c>
      <c r="BF21" s="151" t="e">
        <f t="shared" si="26"/>
        <v>#VALUE!</v>
      </c>
      <c r="BG21" s="151" t="e">
        <f t="shared" si="27"/>
        <v>#VALUE!</v>
      </c>
      <c r="BH21" s="151">
        <f t="shared" si="28"/>
        <v>0</v>
      </c>
      <c r="BI21" s="152">
        <f t="shared" si="29"/>
        <v>0</v>
      </c>
      <c r="BJ21" s="161"/>
    </row>
    <row r="22" spans="1:62" s="82" customFormat="1" ht="42.75" customHeight="1">
      <c r="A22" s="177" t="s">
        <v>67</v>
      </c>
      <c r="B22" s="49" t="s">
        <v>65</v>
      </c>
      <c r="C22" s="59" t="s">
        <v>66</v>
      </c>
      <c r="D22" s="31">
        <v>291</v>
      </c>
      <c r="E22" s="95">
        <v>291</v>
      </c>
      <c r="F22" s="50">
        <f t="shared" ref="F22:F29" si="32">+IF(E22=0,0,E22/D22)</f>
        <v>1</v>
      </c>
      <c r="G22" s="31">
        <f t="shared" ref="G22:G29" si="33">+IF(F22&gt;=100%,1500000,0)</f>
        <v>1500000</v>
      </c>
      <c r="H22" s="31">
        <v>216977.15629248158</v>
      </c>
      <c r="I22" s="31">
        <v>265857.73286314175</v>
      </c>
      <c r="J22" s="53">
        <f>+IF(I22=0,0,I22/H22)</f>
        <v>1.2252798285584034</v>
      </c>
      <c r="K22" s="31">
        <f>IF(AND(J22&gt;=90%,J22&lt;95%),1000000,IF(AND(J22&gt;=95%,J22&lt;100%),1300000,IF(J22&gt;=100%,2000000,0)))</f>
        <v>2000000</v>
      </c>
      <c r="L22" s="31">
        <v>291</v>
      </c>
      <c r="M22" s="95">
        <v>291</v>
      </c>
      <c r="N22" s="54">
        <f t="shared" ref="N22:N30" si="34">+IF(M22=0,0,M22/L22)</f>
        <v>1</v>
      </c>
      <c r="O22" s="31">
        <f t="shared" ref="O22:O29" si="35">+IF(N22&gt;=100%,1500000,0)</f>
        <v>1500000</v>
      </c>
      <c r="P22" s="31">
        <v>36966.154561033371</v>
      </c>
      <c r="Q22" s="31">
        <v>41760.318908000008</v>
      </c>
      <c r="R22" s="54">
        <f t="shared" ref="R22:R25" si="36">+IF(Q22=0,0,Q22/P22)</f>
        <v>1.1296906428027611</v>
      </c>
      <c r="S22" s="31">
        <f t="shared" ref="S22:S29" si="37">+IF(R22&gt;=100%,1000000,0)</f>
        <v>1000000</v>
      </c>
      <c r="T22" s="31">
        <f t="shared" ref="T22:T29" si="38">+SUM(S22,O22,K22,G22)</f>
        <v>6000000</v>
      </c>
      <c r="U22" s="31">
        <f>+T22</f>
        <v>6000000</v>
      </c>
      <c r="V22" s="87">
        <v>43529</v>
      </c>
      <c r="W22" s="120">
        <f t="shared" si="11"/>
        <v>1.1774852356805823</v>
      </c>
      <c r="X22" s="102" t="s">
        <v>65</v>
      </c>
      <c r="Y22" s="105">
        <v>43529</v>
      </c>
      <c r="Z22" s="141">
        <v>291</v>
      </c>
      <c r="AA22" s="142">
        <v>291</v>
      </c>
      <c r="AB22" s="142">
        <v>1</v>
      </c>
      <c r="AC22" s="142">
        <v>1500000</v>
      </c>
      <c r="AD22" s="142">
        <v>216977.15629248158</v>
      </c>
      <c r="AE22" s="142">
        <v>265857.73286314175</v>
      </c>
      <c r="AF22" s="142">
        <v>1.2252798285584034</v>
      </c>
      <c r="AG22" s="142">
        <v>2000000</v>
      </c>
      <c r="AH22" s="142">
        <v>291</v>
      </c>
      <c r="AI22" s="142">
        <v>291</v>
      </c>
      <c r="AJ22" s="142">
        <v>1</v>
      </c>
      <c r="AK22" s="142">
        <v>1500000</v>
      </c>
      <c r="AL22" s="142">
        <v>36966.154561033371</v>
      </c>
      <c r="AM22" s="142">
        <v>41760.318908000008</v>
      </c>
      <c r="AN22" s="142">
        <v>1.1296906428027611</v>
      </c>
      <c r="AO22" s="142">
        <v>1000000</v>
      </c>
      <c r="AP22" s="142">
        <v>6000000</v>
      </c>
      <c r="AQ22" s="142">
        <v>6000000</v>
      </c>
      <c r="AR22" s="143">
        <f t="shared" si="12"/>
        <v>0</v>
      </c>
      <c r="AS22" s="143">
        <f t="shared" si="13"/>
        <v>0</v>
      </c>
      <c r="AT22" s="143">
        <f t="shared" si="14"/>
        <v>0</v>
      </c>
      <c r="AU22" s="143">
        <f t="shared" si="15"/>
        <v>0</v>
      </c>
      <c r="AV22" s="143">
        <f t="shared" si="16"/>
        <v>0</v>
      </c>
      <c r="AW22" s="151">
        <f t="shared" si="17"/>
        <v>0</v>
      </c>
      <c r="AX22" s="151">
        <f t="shared" si="18"/>
        <v>0</v>
      </c>
      <c r="AY22" s="151">
        <f t="shared" si="19"/>
        <v>0</v>
      </c>
      <c r="AZ22" s="143">
        <f t="shared" si="20"/>
        <v>0</v>
      </c>
      <c r="BA22" s="151">
        <f t="shared" si="21"/>
        <v>0</v>
      </c>
      <c r="BB22" s="151">
        <f t="shared" si="22"/>
        <v>0</v>
      </c>
      <c r="BC22" s="151">
        <f t="shared" si="23"/>
        <v>0</v>
      </c>
      <c r="BD22" s="151">
        <f t="shared" si="24"/>
        <v>0</v>
      </c>
      <c r="BE22" s="151">
        <f t="shared" si="25"/>
        <v>0</v>
      </c>
      <c r="BF22" s="151">
        <f t="shared" si="26"/>
        <v>0</v>
      </c>
      <c r="BG22" s="151">
        <f t="shared" si="27"/>
        <v>0</v>
      </c>
      <c r="BH22" s="151">
        <f t="shared" si="28"/>
        <v>0</v>
      </c>
      <c r="BI22" s="152">
        <f t="shared" si="29"/>
        <v>0</v>
      </c>
      <c r="BJ22" s="166"/>
    </row>
    <row r="23" spans="1:62" s="82" customFormat="1" ht="42.75" customHeight="1">
      <c r="A23" s="178"/>
      <c r="B23" s="88" t="s">
        <v>109</v>
      </c>
      <c r="C23" s="59" t="s">
        <v>100</v>
      </c>
      <c r="D23" s="31">
        <v>238</v>
      </c>
      <c r="E23" s="95">
        <v>238</v>
      </c>
      <c r="F23" s="50">
        <f t="shared" si="32"/>
        <v>1</v>
      </c>
      <c r="G23" s="31">
        <f t="shared" si="33"/>
        <v>1500000</v>
      </c>
      <c r="H23" s="31">
        <v>124280.9586383586</v>
      </c>
      <c r="I23" s="31">
        <v>264851.79118994612</v>
      </c>
      <c r="J23" s="53">
        <f t="shared" ref="J23:J29" si="39">+IF(I23=0,0,I23/H23)</f>
        <v>2.1310729663795911</v>
      </c>
      <c r="K23" s="31">
        <f t="shared" ref="K23:K29" si="40">IF(AND(J23&gt;=90%,J23&lt;95%),1000000,IF(AND(J23&gt;=95%,J23&lt;100%),1300000,IF(J23&gt;=100%,2000000,0)))</f>
        <v>2000000</v>
      </c>
      <c r="L23" s="31">
        <v>238</v>
      </c>
      <c r="M23" s="95">
        <v>238</v>
      </c>
      <c r="N23" s="50">
        <f t="shared" si="34"/>
        <v>1</v>
      </c>
      <c r="O23" s="31">
        <f t="shared" si="35"/>
        <v>1500000</v>
      </c>
      <c r="P23" s="31">
        <v>129662.35221515637</v>
      </c>
      <c r="Q23" s="31">
        <v>59820.487474000009</v>
      </c>
      <c r="R23" s="50">
        <f t="shared" si="36"/>
        <v>0.46135587124577498</v>
      </c>
      <c r="S23" s="31">
        <f t="shared" si="37"/>
        <v>0</v>
      </c>
      <c r="T23" s="31">
        <f t="shared" si="38"/>
        <v>5000000</v>
      </c>
      <c r="U23" s="31">
        <f t="shared" ref="U23:U29" si="41">+T23</f>
        <v>5000000</v>
      </c>
      <c r="V23" s="87">
        <v>43578</v>
      </c>
      <c r="W23" s="120">
        <f t="shared" si="11"/>
        <v>1.296214418812683</v>
      </c>
      <c r="X23" s="102" t="s">
        <v>109</v>
      </c>
      <c r="Y23" s="105">
        <v>43578</v>
      </c>
      <c r="Z23" s="141">
        <v>238</v>
      </c>
      <c r="AA23" s="142">
        <v>238</v>
      </c>
      <c r="AB23" s="142">
        <v>1</v>
      </c>
      <c r="AC23" s="142">
        <v>1500000</v>
      </c>
      <c r="AD23" s="142">
        <v>124280.9586383586</v>
      </c>
      <c r="AE23" s="142">
        <v>264851.79118994612</v>
      </c>
      <c r="AF23" s="142">
        <v>2.1310729663795911</v>
      </c>
      <c r="AG23" s="142">
        <v>2000000</v>
      </c>
      <c r="AH23" s="142">
        <v>238</v>
      </c>
      <c r="AI23" s="142">
        <v>238</v>
      </c>
      <c r="AJ23" s="142">
        <v>1</v>
      </c>
      <c r="AK23" s="142">
        <v>1500000</v>
      </c>
      <c r="AL23" s="142">
        <v>129662.35221515637</v>
      </c>
      <c r="AM23" s="142">
        <v>59820.487474000009</v>
      </c>
      <c r="AN23" s="142">
        <v>0.46135587124577498</v>
      </c>
      <c r="AO23" s="142">
        <v>0</v>
      </c>
      <c r="AP23" s="142">
        <v>5000000</v>
      </c>
      <c r="AQ23" s="142">
        <v>5000000</v>
      </c>
      <c r="AR23" s="143">
        <f t="shared" si="12"/>
        <v>0</v>
      </c>
      <c r="AS23" s="143">
        <f t="shared" si="13"/>
        <v>0</v>
      </c>
      <c r="AT23" s="143">
        <f t="shared" si="14"/>
        <v>0</v>
      </c>
      <c r="AU23" s="143">
        <f t="shared" si="15"/>
        <v>0</v>
      </c>
      <c r="AV23" s="143">
        <f t="shared" si="16"/>
        <v>0</v>
      </c>
      <c r="AW23" s="151">
        <f t="shared" si="17"/>
        <v>0</v>
      </c>
      <c r="AX23" s="151">
        <f t="shared" si="18"/>
        <v>0</v>
      </c>
      <c r="AY23" s="151">
        <f t="shared" si="19"/>
        <v>0</v>
      </c>
      <c r="AZ23" s="143">
        <f t="shared" si="20"/>
        <v>0</v>
      </c>
      <c r="BA23" s="151">
        <f t="shared" si="21"/>
        <v>0</v>
      </c>
      <c r="BB23" s="151">
        <f t="shared" si="22"/>
        <v>0</v>
      </c>
      <c r="BC23" s="151">
        <f t="shared" si="23"/>
        <v>0</v>
      </c>
      <c r="BD23" s="151">
        <f t="shared" si="24"/>
        <v>0</v>
      </c>
      <c r="BE23" s="151">
        <f t="shared" si="25"/>
        <v>0</v>
      </c>
      <c r="BF23" s="151">
        <f t="shared" si="26"/>
        <v>0</v>
      </c>
      <c r="BG23" s="151">
        <f t="shared" si="27"/>
        <v>0</v>
      </c>
      <c r="BH23" s="151">
        <f t="shared" si="28"/>
        <v>0</v>
      </c>
      <c r="BI23" s="152">
        <f t="shared" si="29"/>
        <v>0</v>
      </c>
      <c r="BJ23" s="166"/>
    </row>
    <row r="24" spans="1:62" s="82" customFormat="1" ht="42.75" customHeight="1">
      <c r="A24" s="178"/>
      <c r="B24" s="49" t="s">
        <v>46</v>
      </c>
      <c r="C24" s="59" t="s">
        <v>27</v>
      </c>
      <c r="D24" s="31">
        <v>210</v>
      </c>
      <c r="E24" s="95">
        <v>210</v>
      </c>
      <c r="F24" s="50">
        <f t="shared" si="32"/>
        <v>1</v>
      </c>
      <c r="G24" s="31">
        <f t="shared" si="33"/>
        <v>1500000</v>
      </c>
      <c r="H24" s="31">
        <v>156934.60212187353</v>
      </c>
      <c r="I24" s="31">
        <v>255566.90853396439</v>
      </c>
      <c r="J24" s="53">
        <f t="shared" si="39"/>
        <v>1.6284930479225621</v>
      </c>
      <c r="K24" s="31">
        <f t="shared" si="40"/>
        <v>2000000</v>
      </c>
      <c r="L24" s="31">
        <v>210</v>
      </c>
      <c r="M24" s="95">
        <v>210</v>
      </c>
      <c r="N24" s="50">
        <f t="shared" si="34"/>
        <v>1</v>
      </c>
      <c r="O24" s="31">
        <f t="shared" si="35"/>
        <v>1500000</v>
      </c>
      <c r="P24" s="31">
        <v>97008.70873164144</v>
      </c>
      <c r="Q24" s="31">
        <v>108298.01079533334</v>
      </c>
      <c r="R24" s="50">
        <f t="shared" si="36"/>
        <v>1.1163741092041735</v>
      </c>
      <c r="S24" s="31">
        <f t="shared" si="37"/>
        <v>1000000</v>
      </c>
      <c r="T24" s="31">
        <f t="shared" si="38"/>
        <v>6000000</v>
      </c>
      <c r="U24" s="31">
        <f t="shared" si="41"/>
        <v>6000000</v>
      </c>
      <c r="V24" s="87">
        <v>42208</v>
      </c>
      <c r="W24" s="120">
        <f t="shared" si="11"/>
        <v>1.3724335785633679</v>
      </c>
      <c r="X24" s="102" t="s">
        <v>46</v>
      </c>
      <c r="Y24" s="105">
        <v>42208</v>
      </c>
      <c r="Z24" s="141">
        <v>210</v>
      </c>
      <c r="AA24" s="142">
        <v>210</v>
      </c>
      <c r="AB24" s="142">
        <v>1</v>
      </c>
      <c r="AC24" s="142">
        <v>1500000</v>
      </c>
      <c r="AD24" s="142">
        <v>156934.60212187353</v>
      </c>
      <c r="AE24" s="142">
        <v>255566.90853396439</v>
      </c>
      <c r="AF24" s="142">
        <v>1.6284930479225621</v>
      </c>
      <c r="AG24" s="142">
        <v>2000000</v>
      </c>
      <c r="AH24" s="142">
        <v>210</v>
      </c>
      <c r="AI24" s="142">
        <v>210</v>
      </c>
      <c r="AJ24" s="142">
        <v>1</v>
      </c>
      <c r="AK24" s="142">
        <v>1500000</v>
      </c>
      <c r="AL24" s="142">
        <v>97008.70873164144</v>
      </c>
      <c r="AM24" s="142">
        <v>108298.01079533334</v>
      </c>
      <c r="AN24" s="142">
        <v>1.1163741092041735</v>
      </c>
      <c r="AO24" s="142">
        <v>1000000</v>
      </c>
      <c r="AP24" s="142">
        <v>6000000</v>
      </c>
      <c r="AQ24" s="142">
        <v>6000000</v>
      </c>
      <c r="AR24" s="143">
        <f t="shared" si="12"/>
        <v>0</v>
      </c>
      <c r="AS24" s="143">
        <f t="shared" si="13"/>
        <v>0</v>
      </c>
      <c r="AT24" s="143">
        <f t="shared" si="14"/>
        <v>0</v>
      </c>
      <c r="AU24" s="143">
        <f t="shared" si="15"/>
        <v>0</v>
      </c>
      <c r="AV24" s="143">
        <f t="shared" si="16"/>
        <v>0</v>
      </c>
      <c r="AW24" s="151">
        <f t="shared" si="17"/>
        <v>0</v>
      </c>
      <c r="AX24" s="151">
        <f t="shared" si="18"/>
        <v>0</v>
      </c>
      <c r="AY24" s="151">
        <f t="shared" si="19"/>
        <v>0</v>
      </c>
      <c r="AZ24" s="143">
        <f t="shared" si="20"/>
        <v>0</v>
      </c>
      <c r="BA24" s="151">
        <f t="shared" si="21"/>
        <v>0</v>
      </c>
      <c r="BB24" s="151">
        <f t="shared" si="22"/>
        <v>0</v>
      </c>
      <c r="BC24" s="151">
        <f t="shared" si="23"/>
        <v>0</v>
      </c>
      <c r="BD24" s="151">
        <f t="shared" si="24"/>
        <v>0</v>
      </c>
      <c r="BE24" s="151">
        <f t="shared" si="25"/>
        <v>0</v>
      </c>
      <c r="BF24" s="151">
        <f t="shared" si="26"/>
        <v>0</v>
      </c>
      <c r="BG24" s="151">
        <f t="shared" si="27"/>
        <v>0</v>
      </c>
      <c r="BH24" s="151">
        <f t="shared" si="28"/>
        <v>0</v>
      </c>
      <c r="BI24" s="152">
        <f t="shared" si="29"/>
        <v>0</v>
      </c>
      <c r="BJ24" s="166"/>
    </row>
    <row r="25" spans="1:62" s="82" customFormat="1" ht="39.75" customHeight="1">
      <c r="A25" s="178"/>
      <c r="B25" s="49" t="s">
        <v>80</v>
      </c>
      <c r="C25" s="59" t="s">
        <v>70</v>
      </c>
      <c r="D25" s="31">
        <v>248</v>
      </c>
      <c r="E25" s="95">
        <v>248</v>
      </c>
      <c r="F25" s="50">
        <f t="shared" si="32"/>
        <v>1</v>
      </c>
      <c r="G25" s="31">
        <f t="shared" si="33"/>
        <v>1500000</v>
      </c>
      <c r="H25" s="31">
        <v>207351.08529440136</v>
      </c>
      <c r="I25" s="31">
        <v>264826.70125933236</v>
      </c>
      <c r="J25" s="53">
        <f t="shared" si="39"/>
        <v>1.2771898487211963</v>
      </c>
      <c r="K25" s="31">
        <f t="shared" si="40"/>
        <v>2000000</v>
      </c>
      <c r="L25" s="31">
        <v>248</v>
      </c>
      <c r="M25" s="95">
        <v>248</v>
      </c>
      <c r="N25" s="50">
        <f t="shared" si="34"/>
        <v>1</v>
      </c>
      <c r="O25" s="31">
        <f t="shared" si="35"/>
        <v>1500000</v>
      </c>
      <c r="P25" s="31">
        <v>46592.225559113605</v>
      </c>
      <c r="Q25" s="31">
        <v>49096.049772000006</v>
      </c>
      <c r="R25" s="50">
        <f t="shared" si="36"/>
        <v>1.0537390988054367</v>
      </c>
      <c r="S25" s="31">
        <f t="shared" si="37"/>
        <v>1000000</v>
      </c>
      <c r="T25" s="31">
        <f t="shared" si="38"/>
        <v>6000000</v>
      </c>
      <c r="U25" s="31">
        <f t="shared" si="41"/>
        <v>6000000</v>
      </c>
      <c r="V25" s="87">
        <v>43556</v>
      </c>
      <c r="W25" s="120">
        <f t="shared" si="11"/>
        <v>1.1654644737633166</v>
      </c>
      <c r="X25" s="102" t="s">
        <v>80</v>
      </c>
      <c r="Y25" s="105">
        <v>43556</v>
      </c>
      <c r="Z25" s="141">
        <v>248</v>
      </c>
      <c r="AA25" s="142">
        <v>248</v>
      </c>
      <c r="AB25" s="142">
        <v>1</v>
      </c>
      <c r="AC25" s="142">
        <v>1500000</v>
      </c>
      <c r="AD25" s="142">
        <v>207351.08529440136</v>
      </c>
      <c r="AE25" s="142">
        <v>264826.70125933236</v>
      </c>
      <c r="AF25" s="142">
        <v>1.2771898487211963</v>
      </c>
      <c r="AG25" s="142">
        <v>2000000</v>
      </c>
      <c r="AH25" s="142">
        <v>248</v>
      </c>
      <c r="AI25" s="142">
        <v>248</v>
      </c>
      <c r="AJ25" s="142">
        <v>1</v>
      </c>
      <c r="AK25" s="142">
        <v>1500000</v>
      </c>
      <c r="AL25" s="142">
        <v>46592.225559113605</v>
      </c>
      <c r="AM25" s="142">
        <v>49096.049772000006</v>
      </c>
      <c r="AN25" s="142">
        <v>1.0537390988054367</v>
      </c>
      <c r="AO25" s="142">
        <v>1000000</v>
      </c>
      <c r="AP25" s="142">
        <v>6000000</v>
      </c>
      <c r="AQ25" s="142">
        <v>6000000</v>
      </c>
      <c r="AR25" s="143">
        <f t="shared" si="12"/>
        <v>0</v>
      </c>
      <c r="AS25" s="143">
        <f t="shared" si="13"/>
        <v>0</v>
      </c>
      <c r="AT25" s="143">
        <f t="shared" si="14"/>
        <v>0</v>
      </c>
      <c r="AU25" s="143">
        <f t="shared" si="15"/>
        <v>0</v>
      </c>
      <c r="AV25" s="143">
        <f t="shared" si="16"/>
        <v>0</v>
      </c>
      <c r="AW25" s="151">
        <f t="shared" si="17"/>
        <v>0</v>
      </c>
      <c r="AX25" s="151">
        <f t="shared" si="18"/>
        <v>0</v>
      </c>
      <c r="AY25" s="151">
        <f t="shared" si="19"/>
        <v>0</v>
      </c>
      <c r="AZ25" s="143">
        <f t="shared" si="20"/>
        <v>0</v>
      </c>
      <c r="BA25" s="151">
        <f t="shared" si="21"/>
        <v>0</v>
      </c>
      <c r="BB25" s="151">
        <f t="shared" si="22"/>
        <v>0</v>
      </c>
      <c r="BC25" s="151">
        <f t="shared" si="23"/>
        <v>0</v>
      </c>
      <c r="BD25" s="151">
        <f t="shared" si="24"/>
        <v>0</v>
      </c>
      <c r="BE25" s="151">
        <f t="shared" si="25"/>
        <v>0</v>
      </c>
      <c r="BF25" s="151">
        <f t="shared" si="26"/>
        <v>0</v>
      </c>
      <c r="BG25" s="151">
        <f t="shared" si="27"/>
        <v>0</v>
      </c>
      <c r="BH25" s="151">
        <f t="shared" si="28"/>
        <v>0</v>
      </c>
      <c r="BI25" s="152">
        <f t="shared" si="29"/>
        <v>0</v>
      </c>
      <c r="BJ25" s="166"/>
    </row>
    <row r="26" spans="1:62" s="82" customFormat="1" ht="36" customHeight="1">
      <c r="A26" s="178"/>
      <c r="B26" s="88" t="s">
        <v>92</v>
      </c>
      <c r="C26" s="59" t="s">
        <v>69</v>
      </c>
      <c r="D26" s="31">
        <v>158</v>
      </c>
      <c r="E26" s="95">
        <v>158</v>
      </c>
      <c r="F26" s="50">
        <f t="shared" si="32"/>
        <v>1</v>
      </c>
      <c r="G26" s="31">
        <f t="shared" si="33"/>
        <v>1500000</v>
      </c>
      <c r="H26" s="31">
        <v>117989.24446529173</v>
      </c>
      <c r="I26" s="31">
        <v>256761.13912554935</v>
      </c>
      <c r="J26" s="53">
        <f t="shared" si="39"/>
        <v>2.1761402091279551</v>
      </c>
      <c r="K26" s="31">
        <f t="shared" si="40"/>
        <v>2000000</v>
      </c>
      <c r="L26" s="31">
        <v>158</v>
      </c>
      <c r="M26" s="95">
        <v>158</v>
      </c>
      <c r="N26" s="50">
        <f>+IF(M26=0,0,M26/L26)</f>
        <v>1</v>
      </c>
      <c r="O26" s="31">
        <f t="shared" si="35"/>
        <v>1500000</v>
      </c>
      <c r="P26" s="31">
        <v>135954.06638822323</v>
      </c>
      <c r="Q26" s="31">
        <v>17166.565005333337</v>
      </c>
      <c r="R26" s="50">
        <f>+IF(Q26=0,0,Q26/P26)</f>
        <v>0.1262673891365147</v>
      </c>
      <c r="S26" s="31">
        <f t="shared" si="37"/>
        <v>0</v>
      </c>
      <c r="T26" s="31">
        <f t="shared" si="38"/>
        <v>5000000</v>
      </c>
      <c r="U26" s="31">
        <f t="shared" si="41"/>
        <v>5000000</v>
      </c>
      <c r="V26" s="87">
        <v>43575</v>
      </c>
      <c r="W26" s="120">
        <f t="shared" si="11"/>
        <v>1.1512037991322348</v>
      </c>
      <c r="X26" s="102" t="s">
        <v>92</v>
      </c>
      <c r="Y26" s="105">
        <v>43575</v>
      </c>
      <c r="Z26" s="141">
        <v>158</v>
      </c>
      <c r="AA26" s="142">
        <v>158</v>
      </c>
      <c r="AB26" s="142">
        <v>1</v>
      </c>
      <c r="AC26" s="142">
        <v>1500000</v>
      </c>
      <c r="AD26" s="142">
        <v>117989.24446529173</v>
      </c>
      <c r="AE26" s="142">
        <v>256761.13912554935</v>
      </c>
      <c r="AF26" s="142">
        <v>2.1761402091279551</v>
      </c>
      <c r="AG26" s="142">
        <v>2000000</v>
      </c>
      <c r="AH26" s="142">
        <v>158</v>
      </c>
      <c r="AI26" s="142">
        <v>158</v>
      </c>
      <c r="AJ26" s="142">
        <v>1</v>
      </c>
      <c r="AK26" s="142">
        <v>1500000</v>
      </c>
      <c r="AL26" s="142">
        <v>135954.06638822323</v>
      </c>
      <c r="AM26" s="142">
        <v>17166.565005333337</v>
      </c>
      <c r="AN26" s="142">
        <v>0.1262673891365147</v>
      </c>
      <c r="AO26" s="142">
        <v>0</v>
      </c>
      <c r="AP26" s="142">
        <v>5000000</v>
      </c>
      <c r="AQ26" s="142">
        <v>5000000</v>
      </c>
      <c r="AR26" s="143">
        <f t="shared" si="12"/>
        <v>0</v>
      </c>
      <c r="AS26" s="143">
        <f t="shared" si="13"/>
        <v>0</v>
      </c>
      <c r="AT26" s="143">
        <f t="shared" si="14"/>
        <v>0</v>
      </c>
      <c r="AU26" s="143">
        <f t="shared" si="15"/>
        <v>0</v>
      </c>
      <c r="AV26" s="143">
        <f t="shared" si="16"/>
        <v>0</v>
      </c>
      <c r="AW26" s="151">
        <f t="shared" si="17"/>
        <v>0</v>
      </c>
      <c r="AX26" s="151">
        <f t="shared" si="18"/>
        <v>0</v>
      </c>
      <c r="AY26" s="151">
        <f t="shared" si="19"/>
        <v>0</v>
      </c>
      <c r="AZ26" s="143">
        <f t="shared" si="20"/>
        <v>0</v>
      </c>
      <c r="BA26" s="151">
        <f t="shared" si="21"/>
        <v>0</v>
      </c>
      <c r="BB26" s="151">
        <f t="shared" si="22"/>
        <v>0</v>
      </c>
      <c r="BC26" s="151">
        <f t="shared" si="23"/>
        <v>0</v>
      </c>
      <c r="BD26" s="151">
        <f t="shared" si="24"/>
        <v>0</v>
      </c>
      <c r="BE26" s="151">
        <f t="shared" si="25"/>
        <v>0</v>
      </c>
      <c r="BF26" s="151">
        <f t="shared" si="26"/>
        <v>0</v>
      </c>
      <c r="BG26" s="151">
        <f t="shared" si="27"/>
        <v>0</v>
      </c>
      <c r="BH26" s="151">
        <f t="shared" si="28"/>
        <v>0</v>
      </c>
      <c r="BI26" s="152">
        <f t="shared" si="29"/>
        <v>0</v>
      </c>
      <c r="BJ26" s="166"/>
    </row>
    <row r="27" spans="1:62" s="82" customFormat="1" ht="36" customHeight="1">
      <c r="A27" s="178"/>
      <c r="B27" s="49" t="s">
        <v>47</v>
      </c>
      <c r="C27" s="59" t="s">
        <v>42</v>
      </c>
      <c r="D27" s="31">
        <v>180</v>
      </c>
      <c r="E27" s="95">
        <v>180</v>
      </c>
      <c r="F27" s="50">
        <f t="shared" si="32"/>
        <v>1</v>
      </c>
      <c r="G27" s="31">
        <f t="shared" si="33"/>
        <v>1500000</v>
      </c>
      <c r="H27" s="31">
        <v>107283.33393162285</v>
      </c>
      <c r="I27" s="31">
        <v>255378.82684256602</v>
      </c>
      <c r="J27" s="53">
        <f t="shared" si="39"/>
        <v>2.3804147157221269</v>
      </c>
      <c r="K27" s="31">
        <f t="shared" si="40"/>
        <v>2000000</v>
      </c>
      <c r="L27" s="31">
        <v>180</v>
      </c>
      <c r="M27" s="95">
        <v>180</v>
      </c>
      <c r="N27" s="50">
        <f t="shared" ref="N27:N28" si="42">+IF(M27=0,0,M27/L27)</f>
        <v>1</v>
      </c>
      <c r="O27" s="31">
        <f t="shared" si="35"/>
        <v>1500000</v>
      </c>
      <c r="P27" s="31">
        <v>110382.36108567566</v>
      </c>
      <c r="Q27" s="31">
        <v>119024.14205733335</v>
      </c>
      <c r="R27" s="50">
        <f t="shared" ref="R27:R30" si="43">+IF(Q27=0,0,Q27/P27)</f>
        <v>1.078289510087125</v>
      </c>
      <c r="S27" s="31">
        <f t="shared" si="37"/>
        <v>1000000</v>
      </c>
      <c r="T27" s="31">
        <f t="shared" si="38"/>
        <v>6000000</v>
      </c>
      <c r="U27" s="31">
        <f t="shared" si="41"/>
        <v>6000000</v>
      </c>
      <c r="V27" s="87">
        <v>43283</v>
      </c>
      <c r="W27" s="120">
        <f t="shared" si="11"/>
        <v>1.7293521129046261</v>
      </c>
      <c r="X27" s="102" t="s">
        <v>47</v>
      </c>
      <c r="Y27" s="105">
        <v>43283</v>
      </c>
      <c r="Z27" s="141">
        <v>180</v>
      </c>
      <c r="AA27" s="142">
        <v>180</v>
      </c>
      <c r="AB27" s="142">
        <v>1</v>
      </c>
      <c r="AC27" s="142">
        <v>1500000</v>
      </c>
      <c r="AD27" s="142">
        <v>107283.33393162285</v>
      </c>
      <c r="AE27" s="142">
        <v>255378.82684256602</v>
      </c>
      <c r="AF27" s="142">
        <v>2.3804147157221269</v>
      </c>
      <c r="AG27" s="142">
        <v>2000000</v>
      </c>
      <c r="AH27" s="142">
        <v>180</v>
      </c>
      <c r="AI27" s="142">
        <v>180</v>
      </c>
      <c r="AJ27" s="142">
        <v>1</v>
      </c>
      <c r="AK27" s="142">
        <v>1500000</v>
      </c>
      <c r="AL27" s="142">
        <v>110382.36108567566</v>
      </c>
      <c r="AM27" s="142">
        <v>119024.14205733335</v>
      </c>
      <c r="AN27" s="142">
        <v>1.078289510087125</v>
      </c>
      <c r="AO27" s="142">
        <v>1000000</v>
      </c>
      <c r="AP27" s="142">
        <v>6000000</v>
      </c>
      <c r="AQ27" s="142">
        <v>6000000</v>
      </c>
      <c r="AR27" s="143">
        <f t="shared" si="12"/>
        <v>0</v>
      </c>
      <c r="AS27" s="143">
        <f t="shared" si="13"/>
        <v>0</v>
      </c>
      <c r="AT27" s="143">
        <f t="shared" si="14"/>
        <v>0</v>
      </c>
      <c r="AU27" s="143">
        <f t="shared" si="15"/>
        <v>0</v>
      </c>
      <c r="AV27" s="143">
        <f t="shared" si="16"/>
        <v>0</v>
      </c>
      <c r="AW27" s="151">
        <f t="shared" si="17"/>
        <v>0</v>
      </c>
      <c r="AX27" s="151">
        <f t="shared" si="18"/>
        <v>0</v>
      </c>
      <c r="AY27" s="151">
        <f t="shared" si="19"/>
        <v>0</v>
      </c>
      <c r="AZ27" s="143">
        <f t="shared" si="20"/>
        <v>0</v>
      </c>
      <c r="BA27" s="151">
        <f t="shared" si="21"/>
        <v>0</v>
      </c>
      <c r="BB27" s="151">
        <f t="shared" si="22"/>
        <v>0</v>
      </c>
      <c r="BC27" s="151">
        <f t="shared" si="23"/>
        <v>0</v>
      </c>
      <c r="BD27" s="151">
        <f t="shared" si="24"/>
        <v>0</v>
      </c>
      <c r="BE27" s="151">
        <f t="shared" si="25"/>
        <v>0</v>
      </c>
      <c r="BF27" s="151">
        <f t="shared" si="26"/>
        <v>0</v>
      </c>
      <c r="BG27" s="151">
        <f t="shared" si="27"/>
        <v>0</v>
      </c>
      <c r="BH27" s="151">
        <f t="shared" si="28"/>
        <v>0</v>
      </c>
      <c r="BI27" s="152">
        <f t="shared" si="29"/>
        <v>0</v>
      </c>
      <c r="BJ27" s="166"/>
    </row>
    <row r="28" spans="1:62" s="82" customFormat="1" ht="36" customHeight="1">
      <c r="A28" s="178"/>
      <c r="B28" s="49" t="s">
        <v>81</v>
      </c>
      <c r="C28" s="59" t="s">
        <v>71</v>
      </c>
      <c r="D28" s="31">
        <v>163</v>
      </c>
      <c r="E28" s="95">
        <v>163</v>
      </c>
      <c r="F28" s="50">
        <f t="shared" si="32"/>
        <v>1</v>
      </c>
      <c r="G28" s="31">
        <f t="shared" si="33"/>
        <v>1500000</v>
      </c>
      <c r="H28" s="31">
        <v>5013.6020064371696</v>
      </c>
      <c r="I28" s="31">
        <v>267843.8241815017</v>
      </c>
      <c r="J28" s="53">
        <f t="shared" si="39"/>
        <v>53.423431664022395</v>
      </c>
      <c r="K28" s="31">
        <f t="shared" si="40"/>
        <v>2000000</v>
      </c>
      <c r="L28" s="31">
        <v>163</v>
      </c>
      <c r="M28" s="95">
        <v>163</v>
      </c>
      <c r="N28" s="50">
        <f t="shared" si="42"/>
        <v>1</v>
      </c>
      <c r="O28" s="31">
        <f t="shared" si="35"/>
        <v>1500000</v>
      </c>
      <c r="P28" s="31">
        <v>158235.66925653673</v>
      </c>
      <c r="Q28" s="31">
        <v>16025.810262000001</v>
      </c>
      <c r="R28" s="50">
        <f t="shared" si="43"/>
        <v>0.1012781147088805</v>
      </c>
      <c r="S28" s="31">
        <f t="shared" si="37"/>
        <v>0</v>
      </c>
      <c r="T28" s="31">
        <f t="shared" si="38"/>
        <v>5000000</v>
      </c>
      <c r="U28" s="31">
        <f t="shared" si="41"/>
        <v>5000000</v>
      </c>
      <c r="V28" s="87">
        <v>43575</v>
      </c>
      <c r="W28" s="120">
        <f t="shared" si="11"/>
        <v>26.762354889365639</v>
      </c>
      <c r="X28" s="102" t="s">
        <v>81</v>
      </c>
      <c r="Y28" s="105">
        <v>43575</v>
      </c>
      <c r="Z28" s="141">
        <v>163</v>
      </c>
      <c r="AA28" s="142">
        <v>163</v>
      </c>
      <c r="AB28" s="142">
        <v>1</v>
      </c>
      <c r="AC28" s="142">
        <v>1500000</v>
      </c>
      <c r="AD28" s="142">
        <v>5013.6020064371696</v>
      </c>
      <c r="AE28" s="142">
        <v>267843.8241815017</v>
      </c>
      <c r="AF28" s="142">
        <v>53.423431664022395</v>
      </c>
      <c r="AG28" s="142">
        <v>2000000</v>
      </c>
      <c r="AH28" s="142">
        <v>163</v>
      </c>
      <c r="AI28" s="142">
        <v>163</v>
      </c>
      <c r="AJ28" s="142">
        <v>1</v>
      </c>
      <c r="AK28" s="142">
        <v>1500000</v>
      </c>
      <c r="AL28" s="142">
        <v>158235.66925653673</v>
      </c>
      <c r="AM28" s="142">
        <v>16025.810262000001</v>
      </c>
      <c r="AN28" s="142">
        <v>0.1012781147088805</v>
      </c>
      <c r="AO28" s="142">
        <v>0</v>
      </c>
      <c r="AP28" s="142">
        <v>5000000</v>
      </c>
      <c r="AQ28" s="142">
        <v>5000000</v>
      </c>
      <c r="AR28" s="143">
        <f t="shared" si="12"/>
        <v>0</v>
      </c>
      <c r="AS28" s="143">
        <f t="shared" si="13"/>
        <v>0</v>
      </c>
      <c r="AT28" s="143">
        <f t="shared" si="14"/>
        <v>0</v>
      </c>
      <c r="AU28" s="143">
        <f t="shared" si="15"/>
        <v>0</v>
      </c>
      <c r="AV28" s="143">
        <f t="shared" si="16"/>
        <v>0</v>
      </c>
      <c r="AW28" s="151">
        <f t="shared" si="17"/>
        <v>0</v>
      </c>
      <c r="AX28" s="151">
        <f t="shared" si="18"/>
        <v>0</v>
      </c>
      <c r="AY28" s="151">
        <f t="shared" si="19"/>
        <v>0</v>
      </c>
      <c r="AZ28" s="143">
        <f t="shared" si="20"/>
        <v>0</v>
      </c>
      <c r="BA28" s="151">
        <f t="shared" si="21"/>
        <v>0</v>
      </c>
      <c r="BB28" s="151">
        <f t="shared" si="22"/>
        <v>0</v>
      </c>
      <c r="BC28" s="151">
        <f t="shared" si="23"/>
        <v>0</v>
      </c>
      <c r="BD28" s="151">
        <f t="shared" si="24"/>
        <v>0</v>
      </c>
      <c r="BE28" s="151">
        <f t="shared" si="25"/>
        <v>0</v>
      </c>
      <c r="BF28" s="151">
        <f t="shared" si="26"/>
        <v>0</v>
      </c>
      <c r="BG28" s="151">
        <f t="shared" si="27"/>
        <v>0</v>
      </c>
      <c r="BH28" s="151">
        <f t="shared" si="28"/>
        <v>0</v>
      </c>
      <c r="BI28" s="152">
        <f t="shared" si="29"/>
        <v>0</v>
      </c>
      <c r="BJ28" s="166"/>
    </row>
    <row r="29" spans="1:62" s="82" customFormat="1" ht="36" customHeight="1">
      <c r="A29" s="178"/>
      <c r="B29" s="49" t="s">
        <v>82</v>
      </c>
      <c r="C29" s="59" t="s">
        <v>72</v>
      </c>
      <c r="D29" s="31">
        <v>181</v>
      </c>
      <c r="E29" s="95">
        <v>181</v>
      </c>
      <c r="F29" s="50">
        <f t="shared" si="32"/>
        <v>1</v>
      </c>
      <c r="G29" s="31">
        <f t="shared" si="33"/>
        <v>1500000</v>
      </c>
      <c r="H29" s="31">
        <v>132676.87879235379</v>
      </c>
      <c r="I29" s="31">
        <v>259361.7760039985</v>
      </c>
      <c r="J29" s="53">
        <f t="shared" si="39"/>
        <v>1.9548377860916759</v>
      </c>
      <c r="K29" s="31">
        <f t="shared" si="40"/>
        <v>2000000</v>
      </c>
      <c r="L29" s="31">
        <v>181</v>
      </c>
      <c r="M29" s="95">
        <v>181</v>
      </c>
      <c r="N29" s="50">
        <f t="shared" si="34"/>
        <v>1</v>
      </c>
      <c r="O29" s="31">
        <f t="shared" si="35"/>
        <v>1500000</v>
      </c>
      <c r="P29" s="31">
        <v>30572.392470620092</v>
      </c>
      <c r="Q29" s="31">
        <v>35284.050186000008</v>
      </c>
      <c r="R29" s="50">
        <f t="shared" si="43"/>
        <v>1.1541147857469052</v>
      </c>
      <c r="S29" s="31">
        <f t="shared" si="37"/>
        <v>1000000</v>
      </c>
      <c r="T29" s="31">
        <f t="shared" si="38"/>
        <v>6000000</v>
      </c>
      <c r="U29" s="31">
        <f t="shared" si="41"/>
        <v>6000000</v>
      </c>
      <c r="V29" s="87">
        <v>43568</v>
      </c>
      <c r="W29" s="120">
        <f t="shared" si="11"/>
        <v>1.5544762859192907</v>
      </c>
      <c r="X29" s="102" t="s">
        <v>82</v>
      </c>
      <c r="Y29" s="105">
        <v>43568</v>
      </c>
      <c r="Z29" s="141">
        <v>181</v>
      </c>
      <c r="AA29" s="142">
        <v>181</v>
      </c>
      <c r="AB29" s="142">
        <v>1</v>
      </c>
      <c r="AC29" s="142">
        <v>1500000</v>
      </c>
      <c r="AD29" s="142">
        <v>132676.87879235379</v>
      </c>
      <c r="AE29" s="142">
        <v>259361.7760039985</v>
      </c>
      <c r="AF29" s="142">
        <v>1.9548377860916759</v>
      </c>
      <c r="AG29" s="142">
        <v>2000000</v>
      </c>
      <c r="AH29" s="142">
        <v>181</v>
      </c>
      <c r="AI29" s="142">
        <v>181</v>
      </c>
      <c r="AJ29" s="142">
        <v>1</v>
      </c>
      <c r="AK29" s="142">
        <v>1500000</v>
      </c>
      <c r="AL29" s="142">
        <v>30572.392470620092</v>
      </c>
      <c r="AM29" s="142">
        <v>35284.050186000008</v>
      </c>
      <c r="AN29" s="142">
        <v>1.1541147857469052</v>
      </c>
      <c r="AO29" s="142">
        <v>1000000</v>
      </c>
      <c r="AP29" s="142">
        <v>6000000</v>
      </c>
      <c r="AQ29" s="142">
        <v>6000000</v>
      </c>
      <c r="AR29" s="143">
        <f t="shared" si="12"/>
        <v>0</v>
      </c>
      <c r="AS29" s="143">
        <f t="shared" si="13"/>
        <v>0</v>
      </c>
      <c r="AT29" s="143">
        <f t="shared" si="14"/>
        <v>0</v>
      </c>
      <c r="AU29" s="143">
        <f t="shared" si="15"/>
        <v>0</v>
      </c>
      <c r="AV29" s="143">
        <f t="shared" si="16"/>
        <v>0</v>
      </c>
      <c r="AW29" s="151">
        <f t="shared" si="17"/>
        <v>0</v>
      </c>
      <c r="AX29" s="151">
        <f t="shared" si="18"/>
        <v>0</v>
      </c>
      <c r="AY29" s="151">
        <f t="shared" si="19"/>
        <v>0</v>
      </c>
      <c r="AZ29" s="143">
        <f t="shared" si="20"/>
        <v>0</v>
      </c>
      <c r="BA29" s="151">
        <f t="shared" si="21"/>
        <v>0</v>
      </c>
      <c r="BB29" s="151">
        <f t="shared" si="22"/>
        <v>0</v>
      </c>
      <c r="BC29" s="151">
        <f t="shared" si="23"/>
        <v>0</v>
      </c>
      <c r="BD29" s="151">
        <f t="shared" si="24"/>
        <v>0</v>
      </c>
      <c r="BE29" s="151">
        <f t="shared" si="25"/>
        <v>0</v>
      </c>
      <c r="BF29" s="151">
        <f t="shared" si="26"/>
        <v>0</v>
      </c>
      <c r="BG29" s="151">
        <f t="shared" si="27"/>
        <v>0</v>
      </c>
      <c r="BH29" s="151">
        <f t="shared" si="28"/>
        <v>0</v>
      </c>
      <c r="BI29" s="152">
        <f t="shared" si="29"/>
        <v>0</v>
      </c>
      <c r="BJ29" s="166"/>
    </row>
    <row r="30" spans="1:62" s="83" customFormat="1" ht="36" customHeight="1">
      <c r="A30" s="60"/>
      <c r="B30" s="60"/>
      <c r="C30" s="61" t="s">
        <v>12</v>
      </c>
      <c r="D30" s="62">
        <f>SUM(D22:D29)</f>
        <v>1669</v>
      </c>
      <c r="E30" s="62">
        <f>SUM(E22:E29)</f>
        <v>1669</v>
      </c>
      <c r="F30" s="63">
        <f>+IF(E30=0,0,E30/D30)</f>
        <v>1</v>
      </c>
      <c r="G30" s="62">
        <f>SUM(G22:G29)</f>
        <v>12000000</v>
      </c>
      <c r="H30" s="64">
        <f>+SUM(H22:H29)</f>
        <v>1068506.8615428207</v>
      </c>
      <c r="I30" s="62">
        <f>SUM(I22:I29)</f>
        <v>2090448.7000000004</v>
      </c>
      <c r="J30" s="63">
        <f>+IF(I30=0,0,I30/H30)</f>
        <v>1.9564204735022426</v>
      </c>
      <c r="K30" s="62">
        <f>+SUM(K22:K29)</f>
        <v>16000000</v>
      </c>
      <c r="L30" s="62">
        <f>+SUM(L22:L29)</f>
        <v>1669</v>
      </c>
      <c r="M30" s="62">
        <f>+SUM(M22:M29)</f>
        <v>1669</v>
      </c>
      <c r="N30" s="63">
        <f t="shared" si="34"/>
        <v>1</v>
      </c>
      <c r="O30" s="62">
        <f>+SUM(O22:O29)</f>
        <v>12000000</v>
      </c>
      <c r="P30" s="62">
        <f>+SUM(P22:P29)</f>
        <v>745373.93026800058</v>
      </c>
      <c r="Q30" s="62">
        <f>+SUM(Q22:Q29)</f>
        <v>446475.43446000002</v>
      </c>
      <c r="R30" s="63">
        <f t="shared" si="43"/>
        <v>0.59899523759768325</v>
      </c>
      <c r="S30" s="62">
        <f>+SUM(S22:S29)</f>
        <v>5000000</v>
      </c>
      <c r="T30" s="62">
        <f>+SUM(T22:T29)</f>
        <v>45000000</v>
      </c>
      <c r="U30" s="64">
        <f>+SUM(U22:U29)</f>
        <v>45000000</v>
      </c>
      <c r="V30" s="62"/>
      <c r="W30" s="120">
        <f t="shared" si="11"/>
        <v>1.2777078555499628</v>
      </c>
      <c r="X30" s="102"/>
      <c r="Y30" s="105"/>
      <c r="Z30" s="153">
        <v>1669</v>
      </c>
      <c r="AA30" s="154">
        <v>1669</v>
      </c>
      <c r="AB30" s="154">
        <v>1</v>
      </c>
      <c r="AC30" s="155">
        <v>12000000</v>
      </c>
      <c r="AD30" s="155">
        <v>1068506.8615428207</v>
      </c>
      <c r="AE30" s="155">
        <v>2090448.7000000004</v>
      </c>
      <c r="AF30" s="155">
        <v>1.9564204735022426</v>
      </c>
      <c r="AG30" s="155">
        <v>16000000</v>
      </c>
      <c r="AH30" s="155">
        <v>1669</v>
      </c>
      <c r="AI30" s="155">
        <v>1669</v>
      </c>
      <c r="AJ30" s="155">
        <v>1</v>
      </c>
      <c r="AK30" s="155">
        <v>12000000</v>
      </c>
      <c r="AL30" s="155">
        <v>745373.93026800058</v>
      </c>
      <c r="AM30" s="155">
        <v>446475.43446000002</v>
      </c>
      <c r="AN30" s="155">
        <v>0.59899523759768325</v>
      </c>
      <c r="AO30" s="155">
        <v>5000000</v>
      </c>
      <c r="AP30" s="155">
        <v>45000000</v>
      </c>
      <c r="AQ30" s="155">
        <v>45000000</v>
      </c>
      <c r="AR30" s="156">
        <f t="shared" si="12"/>
        <v>0</v>
      </c>
      <c r="AS30" s="156">
        <f t="shared" si="13"/>
        <v>0</v>
      </c>
      <c r="AT30" s="156">
        <f t="shared" si="14"/>
        <v>0</v>
      </c>
      <c r="AU30" s="156">
        <f t="shared" si="15"/>
        <v>0</v>
      </c>
      <c r="AV30" s="156">
        <f t="shared" si="16"/>
        <v>0</v>
      </c>
      <c r="AW30" s="151">
        <f t="shared" si="17"/>
        <v>0</v>
      </c>
      <c r="AX30" s="151">
        <f t="shared" si="18"/>
        <v>0</v>
      </c>
      <c r="AY30" s="151">
        <f t="shared" si="19"/>
        <v>0</v>
      </c>
      <c r="AZ30" s="156">
        <f t="shared" si="20"/>
        <v>0</v>
      </c>
      <c r="BA30" s="151">
        <f t="shared" si="21"/>
        <v>0</v>
      </c>
      <c r="BB30" s="151">
        <f t="shared" si="22"/>
        <v>0</v>
      </c>
      <c r="BC30" s="151">
        <f t="shared" si="23"/>
        <v>0</v>
      </c>
      <c r="BD30" s="151">
        <f t="shared" si="24"/>
        <v>0</v>
      </c>
      <c r="BE30" s="151">
        <f t="shared" si="25"/>
        <v>0</v>
      </c>
      <c r="BF30" s="151">
        <f t="shared" si="26"/>
        <v>0</v>
      </c>
      <c r="BG30" s="151">
        <f t="shared" si="27"/>
        <v>0</v>
      </c>
      <c r="BH30" s="151">
        <f t="shared" si="28"/>
        <v>0</v>
      </c>
      <c r="BI30" s="152">
        <f t="shared" si="29"/>
        <v>0</v>
      </c>
      <c r="BJ30" s="167"/>
    </row>
    <row r="31" spans="1:62" s="29" customFormat="1" ht="18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4"/>
      <c r="N31" s="73"/>
      <c r="O31" s="75"/>
      <c r="P31" s="73"/>
      <c r="Q31" s="74"/>
      <c r="R31" s="73"/>
      <c r="S31" s="75"/>
      <c r="U31" s="73"/>
      <c r="V31" s="73"/>
      <c r="W31" s="120">
        <f t="shared" si="11"/>
        <v>0</v>
      </c>
      <c r="X31" s="102"/>
      <c r="Y31" s="105"/>
      <c r="Z31" s="148"/>
      <c r="AA31" s="142"/>
      <c r="AB31" s="142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3">
        <f t="shared" si="12"/>
        <v>0</v>
      </c>
      <c r="AS31" s="143">
        <f t="shared" si="13"/>
        <v>0</v>
      </c>
      <c r="AT31" s="143">
        <f t="shared" si="14"/>
        <v>0</v>
      </c>
      <c r="AU31" s="143">
        <f t="shared" si="15"/>
        <v>0</v>
      </c>
      <c r="AV31" s="143">
        <f t="shared" si="16"/>
        <v>0</v>
      </c>
      <c r="AW31" s="151">
        <f t="shared" si="17"/>
        <v>0</v>
      </c>
      <c r="AX31" s="151">
        <f t="shared" si="18"/>
        <v>0</v>
      </c>
      <c r="AY31" s="151">
        <f t="shared" si="19"/>
        <v>0</v>
      </c>
      <c r="AZ31" s="143">
        <f t="shared" si="20"/>
        <v>0</v>
      </c>
      <c r="BA31" s="151">
        <f t="shared" si="21"/>
        <v>0</v>
      </c>
      <c r="BB31" s="151">
        <f t="shared" si="22"/>
        <v>0</v>
      </c>
      <c r="BC31" s="151">
        <f t="shared" si="23"/>
        <v>0</v>
      </c>
      <c r="BD31" s="151">
        <f t="shared" si="24"/>
        <v>0</v>
      </c>
      <c r="BE31" s="151">
        <f t="shared" si="25"/>
        <v>0</v>
      </c>
      <c r="BF31" s="151">
        <f t="shared" si="26"/>
        <v>0</v>
      </c>
      <c r="BG31" s="151">
        <f t="shared" si="27"/>
        <v>0</v>
      </c>
      <c r="BH31" s="151">
        <f t="shared" si="28"/>
        <v>0</v>
      </c>
      <c r="BI31" s="152">
        <f t="shared" si="29"/>
        <v>0</v>
      </c>
      <c r="BJ31" s="162"/>
    </row>
    <row r="32" spans="1:62" s="81" customFormat="1" ht="33" customHeight="1">
      <c r="A32" s="171" t="s">
        <v>1</v>
      </c>
      <c r="B32" s="171" t="s">
        <v>36</v>
      </c>
      <c r="C32" s="172" t="s">
        <v>15</v>
      </c>
      <c r="D32" s="171" t="s">
        <v>89</v>
      </c>
      <c r="E32" s="171"/>
      <c r="F32" s="171"/>
      <c r="G32" s="171"/>
      <c r="H32" s="171" t="s">
        <v>5308</v>
      </c>
      <c r="I32" s="171"/>
      <c r="J32" s="171"/>
      <c r="K32" s="171"/>
      <c r="L32" s="171" t="s">
        <v>90</v>
      </c>
      <c r="M32" s="171"/>
      <c r="N32" s="171"/>
      <c r="O32" s="171"/>
      <c r="P32" s="171" t="s">
        <v>102</v>
      </c>
      <c r="Q32" s="171"/>
      <c r="R32" s="171"/>
      <c r="S32" s="171"/>
      <c r="T32" s="171" t="s">
        <v>2</v>
      </c>
      <c r="U32" s="171" t="s">
        <v>20</v>
      </c>
      <c r="V32" s="171" t="s">
        <v>87</v>
      </c>
      <c r="W32" s="120">
        <f t="shared" si="11"/>
        <v>0</v>
      </c>
      <c r="X32" s="102"/>
      <c r="Y32" s="105"/>
      <c r="Z32" s="146" t="s">
        <v>89</v>
      </c>
      <c r="AA32" s="142"/>
      <c r="AB32" s="142"/>
      <c r="AC32" s="147"/>
      <c r="AD32" s="147" t="s">
        <v>5308</v>
      </c>
      <c r="AE32" s="147"/>
      <c r="AF32" s="147"/>
      <c r="AG32" s="147"/>
      <c r="AH32" s="147" t="s">
        <v>90</v>
      </c>
      <c r="AI32" s="147"/>
      <c r="AJ32" s="147"/>
      <c r="AK32" s="147"/>
      <c r="AL32" s="147" t="s">
        <v>102</v>
      </c>
      <c r="AM32" s="147"/>
      <c r="AN32" s="147"/>
      <c r="AO32" s="147"/>
      <c r="AP32" s="147" t="s">
        <v>2</v>
      </c>
      <c r="AQ32" s="147" t="s">
        <v>20</v>
      </c>
      <c r="AR32" s="143" t="e">
        <f t="shared" si="12"/>
        <v>#VALUE!</v>
      </c>
      <c r="AS32" s="143">
        <f t="shared" si="13"/>
        <v>0</v>
      </c>
      <c r="AT32" s="143">
        <f t="shared" si="14"/>
        <v>0</v>
      </c>
      <c r="AU32" s="143">
        <f t="shared" si="15"/>
        <v>0</v>
      </c>
      <c r="AV32" s="143" t="e">
        <f t="shared" si="16"/>
        <v>#VALUE!</v>
      </c>
      <c r="AW32" s="151">
        <f t="shared" si="17"/>
        <v>0</v>
      </c>
      <c r="AX32" s="151">
        <f t="shared" si="18"/>
        <v>0</v>
      </c>
      <c r="AY32" s="151">
        <f t="shared" si="19"/>
        <v>0</v>
      </c>
      <c r="AZ32" s="143" t="e">
        <f t="shared" si="20"/>
        <v>#VALUE!</v>
      </c>
      <c r="BA32" s="151">
        <f t="shared" si="21"/>
        <v>0</v>
      </c>
      <c r="BB32" s="151">
        <f t="shared" si="22"/>
        <v>0</v>
      </c>
      <c r="BC32" s="151">
        <f t="shared" si="23"/>
        <v>0</v>
      </c>
      <c r="BD32" s="151" t="e">
        <f t="shared" si="24"/>
        <v>#VALUE!</v>
      </c>
      <c r="BE32" s="151">
        <f t="shared" si="25"/>
        <v>0</v>
      </c>
      <c r="BF32" s="151">
        <f t="shared" si="26"/>
        <v>0</v>
      </c>
      <c r="BG32" s="151">
        <f t="shared" si="27"/>
        <v>0</v>
      </c>
      <c r="BH32" s="151" t="e">
        <f t="shared" si="28"/>
        <v>#VALUE!</v>
      </c>
      <c r="BI32" s="152" t="e">
        <f t="shared" si="29"/>
        <v>#VALUE!</v>
      </c>
      <c r="BJ32" s="161"/>
    </row>
    <row r="33" spans="1:62" s="81" customFormat="1" ht="39" customHeight="1">
      <c r="A33" s="171"/>
      <c r="B33" s="171"/>
      <c r="C33" s="172"/>
      <c r="D33" s="9" t="s">
        <v>3</v>
      </c>
      <c r="E33" s="52" t="s">
        <v>4</v>
      </c>
      <c r="F33" s="10" t="s">
        <v>5</v>
      </c>
      <c r="G33" s="52" t="s">
        <v>6</v>
      </c>
      <c r="H33" s="89" t="s">
        <v>94</v>
      </c>
      <c r="I33" s="89" t="s">
        <v>4</v>
      </c>
      <c r="J33" s="10" t="s">
        <v>5</v>
      </c>
      <c r="K33" s="90" t="s">
        <v>101</v>
      </c>
      <c r="L33" s="9" t="s">
        <v>3</v>
      </c>
      <c r="M33" s="52" t="s">
        <v>4</v>
      </c>
      <c r="N33" s="10" t="s">
        <v>5</v>
      </c>
      <c r="O33" s="52" t="s">
        <v>6</v>
      </c>
      <c r="P33" s="9" t="s">
        <v>3</v>
      </c>
      <c r="Q33" s="91" t="s">
        <v>4</v>
      </c>
      <c r="R33" s="10" t="s">
        <v>5</v>
      </c>
      <c r="S33" s="91" t="s">
        <v>6</v>
      </c>
      <c r="T33" s="171"/>
      <c r="U33" s="171"/>
      <c r="V33" s="171"/>
      <c r="W33" s="120">
        <f t="shared" si="11"/>
        <v>0</v>
      </c>
      <c r="X33" s="102"/>
      <c r="Y33" s="105"/>
      <c r="Z33" s="146" t="s">
        <v>3</v>
      </c>
      <c r="AA33" s="142" t="s">
        <v>4</v>
      </c>
      <c r="AB33" s="142" t="s">
        <v>5</v>
      </c>
      <c r="AC33" s="147" t="s">
        <v>6</v>
      </c>
      <c r="AD33" s="147" t="s">
        <v>94</v>
      </c>
      <c r="AE33" s="147" t="s">
        <v>4</v>
      </c>
      <c r="AF33" s="147" t="s">
        <v>5</v>
      </c>
      <c r="AG33" s="147" t="s">
        <v>101</v>
      </c>
      <c r="AH33" s="147" t="s">
        <v>3</v>
      </c>
      <c r="AI33" s="147" t="s">
        <v>4</v>
      </c>
      <c r="AJ33" s="147" t="s">
        <v>5</v>
      </c>
      <c r="AK33" s="147" t="s">
        <v>6</v>
      </c>
      <c r="AL33" s="147" t="s">
        <v>3</v>
      </c>
      <c r="AM33" s="147" t="s">
        <v>4</v>
      </c>
      <c r="AN33" s="147" t="s">
        <v>5</v>
      </c>
      <c r="AO33" s="147" t="s">
        <v>6</v>
      </c>
      <c r="AP33" s="147"/>
      <c r="AQ33" s="147"/>
      <c r="AR33" s="143" t="e">
        <f t="shared" si="12"/>
        <v>#VALUE!</v>
      </c>
      <c r="AS33" s="143" t="e">
        <f t="shared" si="13"/>
        <v>#VALUE!</v>
      </c>
      <c r="AT33" s="143" t="e">
        <f t="shared" si="14"/>
        <v>#VALUE!</v>
      </c>
      <c r="AU33" s="143" t="e">
        <f t="shared" si="15"/>
        <v>#VALUE!</v>
      </c>
      <c r="AV33" s="143" t="e">
        <f t="shared" si="16"/>
        <v>#VALUE!</v>
      </c>
      <c r="AW33" s="151" t="e">
        <f t="shared" si="17"/>
        <v>#VALUE!</v>
      </c>
      <c r="AX33" s="151" t="e">
        <f t="shared" si="18"/>
        <v>#VALUE!</v>
      </c>
      <c r="AY33" s="151" t="e">
        <f t="shared" si="19"/>
        <v>#VALUE!</v>
      </c>
      <c r="AZ33" s="143" t="e">
        <f t="shared" si="20"/>
        <v>#VALUE!</v>
      </c>
      <c r="BA33" s="151" t="e">
        <f t="shared" si="21"/>
        <v>#VALUE!</v>
      </c>
      <c r="BB33" s="151" t="e">
        <f t="shared" si="22"/>
        <v>#VALUE!</v>
      </c>
      <c r="BC33" s="151" t="e">
        <f t="shared" si="23"/>
        <v>#VALUE!</v>
      </c>
      <c r="BD33" s="151" t="e">
        <f t="shared" si="24"/>
        <v>#VALUE!</v>
      </c>
      <c r="BE33" s="151" t="e">
        <f t="shared" si="25"/>
        <v>#VALUE!</v>
      </c>
      <c r="BF33" s="151" t="e">
        <f t="shared" si="26"/>
        <v>#VALUE!</v>
      </c>
      <c r="BG33" s="151" t="e">
        <f t="shared" si="27"/>
        <v>#VALUE!</v>
      </c>
      <c r="BH33" s="151">
        <f t="shared" si="28"/>
        <v>0</v>
      </c>
      <c r="BI33" s="152">
        <f t="shared" si="29"/>
        <v>0</v>
      </c>
      <c r="BJ33" s="161"/>
    </row>
    <row r="34" spans="1:62" s="82" customFormat="1" ht="42.75" customHeight="1">
      <c r="A34" s="176" t="s">
        <v>24</v>
      </c>
      <c r="B34" s="44" t="s">
        <v>56</v>
      </c>
      <c r="C34" s="59" t="s">
        <v>22</v>
      </c>
      <c r="D34" s="65">
        <v>254</v>
      </c>
      <c r="E34" s="65">
        <v>254</v>
      </c>
      <c r="F34" s="11">
        <f t="shared" ref="F34:F40" si="44">+IF(E34=0,0,E34/D34)</f>
        <v>1</v>
      </c>
      <c r="G34" s="31">
        <f>+IF(F34&gt;=100%,1500000,0)</f>
        <v>1500000</v>
      </c>
      <c r="H34" s="31">
        <v>265727.99401230976</v>
      </c>
      <c r="I34" s="31">
        <v>242536.62400000053</v>
      </c>
      <c r="J34" s="11">
        <f>+IF(I34=0,0,I34/H34)</f>
        <v>0.91272515303286073</v>
      </c>
      <c r="K34" s="31">
        <f t="shared" ref="K34:K40" si="45">IF(AND(J34&gt;=90%,J34&lt;95%),1000000,IF(AND(J34&gt;=95%,J34&lt;100%),1300000,IF(J34&gt;=100%,2000000,0)))</f>
        <v>1000000</v>
      </c>
      <c r="L34" s="65">
        <f>+D34</f>
        <v>254</v>
      </c>
      <c r="M34" s="65">
        <v>254</v>
      </c>
      <c r="N34" s="32">
        <f t="shared" ref="N34:N41" si="46">+IF(M34=0,0,M34/L34)</f>
        <v>1</v>
      </c>
      <c r="O34" s="31">
        <f t="shared" ref="O34:O40" si="47">+IF(N34&gt;=100%,1500000,0)</f>
        <v>1500000</v>
      </c>
      <c r="P34" s="65">
        <v>106517.77456318769</v>
      </c>
      <c r="Q34" s="65">
        <v>121274.20047467999</v>
      </c>
      <c r="R34" s="32">
        <f t="shared" ref="R34" si="48">+IF(Q34=0,0,Q34/P34)</f>
        <v>1.1385348686827719</v>
      </c>
      <c r="S34" s="31">
        <f t="shared" ref="S34:S40" si="49">+IF(R34&gt;=100%,1000000,0)</f>
        <v>1000000</v>
      </c>
      <c r="T34" s="31">
        <f t="shared" ref="T34:T40" si="50">+SUM(S34,O34,K34,G34)</f>
        <v>5000000</v>
      </c>
      <c r="U34" s="31">
        <f>+T34</f>
        <v>5000000</v>
      </c>
      <c r="V34" s="87">
        <v>41708</v>
      </c>
      <c r="W34" s="120">
        <f t="shared" si="11"/>
        <v>1.0256300108578162</v>
      </c>
      <c r="X34" s="102" t="s">
        <v>56</v>
      </c>
      <c r="Y34" s="105">
        <v>41708</v>
      </c>
      <c r="Z34" s="141">
        <v>254</v>
      </c>
      <c r="AA34" s="142">
        <v>254</v>
      </c>
      <c r="AB34" s="142">
        <v>1</v>
      </c>
      <c r="AC34" s="142">
        <v>1500000</v>
      </c>
      <c r="AD34" s="142">
        <v>265727.99401230976</v>
      </c>
      <c r="AE34" s="142">
        <v>242536.62400000053</v>
      </c>
      <c r="AF34" s="142">
        <v>0.91272515303286073</v>
      </c>
      <c r="AG34" s="142">
        <v>1000000</v>
      </c>
      <c r="AH34" s="142">
        <v>254</v>
      </c>
      <c r="AI34" s="142">
        <v>254</v>
      </c>
      <c r="AJ34" s="142">
        <v>1</v>
      </c>
      <c r="AK34" s="142">
        <v>1500000</v>
      </c>
      <c r="AL34" s="142">
        <v>106517.77456318769</v>
      </c>
      <c r="AM34" s="142">
        <v>121274.20047467999</v>
      </c>
      <c r="AN34" s="142">
        <v>1.1385348686827719</v>
      </c>
      <c r="AO34" s="142">
        <v>1000000</v>
      </c>
      <c r="AP34" s="142">
        <v>5000000</v>
      </c>
      <c r="AQ34" s="142">
        <v>5000000</v>
      </c>
      <c r="AR34" s="143">
        <f t="shared" si="12"/>
        <v>0</v>
      </c>
      <c r="AS34" s="143">
        <f t="shared" si="13"/>
        <v>0</v>
      </c>
      <c r="AT34" s="143">
        <f t="shared" si="14"/>
        <v>0</v>
      </c>
      <c r="AU34" s="143">
        <f t="shared" si="15"/>
        <v>0</v>
      </c>
      <c r="AV34" s="143">
        <f t="shared" si="16"/>
        <v>0</v>
      </c>
      <c r="AW34" s="151">
        <f t="shared" si="17"/>
        <v>0</v>
      </c>
      <c r="AX34" s="151">
        <f t="shared" si="18"/>
        <v>0</v>
      </c>
      <c r="AY34" s="151">
        <f t="shared" si="19"/>
        <v>0</v>
      </c>
      <c r="AZ34" s="143">
        <f t="shared" si="20"/>
        <v>0</v>
      </c>
      <c r="BA34" s="151">
        <f t="shared" si="21"/>
        <v>0</v>
      </c>
      <c r="BB34" s="151">
        <f t="shared" si="22"/>
        <v>0</v>
      </c>
      <c r="BC34" s="151">
        <f t="shared" si="23"/>
        <v>0</v>
      </c>
      <c r="BD34" s="151">
        <f t="shared" si="24"/>
        <v>0</v>
      </c>
      <c r="BE34" s="151">
        <f t="shared" si="25"/>
        <v>0</v>
      </c>
      <c r="BF34" s="151">
        <f t="shared" si="26"/>
        <v>0</v>
      </c>
      <c r="BG34" s="151">
        <f t="shared" si="27"/>
        <v>0</v>
      </c>
      <c r="BH34" s="151">
        <f t="shared" si="28"/>
        <v>0</v>
      </c>
      <c r="BI34" s="152">
        <f t="shared" si="29"/>
        <v>0</v>
      </c>
      <c r="BJ34" s="166"/>
    </row>
    <row r="35" spans="1:62" s="82" customFormat="1" ht="42.75" customHeight="1">
      <c r="A35" s="176"/>
      <c r="B35" s="44" t="s">
        <v>53</v>
      </c>
      <c r="C35" s="59" t="s">
        <v>37</v>
      </c>
      <c r="D35" s="65">
        <v>168</v>
      </c>
      <c r="E35" s="65">
        <v>168</v>
      </c>
      <c r="F35" s="11">
        <f t="shared" si="44"/>
        <v>1</v>
      </c>
      <c r="G35" s="31">
        <f t="shared" ref="G35:G40" si="51">+IF(F35&gt;=100%,1500000,0)</f>
        <v>1500000</v>
      </c>
      <c r="H35" s="31">
        <v>293323.50587186951</v>
      </c>
      <c r="I35" s="31">
        <v>202644.04</v>
      </c>
      <c r="J35" s="11">
        <f t="shared" ref="J35:J41" si="52">+IF(I35=0,0,I35/H35)</f>
        <v>0.69085510006320328</v>
      </c>
      <c r="K35" s="31">
        <f t="shared" si="45"/>
        <v>0</v>
      </c>
      <c r="L35" s="65">
        <f t="shared" ref="L35:L39" si="53">+D35</f>
        <v>168</v>
      </c>
      <c r="M35" s="65">
        <v>168</v>
      </c>
      <c r="N35" s="32">
        <f>+IF(M35=0,0,M35/L35)</f>
        <v>1</v>
      </c>
      <c r="O35" s="31">
        <f t="shared" si="47"/>
        <v>1500000</v>
      </c>
      <c r="P35" s="65">
        <v>78922.262703627915</v>
      </c>
      <c r="Q35" s="65">
        <v>124308.46620012334</v>
      </c>
      <c r="R35" s="32">
        <f>+IF(Q35=0,0,Q35/P35)</f>
        <v>1.5750747880472147</v>
      </c>
      <c r="S35" s="31">
        <f t="shared" si="49"/>
        <v>1000000</v>
      </c>
      <c r="T35" s="31">
        <f t="shared" si="50"/>
        <v>4000000</v>
      </c>
      <c r="U35" s="31">
        <f t="shared" ref="U35:U40" si="54">+T35</f>
        <v>4000000</v>
      </c>
      <c r="V35" s="87">
        <v>43061</v>
      </c>
      <c r="W35" s="120">
        <f t="shared" si="11"/>
        <v>1.132964944055209</v>
      </c>
      <c r="X35" s="102" t="s">
        <v>53</v>
      </c>
      <c r="Y35" s="105">
        <v>43061</v>
      </c>
      <c r="Z35" s="141">
        <v>168</v>
      </c>
      <c r="AA35" s="142">
        <v>168</v>
      </c>
      <c r="AB35" s="142">
        <v>1</v>
      </c>
      <c r="AC35" s="142">
        <v>1500000</v>
      </c>
      <c r="AD35" s="142">
        <v>293323.50587186951</v>
      </c>
      <c r="AE35" s="142">
        <v>202644.04</v>
      </c>
      <c r="AF35" s="142">
        <v>0.69085510006320328</v>
      </c>
      <c r="AG35" s="142">
        <v>0</v>
      </c>
      <c r="AH35" s="142">
        <v>168</v>
      </c>
      <c r="AI35" s="142">
        <v>168</v>
      </c>
      <c r="AJ35" s="142">
        <v>1</v>
      </c>
      <c r="AK35" s="142">
        <v>1500000</v>
      </c>
      <c r="AL35" s="142">
        <v>78922.262703627915</v>
      </c>
      <c r="AM35" s="142">
        <v>124308.46620012334</v>
      </c>
      <c r="AN35" s="142">
        <v>1.5750747880472147</v>
      </c>
      <c r="AO35" s="142">
        <v>1000000</v>
      </c>
      <c r="AP35" s="142">
        <v>4000000</v>
      </c>
      <c r="AQ35" s="142">
        <v>4000000</v>
      </c>
      <c r="AR35" s="143">
        <f t="shared" si="12"/>
        <v>0</v>
      </c>
      <c r="AS35" s="143">
        <f t="shared" si="13"/>
        <v>0</v>
      </c>
      <c r="AT35" s="143">
        <f t="shared" si="14"/>
        <v>0</v>
      </c>
      <c r="AU35" s="143">
        <f t="shared" si="15"/>
        <v>0</v>
      </c>
      <c r="AV35" s="143">
        <f t="shared" si="16"/>
        <v>0</v>
      </c>
      <c r="AW35" s="151">
        <f t="shared" si="17"/>
        <v>0</v>
      </c>
      <c r="AX35" s="151">
        <f t="shared" si="18"/>
        <v>0</v>
      </c>
      <c r="AY35" s="151">
        <f t="shared" si="19"/>
        <v>0</v>
      </c>
      <c r="AZ35" s="143">
        <f t="shared" si="20"/>
        <v>0</v>
      </c>
      <c r="BA35" s="151">
        <f t="shared" si="21"/>
        <v>0</v>
      </c>
      <c r="BB35" s="151">
        <f t="shared" si="22"/>
        <v>0</v>
      </c>
      <c r="BC35" s="151">
        <f t="shared" si="23"/>
        <v>0</v>
      </c>
      <c r="BD35" s="151">
        <f t="shared" si="24"/>
        <v>0</v>
      </c>
      <c r="BE35" s="151">
        <f t="shared" si="25"/>
        <v>0</v>
      </c>
      <c r="BF35" s="151">
        <f t="shared" si="26"/>
        <v>0</v>
      </c>
      <c r="BG35" s="151">
        <f t="shared" si="27"/>
        <v>0</v>
      </c>
      <c r="BH35" s="151">
        <f t="shared" si="28"/>
        <v>0</v>
      </c>
      <c r="BI35" s="152">
        <f t="shared" si="29"/>
        <v>0</v>
      </c>
      <c r="BJ35" s="166"/>
    </row>
    <row r="36" spans="1:62" s="82" customFormat="1" ht="42.75" customHeight="1">
      <c r="A36" s="176"/>
      <c r="B36" s="44" t="s">
        <v>54</v>
      </c>
      <c r="C36" s="59" t="s">
        <v>39</v>
      </c>
      <c r="D36" s="65">
        <v>184</v>
      </c>
      <c r="E36" s="65">
        <v>184</v>
      </c>
      <c r="F36" s="11">
        <f t="shared" si="44"/>
        <v>1</v>
      </c>
      <c r="G36" s="31">
        <f t="shared" si="51"/>
        <v>1500000</v>
      </c>
      <c r="H36" s="31">
        <v>266034.85752924305</v>
      </c>
      <c r="I36" s="31">
        <v>171576.052</v>
      </c>
      <c r="J36" s="11">
        <f t="shared" si="52"/>
        <v>0.64493823701707975</v>
      </c>
      <c r="K36" s="31">
        <f t="shared" si="45"/>
        <v>0</v>
      </c>
      <c r="L36" s="65">
        <f t="shared" si="53"/>
        <v>184</v>
      </c>
      <c r="M36" s="65">
        <v>184</v>
      </c>
      <c r="N36" s="32">
        <f t="shared" si="46"/>
        <v>1</v>
      </c>
      <c r="O36" s="31">
        <f t="shared" si="47"/>
        <v>1500000</v>
      </c>
      <c r="P36" s="65">
        <v>106210.9110462544</v>
      </c>
      <c r="Q36" s="65">
        <v>142221.19568657008</v>
      </c>
      <c r="R36" s="32">
        <f t="shared" ref="R36:R37" si="55">+IF(Q36=0,0,Q36/P36)</f>
        <v>1.3390450593596108</v>
      </c>
      <c r="S36" s="31">
        <f t="shared" si="49"/>
        <v>1000000</v>
      </c>
      <c r="T36" s="31">
        <f t="shared" si="50"/>
        <v>4000000</v>
      </c>
      <c r="U36" s="31">
        <f t="shared" si="54"/>
        <v>4000000</v>
      </c>
      <c r="V36" s="87">
        <v>42647</v>
      </c>
      <c r="W36" s="120">
        <f t="shared" si="11"/>
        <v>0.99199164818834529</v>
      </c>
      <c r="X36" s="102" t="s">
        <v>54</v>
      </c>
      <c r="Y36" s="105">
        <v>42647</v>
      </c>
      <c r="Z36" s="141">
        <v>184</v>
      </c>
      <c r="AA36" s="142">
        <v>184</v>
      </c>
      <c r="AB36" s="142">
        <v>1</v>
      </c>
      <c r="AC36" s="142">
        <v>1500000</v>
      </c>
      <c r="AD36" s="142">
        <v>266034.85752924305</v>
      </c>
      <c r="AE36" s="142">
        <v>171576.052</v>
      </c>
      <c r="AF36" s="142">
        <v>0.64493823701707975</v>
      </c>
      <c r="AG36" s="142">
        <v>0</v>
      </c>
      <c r="AH36" s="142">
        <v>184</v>
      </c>
      <c r="AI36" s="142">
        <v>184</v>
      </c>
      <c r="AJ36" s="142">
        <v>1</v>
      </c>
      <c r="AK36" s="142">
        <v>1500000</v>
      </c>
      <c r="AL36" s="142">
        <v>106210.9110462544</v>
      </c>
      <c r="AM36" s="142">
        <v>142221.19568657008</v>
      </c>
      <c r="AN36" s="142">
        <v>1.3390450593596108</v>
      </c>
      <c r="AO36" s="142">
        <v>1000000</v>
      </c>
      <c r="AP36" s="142">
        <v>4000000</v>
      </c>
      <c r="AQ36" s="142">
        <v>4000000</v>
      </c>
      <c r="AR36" s="143">
        <f t="shared" si="12"/>
        <v>0</v>
      </c>
      <c r="AS36" s="143">
        <f t="shared" si="13"/>
        <v>0</v>
      </c>
      <c r="AT36" s="143">
        <f t="shared" si="14"/>
        <v>0</v>
      </c>
      <c r="AU36" s="143">
        <f t="shared" si="15"/>
        <v>0</v>
      </c>
      <c r="AV36" s="143">
        <f t="shared" si="16"/>
        <v>0</v>
      </c>
      <c r="AW36" s="151">
        <f t="shared" si="17"/>
        <v>0</v>
      </c>
      <c r="AX36" s="151">
        <f t="shared" si="18"/>
        <v>0</v>
      </c>
      <c r="AY36" s="151">
        <f t="shared" si="19"/>
        <v>0</v>
      </c>
      <c r="AZ36" s="143">
        <f t="shared" si="20"/>
        <v>0</v>
      </c>
      <c r="BA36" s="151">
        <f t="shared" si="21"/>
        <v>0</v>
      </c>
      <c r="BB36" s="151">
        <f t="shared" si="22"/>
        <v>0</v>
      </c>
      <c r="BC36" s="151">
        <f t="shared" si="23"/>
        <v>0</v>
      </c>
      <c r="BD36" s="151">
        <f t="shared" si="24"/>
        <v>0</v>
      </c>
      <c r="BE36" s="151">
        <f t="shared" si="25"/>
        <v>0</v>
      </c>
      <c r="BF36" s="151">
        <f t="shared" si="26"/>
        <v>0</v>
      </c>
      <c r="BG36" s="151">
        <f t="shared" si="27"/>
        <v>0</v>
      </c>
      <c r="BH36" s="151">
        <f t="shared" si="28"/>
        <v>0</v>
      </c>
      <c r="BI36" s="152">
        <f t="shared" si="29"/>
        <v>0</v>
      </c>
      <c r="BJ36" s="166"/>
    </row>
    <row r="37" spans="1:62" s="82" customFormat="1" ht="42.75" customHeight="1">
      <c r="A37" s="176"/>
      <c r="B37" s="44" t="s">
        <v>55</v>
      </c>
      <c r="C37" s="59" t="s">
        <v>38</v>
      </c>
      <c r="D37" s="65">
        <v>320</v>
      </c>
      <c r="E37" s="65">
        <v>320</v>
      </c>
      <c r="F37" s="11">
        <f t="shared" si="44"/>
        <v>1</v>
      </c>
      <c r="G37" s="31">
        <f t="shared" si="51"/>
        <v>1500000</v>
      </c>
      <c r="H37" s="31">
        <v>281876.53511587856</v>
      </c>
      <c r="I37" s="31">
        <v>254842.62800000003</v>
      </c>
      <c r="J37" s="11">
        <f t="shared" si="52"/>
        <v>0.90409309130763582</v>
      </c>
      <c r="K37" s="31">
        <f t="shared" si="45"/>
        <v>1000000</v>
      </c>
      <c r="L37" s="65">
        <f t="shared" si="53"/>
        <v>320</v>
      </c>
      <c r="M37" s="65">
        <v>320</v>
      </c>
      <c r="N37" s="11">
        <f t="shared" si="46"/>
        <v>1</v>
      </c>
      <c r="O37" s="31">
        <f t="shared" si="47"/>
        <v>1500000</v>
      </c>
      <c r="P37" s="65">
        <v>90369.233459618903</v>
      </c>
      <c r="Q37" s="65">
        <v>87236.545837063342</v>
      </c>
      <c r="R37" s="11">
        <f t="shared" si="55"/>
        <v>0.96533457790194288</v>
      </c>
      <c r="S37" s="31">
        <f t="shared" si="49"/>
        <v>0</v>
      </c>
      <c r="T37" s="31">
        <f t="shared" si="50"/>
        <v>4000000</v>
      </c>
      <c r="U37" s="31">
        <f t="shared" si="54"/>
        <v>4000000</v>
      </c>
      <c r="V37" s="87">
        <v>43160</v>
      </c>
      <c r="W37" s="120">
        <f t="shared" si="11"/>
        <v>0.93471383460478941</v>
      </c>
      <c r="X37" s="102" t="s">
        <v>55</v>
      </c>
      <c r="Y37" s="105">
        <v>43160</v>
      </c>
      <c r="Z37" s="141">
        <v>320</v>
      </c>
      <c r="AA37" s="142">
        <v>320</v>
      </c>
      <c r="AB37" s="142">
        <v>1</v>
      </c>
      <c r="AC37" s="142">
        <v>1500000</v>
      </c>
      <c r="AD37" s="142">
        <v>281876.53511587856</v>
      </c>
      <c r="AE37" s="142">
        <v>254842.62800000003</v>
      </c>
      <c r="AF37" s="142">
        <v>0.90409309130763582</v>
      </c>
      <c r="AG37" s="142">
        <v>1000000</v>
      </c>
      <c r="AH37" s="142">
        <v>320</v>
      </c>
      <c r="AI37" s="142">
        <v>320</v>
      </c>
      <c r="AJ37" s="142">
        <v>1</v>
      </c>
      <c r="AK37" s="142">
        <v>1500000</v>
      </c>
      <c r="AL37" s="142">
        <v>90369.233459618903</v>
      </c>
      <c r="AM37" s="142">
        <v>87236.545837063342</v>
      </c>
      <c r="AN37" s="142">
        <v>0.96533457790194288</v>
      </c>
      <c r="AO37" s="142">
        <v>0</v>
      </c>
      <c r="AP37" s="142">
        <v>4000000</v>
      </c>
      <c r="AQ37" s="142">
        <v>4000000</v>
      </c>
      <c r="AR37" s="143">
        <f t="shared" si="12"/>
        <v>0</v>
      </c>
      <c r="AS37" s="143">
        <f t="shared" si="13"/>
        <v>0</v>
      </c>
      <c r="AT37" s="143">
        <f t="shared" si="14"/>
        <v>0</v>
      </c>
      <c r="AU37" s="143">
        <f t="shared" si="15"/>
        <v>0</v>
      </c>
      <c r="AV37" s="143">
        <f t="shared" si="16"/>
        <v>0</v>
      </c>
      <c r="AW37" s="151">
        <f t="shared" si="17"/>
        <v>0</v>
      </c>
      <c r="AX37" s="151">
        <f t="shared" si="18"/>
        <v>0</v>
      </c>
      <c r="AY37" s="151">
        <f t="shared" si="19"/>
        <v>0</v>
      </c>
      <c r="AZ37" s="143">
        <f t="shared" si="20"/>
        <v>0</v>
      </c>
      <c r="BA37" s="151">
        <f t="shared" si="21"/>
        <v>0</v>
      </c>
      <c r="BB37" s="151">
        <f t="shared" si="22"/>
        <v>0</v>
      </c>
      <c r="BC37" s="151">
        <f t="shared" si="23"/>
        <v>0</v>
      </c>
      <c r="BD37" s="151">
        <f t="shared" si="24"/>
        <v>0</v>
      </c>
      <c r="BE37" s="151">
        <f t="shared" si="25"/>
        <v>0</v>
      </c>
      <c r="BF37" s="151">
        <f t="shared" si="26"/>
        <v>0</v>
      </c>
      <c r="BG37" s="151">
        <f t="shared" si="27"/>
        <v>0</v>
      </c>
      <c r="BH37" s="151">
        <f t="shared" si="28"/>
        <v>0</v>
      </c>
      <c r="BI37" s="152">
        <f t="shared" si="29"/>
        <v>0</v>
      </c>
      <c r="BJ37" s="166"/>
    </row>
    <row r="38" spans="1:62" s="82" customFormat="1" ht="42.75" customHeight="1">
      <c r="A38" s="176"/>
      <c r="B38" s="44"/>
      <c r="C38" s="59" t="s">
        <v>60</v>
      </c>
      <c r="D38" s="65">
        <v>177</v>
      </c>
      <c r="E38" s="65">
        <v>0</v>
      </c>
      <c r="F38" s="11">
        <f>+IF(E38=0,0,E38/D38)</f>
        <v>0</v>
      </c>
      <c r="G38" s="31">
        <f t="shared" si="51"/>
        <v>0</v>
      </c>
      <c r="H38" s="31">
        <v>247464.63334818621</v>
      </c>
      <c r="I38" s="31">
        <v>0</v>
      </c>
      <c r="J38" s="11">
        <f t="shared" si="52"/>
        <v>0</v>
      </c>
      <c r="K38" s="31">
        <f t="shared" si="45"/>
        <v>0</v>
      </c>
      <c r="L38" s="65">
        <f t="shared" si="53"/>
        <v>177</v>
      </c>
      <c r="M38" s="65">
        <v>0</v>
      </c>
      <c r="N38" s="11">
        <f>+IF(M38=0,0,M38/L38)</f>
        <v>0</v>
      </c>
      <c r="O38" s="31">
        <f t="shared" si="47"/>
        <v>0</v>
      </c>
      <c r="P38" s="65">
        <v>124781.13522731124</v>
      </c>
      <c r="Q38" s="65">
        <v>0</v>
      </c>
      <c r="R38" s="11">
        <f>+IF(Q38=0,0,Q38/P38)</f>
        <v>0</v>
      </c>
      <c r="S38" s="31">
        <f t="shared" si="49"/>
        <v>0</v>
      </c>
      <c r="T38" s="31">
        <f t="shared" si="50"/>
        <v>0</v>
      </c>
      <c r="U38" s="31">
        <f t="shared" si="54"/>
        <v>0</v>
      </c>
      <c r="V38" s="87"/>
      <c r="W38" s="120">
        <f t="shared" si="11"/>
        <v>0</v>
      </c>
      <c r="X38" s="102"/>
      <c r="Y38" s="105"/>
      <c r="Z38" s="141">
        <v>177</v>
      </c>
      <c r="AA38" s="142">
        <v>0</v>
      </c>
      <c r="AB38" s="142">
        <v>0</v>
      </c>
      <c r="AC38" s="142">
        <v>0</v>
      </c>
      <c r="AD38" s="142">
        <v>247464.63334818621</v>
      </c>
      <c r="AE38" s="142">
        <v>0</v>
      </c>
      <c r="AF38" s="142">
        <v>0</v>
      </c>
      <c r="AG38" s="142">
        <v>0</v>
      </c>
      <c r="AH38" s="142">
        <v>177</v>
      </c>
      <c r="AI38" s="142">
        <v>0</v>
      </c>
      <c r="AJ38" s="142">
        <v>0</v>
      </c>
      <c r="AK38" s="142">
        <v>0</v>
      </c>
      <c r="AL38" s="142">
        <v>124781.13522731124</v>
      </c>
      <c r="AM38" s="142">
        <v>0</v>
      </c>
      <c r="AN38" s="142">
        <v>0</v>
      </c>
      <c r="AO38" s="142">
        <v>0</v>
      </c>
      <c r="AP38" s="142">
        <v>0</v>
      </c>
      <c r="AQ38" s="142">
        <v>0</v>
      </c>
      <c r="AR38" s="143">
        <f t="shared" si="12"/>
        <v>0</v>
      </c>
      <c r="AS38" s="143">
        <f t="shared" si="13"/>
        <v>0</v>
      </c>
      <c r="AT38" s="143">
        <f t="shared" si="14"/>
        <v>0</v>
      </c>
      <c r="AU38" s="143">
        <f t="shared" si="15"/>
        <v>0</v>
      </c>
      <c r="AV38" s="143">
        <f t="shared" si="16"/>
        <v>0</v>
      </c>
      <c r="AW38" s="151">
        <f t="shared" si="17"/>
        <v>0</v>
      </c>
      <c r="AX38" s="151">
        <f t="shared" si="18"/>
        <v>0</v>
      </c>
      <c r="AY38" s="151">
        <f t="shared" si="19"/>
        <v>0</v>
      </c>
      <c r="AZ38" s="143">
        <f t="shared" si="20"/>
        <v>0</v>
      </c>
      <c r="BA38" s="151">
        <f t="shared" si="21"/>
        <v>0</v>
      </c>
      <c r="BB38" s="151">
        <f t="shared" si="22"/>
        <v>0</v>
      </c>
      <c r="BC38" s="151">
        <f t="shared" si="23"/>
        <v>0</v>
      </c>
      <c r="BD38" s="151">
        <f t="shared" si="24"/>
        <v>0</v>
      </c>
      <c r="BE38" s="151">
        <f t="shared" si="25"/>
        <v>0</v>
      </c>
      <c r="BF38" s="151">
        <f t="shared" si="26"/>
        <v>0</v>
      </c>
      <c r="BG38" s="151">
        <f t="shared" si="27"/>
        <v>0</v>
      </c>
      <c r="BH38" s="151">
        <f t="shared" si="28"/>
        <v>0</v>
      </c>
      <c r="BI38" s="152">
        <f t="shared" si="29"/>
        <v>0</v>
      </c>
      <c r="BJ38" s="166"/>
    </row>
    <row r="39" spans="1:62" s="82" customFormat="1" ht="42.75" customHeight="1">
      <c r="A39" s="176" t="s">
        <v>32</v>
      </c>
      <c r="B39" s="44" t="s">
        <v>52</v>
      </c>
      <c r="C39" s="59" t="s">
        <v>35</v>
      </c>
      <c r="D39" s="65">
        <v>44</v>
      </c>
      <c r="E39" s="65">
        <v>26</v>
      </c>
      <c r="F39" s="11">
        <f t="shared" si="44"/>
        <v>0.59090909090909094</v>
      </c>
      <c r="G39" s="31">
        <f t="shared" si="51"/>
        <v>0</v>
      </c>
      <c r="H39" s="31">
        <v>337916.67025721207</v>
      </c>
      <c r="I39" s="31">
        <v>161874.47600000002</v>
      </c>
      <c r="J39" s="11">
        <f t="shared" si="52"/>
        <v>0.47903666864610739</v>
      </c>
      <c r="K39" s="31">
        <f t="shared" si="45"/>
        <v>0</v>
      </c>
      <c r="L39" s="65">
        <f t="shared" si="53"/>
        <v>44</v>
      </c>
      <c r="M39" s="65">
        <v>26</v>
      </c>
      <c r="N39" s="11">
        <f t="shared" si="46"/>
        <v>0.59090909090909094</v>
      </c>
      <c r="O39" s="31">
        <f t="shared" si="47"/>
        <v>0</v>
      </c>
      <c r="P39" s="65">
        <v>59566.09957764102</v>
      </c>
      <c r="Q39" s="119">
        <v>32322.008637036186</v>
      </c>
      <c r="R39" s="11">
        <f t="shared" ref="R39:R41" si="56">+IF(Q39=0,0,Q39/P39)</f>
        <v>0.54262422529288301</v>
      </c>
      <c r="S39" s="31">
        <f t="shared" si="49"/>
        <v>0</v>
      </c>
      <c r="T39" s="31">
        <f t="shared" si="50"/>
        <v>0</v>
      </c>
      <c r="U39" s="31">
        <f t="shared" si="54"/>
        <v>0</v>
      </c>
      <c r="V39" s="87">
        <v>41974</v>
      </c>
      <c r="W39" s="120">
        <f t="shared" si="11"/>
        <v>0.5108304469694952</v>
      </c>
      <c r="X39" s="102" t="s">
        <v>52</v>
      </c>
      <c r="Y39" s="105">
        <v>41974</v>
      </c>
      <c r="Z39" s="141">
        <v>44</v>
      </c>
      <c r="AA39" s="142">
        <v>26</v>
      </c>
      <c r="AB39" s="142">
        <v>0.59090909090909094</v>
      </c>
      <c r="AC39" s="142">
        <v>0</v>
      </c>
      <c r="AD39" s="142">
        <v>337916.67025721207</v>
      </c>
      <c r="AE39" s="142">
        <v>161874.47600000002</v>
      </c>
      <c r="AF39" s="142">
        <v>0.47903666864610739</v>
      </c>
      <c r="AG39" s="142">
        <v>0</v>
      </c>
      <c r="AH39" s="142">
        <v>44</v>
      </c>
      <c r="AI39" s="142">
        <v>26</v>
      </c>
      <c r="AJ39" s="142">
        <v>0.59090909090909094</v>
      </c>
      <c r="AK39" s="142">
        <v>0</v>
      </c>
      <c r="AL39" s="142">
        <v>59566.09957764102</v>
      </c>
      <c r="AM39" s="142">
        <v>40514.966679999998</v>
      </c>
      <c r="AN39" s="142">
        <v>0.68016819914809168</v>
      </c>
      <c r="AO39" s="142">
        <v>0</v>
      </c>
      <c r="AP39" s="142">
        <v>0</v>
      </c>
      <c r="AQ39" s="142">
        <v>0</v>
      </c>
      <c r="AR39" s="143">
        <f t="shared" si="12"/>
        <v>0</v>
      </c>
      <c r="AS39" s="143">
        <f t="shared" si="13"/>
        <v>0</v>
      </c>
      <c r="AT39" s="143">
        <f t="shared" si="14"/>
        <v>0</v>
      </c>
      <c r="AU39" s="143">
        <f t="shared" si="15"/>
        <v>0</v>
      </c>
      <c r="AV39" s="143">
        <f t="shared" si="16"/>
        <v>0</v>
      </c>
      <c r="AW39" s="151">
        <f t="shared" si="17"/>
        <v>0</v>
      </c>
      <c r="AX39" s="151">
        <f t="shared" si="18"/>
        <v>0</v>
      </c>
      <c r="AY39" s="151">
        <f t="shared" si="19"/>
        <v>0</v>
      </c>
      <c r="AZ39" s="143">
        <f t="shared" si="20"/>
        <v>0</v>
      </c>
      <c r="BA39" s="151">
        <f t="shared" si="21"/>
        <v>0</v>
      </c>
      <c r="BB39" s="151">
        <f t="shared" si="22"/>
        <v>0</v>
      </c>
      <c r="BC39" s="151">
        <f t="shared" si="23"/>
        <v>0</v>
      </c>
      <c r="BD39" s="151">
        <f t="shared" si="24"/>
        <v>0</v>
      </c>
      <c r="BE39" s="151">
        <f t="shared" si="25"/>
        <v>-8192.9580429638117</v>
      </c>
      <c r="BF39" s="151">
        <f t="shared" si="26"/>
        <v>-0.13754397385520867</v>
      </c>
      <c r="BG39" s="151">
        <f t="shared" si="27"/>
        <v>0</v>
      </c>
      <c r="BH39" s="151">
        <f t="shared" si="28"/>
        <v>0</v>
      </c>
      <c r="BI39" s="152">
        <f t="shared" si="29"/>
        <v>0</v>
      </c>
      <c r="BJ39" s="166"/>
    </row>
    <row r="40" spans="1:62" s="82" customFormat="1" ht="42.75" customHeight="1">
      <c r="A40" s="176"/>
      <c r="B40" s="44" t="s">
        <v>57</v>
      </c>
      <c r="C40" s="59" t="s">
        <v>30</v>
      </c>
      <c r="D40" s="65">
        <v>13</v>
      </c>
      <c r="E40" s="65">
        <v>13</v>
      </c>
      <c r="F40" s="11">
        <f t="shared" si="44"/>
        <v>1</v>
      </c>
      <c r="G40" s="31">
        <f t="shared" si="51"/>
        <v>1500000</v>
      </c>
      <c r="H40" s="31">
        <v>210021.91872526033</v>
      </c>
      <c r="I40" s="31">
        <v>273109.55738783424</v>
      </c>
      <c r="J40" s="11">
        <f t="shared" si="52"/>
        <v>1.300385974213967</v>
      </c>
      <c r="K40" s="31">
        <f t="shared" si="45"/>
        <v>2000000</v>
      </c>
      <c r="L40" s="65">
        <v>13</v>
      </c>
      <c r="M40" s="65">
        <v>13</v>
      </c>
      <c r="N40" s="11">
        <f t="shared" si="46"/>
        <v>1</v>
      </c>
      <c r="O40" s="31">
        <f t="shared" si="47"/>
        <v>1500000</v>
      </c>
      <c r="P40" s="65">
        <v>54966.594497975108</v>
      </c>
      <c r="Q40" s="119">
        <v>28108.944379999768</v>
      </c>
      <c r="R40" s="11">
        <f t="shared" si="56"/>
        <v>0.51138231569058301</v>
      </c>
      <c r="S40" s="31">
        <f t="shared" si="49"/>
        <v>0</v>
      </c>
      <c r="T40" s="31">
        <f t="shared" si="50"/>
        <v>5000000</v>
      </c>
      <c r="U40" s="31">
        <f t="shared" si="54"/>
        <v>5000000</v>
      </c>
      <c r="V40" s="87">
        <v>42475</v>
      </c>
      <c r="W40" s="120">
        <f t="shared" si="11"/>
        <v>0.90588414495227498</v>
      </c>
      <c r="X40" s="102" t="s">
        <v>57</v>
      </c>
      <c r="Y40" s="105">
        <v>42475</v>
      </c>
      <c r="Z40" s="150">
        <v>13</v>
      </c>
      <c r="AA40" s="142">
        <v>13</v>
      </c>
      <c r="AB40" s="142">
        <v>1</v>
      </c>
      <c r="AC40" s="142">
        <v>1500000</v>
      </c>
      <c r="AD40" s="142">
        <v>210021.91872526033</v>
      </c>
      <c r="AE40" s="142">
        <v>286070.64</v>
      </c>
      <c r="AF40" s="142">
        <v>1.3620989739372042</v>
      </c>
      <c r="AG40" s="142">
        <v>2000000</v>
      </c>
      <c r="AH40" s="142">
        <v>13</v>
      </c>
      <c r="AI40" s="142">
        <v>13</v>
      </c>
      <c r="AJ40" s="142">
        <v>1</v>
      </c>
      <c r="AK40" s="142">
        <v>1500000</v>
      </c>
      <c r="AL40" s="142">
        <v>54966.594497975108</v>
      </c>
      <c r="AM40" s="142">
        <v>34070.246939999997</v>
      </c>
      <c r="AN40" s="142">
        <v>0.61983550647757701</v>
      </c>
      <c r="AO40" s="142">
        <v>0</v>
      </c>
      <c r="AP40" s="142">
        <v>5000000</v>
      </c>
      <c r="AQ40" s="142">
        <v>5000000</v>
      </c>
      <c r="AR40" s="143">
        <f t="shared" si="12"/>
        <v>0</v>
      </c>
      <c r="AS40" s="143">
        <f t="shared" si="13"/>
        <v>0</v>
      </c>
      <c r="AT40" s="143">
        <f t="shared" si="14"/>
        <v>0</v>
      </c>
      <c r="AU40" s="143">
        <f t="shared" si="15"/>
        <v>0</v>
      </c>
      <c r="AV40" s="143">
        <f t="shared" si="16"/>
        <v>0</v>
      </c>
      <c r="AW40" s="151">
        <f>+I40-AE40</f>
        <v>-12961.082612165774</v>
      </c>
      <c r="AX40" s="151">
        <f t="shared" si="18"/>
        <v>-6.1712999723237294E-2</v>
      </c>
      <c r="AY40" s="151">
        <f t="shared" si="19"/>
        <v>0</v>
      </c>
      <c r="AZ40" s="143">
        <f t="shared" si="20"/>
        <v>0</v>
      </c>
      <c r="BA40" s="151">
        <f t="shared" si="21"/>
        <v>0</v>
      </c>
      <c r="BB40" s="151">
        <f t="shared" si="22"/>
        <v>0</v>
      </c>
      <c r="BC40" s="151">
        <f t="shared" si="23"/>
        <v>0</v>
      </c>
      <c r="BD40" s="151">
        <f t="shared" si="24"/>
        <v>0</v>
      </c>
      <c r="BE40" s="151">
        <f t="shared" si="25"/>
        <v>-5961.3025600002293</v>
      </c>
      <c r="BF40" s="151">
        <f t="shared" si="26"/>
        <v>-0.108453190786994</v>
      </c>
      <c r="BG40" s="151">
        <f t="shared" si="27"/>
        <v>0</v>
      </c>
      <c r="BH40" s="151">
        <f t="shared" si="28"/>
        <v>0</v>
      </c>
      <c r="BI40" s="152">
        <f t="shared" si="29"/>
        <v>0</v>
      </c>
      <c r="BJ40" s="166"/>
    </row>
    <row r="41" spans="1:62" s="83" customFormat="1" ht="36" customHeight="1">
      <c r="A41" s="60"/>
      <c r="B41" s="60"/>
      <c r="C41" s="61" t="s">
        <v>33</v>
      </c>
      <c r="D41" s="62">
        <f>SUM(D34:D40)</f>
        <v>1160</v>
      </c>
      <c r="E41" s="62">
        <f>SUM(E34:E40)</f>
        <v>965</v>
      </c>
      <c r="F41" s="117">
        <f>+IF(E41=0,0,E41/D41)</f>
        <v>0.8318965517241379</v>
      </c>
      <c r="G41" s="62">
        <f>SUM(G34:G40)</f>
        <v>7500000</v>
      </c>
      <c r="H41" s="64">
        <f>SUM(H34:H40)</f>
        <v>1902366.1148599596</v>
      </c>
      <c r="I41" s="62">
        <f>SUM(I34:I40)</f>
        <v>1306583.3773878349</v>
      </c>
      <c r="J41" s="63">
        <f t="shared" si="52"/>
        <v>0.68682014843605299</v>
      </c>
      <c r="K41" s="62">
        <f>+SUM(K34:K40)</f>
        <v>4000000</v>
      </c>
      <c r="L41" s="62">
        <f>+SUM(L34:L40)</f>
        <v>1160</v>
      </c>
      <c r="M41" s="62">
        <f>+SUM(M34:M40)</f>
        <v>965</v>
      </c>
      <c r="N41" s="117">
        <f t="shared" si="46"/>
        <v>0.8318965517241379</v>
      </c>
      <c r="O41" s="62">
        <f>+SUM(O34:O40)</f>
        <v>7500000</v>
      </c>
      <c r="P41" s="62">
        <f>+SUM(P34:P40)</f>
        <v>621334.01107561623</v>
      </c>
      <c r="Q41" s="62">
        <f>+SUM(Q34:Q40)</f>
        <v>535471.36121547269</v>
      </c>
      <c r="R41" s="63">
        <f t="shared" si="56"/>
        <v>0.86180919066139117</v>
      </c>
      <c r="S41" s="62">
        <f>+SUM(S34:S40)</f>
        <v>3000000</v>
      </c>
      <c r="T41" s="62">
        <f>+SUM(T34:T40)</f>
        <v>22000000</v>
      </c>
      <c r="U41" s="64">
        <f>+SUM(U34:U40)</f>
        <v>22000000</v>
      </c>
      <c r="V41" s="62"/>
      <c r="W41" s="120">
        <f t="shared" si="11"/>
        <v>0.77431466954872208</v>
      </c>
      <c r="X41" s="102"/>
      <c r="Y41" s="105"/>
      <c r="Z41" s="153">
        <v>1160</v>
      </c>
      <c r="AA41" s="155">
        <v>965</v>
      </c>
      <c r="AB41" s="155">
        <v>0.8318965517241379</v>
      </c>
      <c r="AC41" s="155">
        <v>7500000</v>
      </c>
      <c r="AD41" s="155">
        <v>1902366.1148599596</v>
      </c>
      <c r="AE41" s="155">
        <v>1319544.4600000007</v>
      </c>
      <c r="AF41" s="155">
        <v>0.69363328630206256</v>
      </c>
      <c r="AG41" s="155">
        <v>4000000</v>
      </c>
      <c r="AH41" s="155">
        <v>1160</v>
      </c>
      <c r="AI41" s="155">
        <v>965</v>
      </c>
      <c r="AJ41" s="155">
        <v>0.8318965517241379</v>
      </c>
      <c r="AK41" s="155">
        <v>7500000</v>
      </c>
      <c r="AL41" s="155">
        <v>621334.01107561623</v>
      </c>
      <c r="AM41" s="155">
        <v>549625.62181843678</v>
      </c>
      <c r="AN41" s="155">
        <v>0.88458962815661391</v>
      </c>
      <c r="AO41" s="155">
        <v>3000000</v>
      </c>
      <c r="AP41" s="155">
        <v>22000000</v>
      </c>
      <c r="AQ41" s="155">
        <v>22000000</v>
      </c>
      <c r="AR41" s="156">
        <f t="shared" si="12"/>
        <v>0</v>
      </c>
      <c r="AS41" s="156">
        <f t="shared" si="13"/>
        <v>0</v>
      </c>
      <c r="AT41" s="156">
        <f t="shared" si="14"/>
        <v>0</v>
      </c>
      <c r="AU41" s="156">
        <f t="shared" si="15"/>
        <v>0</v>
      </c>
      <c r="AV41" s="156">
        <f t="shared" si="16"/>
        <v>0</v>
      </c>
      <c r="AW41" s="151">
        <f t="shared" si="17"/>
        <v>-12961.082612165716</v>
      </c>
      <c r="AX41" s="151">
        <f t="shared" si="18"/>
        <v>-6.8131378660095665E-3</v>
      </c>
      <c r="AY41" s="151">
        <f t="shared" si="19"/>
        <v>0</v>
      </c>
      <c r="AZ41" s="156">
        <f t="shared" si="20"/>
        <v>0</v>
      </c>
      <c r="BA41" s="151">
        <f t="shared" si="21"/>
        <v>0</v>
      </c>
      <c r="BB41" s="151">
        <f t="shared" si="22"/>
        <v>0</v>
      </c>
      <c r="BC41" s="151">
        <f t="shared" si="23"/>
        <v>0</v>
      </c>
      <c r="BD41" s="151">
        <f t="shared" si="24"/>
        <v>0</v>
      </c>
      <c r="BE41" s="151">
        <f t="shared" si="25"/>
        <v>-14154.260602964088</v>
      </c>
      <c r="BF41" s="151">
        <f t="shared" si="26"/>
        <v>-2.2780437495222738E-2</v>
      </c>
      <c r="BG41" s="151">
        <f t="shared" si="27"/>
        <v>0</v>
      </c>
      <c r="BH41" s="151">
        <f t="shared" si="28"/>
        <v>0</v>
      </c>
      <c r="BI41" s="152">
        <f t="shared" si="29"/>
        <v>0</v>
      </c>
      <c r="BJ41" s="167"/>
    </row>
    <row r="42" spans="1:62" ht="70.5" customHeight="1">
      <c r="A42" s="28"/>
      <c r="B42" s="28"/>
      <c r="C42" s="28"/>
      <c r="D42" s="76"/>
      <c r="E42" s="76"/>
      <c r="F42" s="77"/>
      <c r="G42" s="76"/>
      <c r="H42" s="76"/>
      <c r="I42" s="76"/>
      <c r="J42" s="77"/>
      <c r="K42" s="76"/>
      <c r="L42" s="76"/>
      <c r="M42" s="77"/>
      <c r="N42" s="76"/>
      <c r="O42" s="28"/>
      <c r="P42" s="76"/>
      <c r="Q42" s="77"/>
      <c r="R42" s="76"/>
      <c r="S42" s="28"/>
      <c r="T42" s="28"/>
      <c r="U42" s="28"/>
      <c r="V42" s="28"/>
      <c r="W42" s="120">
        <f t="shared" si="11"/>
        <v>0</v>
      </c>
      <c r="Y42" s="105"/>
      <c r="Z42" s="141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3"/>
      <c r="AS42" s="143"/>
      <c r="AT42" s="143"/>
      <c r="AU42" s="143"/>
      <c r="AV42" s="143"/>
      <c r="AW42" s="151"/>
      <c r="AX42" s="151"/>
      <c r="AY42" s="151"/>
      <c r="AZ42" s="143"/>
      <c r="BA42" s="151"/>
      <c r="BB42" s="151"/>
      <c r="BC42" s="151"/>
      <c r="BD42" s="151"/>
      <c r="BE42" s="151"/>
      <c r="BF42" s="151"/>
      <c r="BG42" s="151"/>
      <c r="BH42" s="151"/>
      <c r="BI42" s="152"/>
    </row>
    <row r="43" spans="1:62" s="81" customFormat="1" ht="41.25" customHeight="1">
      <c r="A43" s="171" t="s">
        <v>1</v>
      </c>
      <c r="B43" s="171" t="s">
        <v>36</v>
      </c>
      <c r="C43" s="172" t="s">
        <v>14</v>
      </c>
      <c r="D43" s="171" t="s">
        <v>88</v>
      </c>
      <c r="E43" s="171"/>
      <c r="F43" s="171"/>
      <c r="G43" s="171"/>
      <c r="H43" s="171" t="s">
        <v>5308</v>
      </c>
      <c r="I43" s="171"/>
      <c r="J43" s="171"/>
      <c r="K43" s="171"/>
      <c r="L43" s="179" t="s">
        <v>5309</v>
      </c>
      <c r="M43" s="180"/>
      <c r="N43" s="180"/>
      <c r="O43" s="181"/>
      <c r="P43" s="171" t="s">
        <v>102</v>
      </c>
      <c r="Q43" s="171"/>
      <c r="R43" s="171"/>
      <c r="S43" s="171"/>
      <c r="T43" s="113" t="s">
        <v>104</v>
      </c>
      <c r="U43" s="171" t="s">
        <v>2</v>
      </c>
      <c r="V43" s="171" t="s">
        <v>20</v>
      </c>
      <c r="W43" s="120">
        <f t="shared" si="11"/>
        <v>0</v>
      </c>
      <c r="X43" s="102"/>
      <c r="Y43" s="105"/>
      <c r="Z43" s="146" t="s">
        <v>88</v>
      </c>
      <c r="AA43" s="147"/>
      <c r="AB43" s="147"/>
      <c r="AC43" s="147"/>
      <c r="AD43" s="147" t="s">
        <v>5308</v>
      </c>
      <c r="AE43" s="147"/>
      <c r="AF43" s="147"/>
      <c r="AG43" s="147"/>
      <c r="AH43" s="147" t="s">
        <v>5309</v>
      </c>
      <c r="AI43" s="147"/>
      <c r="AJ43" s="147"/>
      <c r="AK43" s="147"/>
      <c r="AL43" s="147" t="s">
        <v>102</v>
      </c>
      <c r="AM43" s="147"/>
      <c r="AN43" s="147"/>
      <c r="AO43" s="147"/>
      <c r="AP43" s="147" t="s">
        <v>104</v>
      </c>
      <c r="AQ43" s="147" t="s">
        <v>2</v>
      </c>
      <c r="AR43" s="143"/>
      <c r="AS43" s="143"/>
      <c r="AT43" s="143"/>
      <c r="AU43" s="143"/>
      <c r="AV43" s="143"/>
      <c r="AW43" s="151"/>
      <c r="AX43" s="151"/>
      <c r="AY43" s="151"/>
      <c r="AZ43" s="143"/>
      <c r="BA43" s="151"/>
      <c r="BB43" s="151"/>
      <c r="BC43" s="151"/>
      <c r="BD43" s="151"/>
      <c r="BE43" s="151"/>
      <c r="BF43" s="151"/>
      <c r="BG43" s="151"/>
      <c r="BH43" s="151"/>
      <c r="BI43" s="152"/>
      <c r="BJ43" s="161"/>
    </row>
    <row r="44" spans="1:62" s="81" customFormat="1" ht="43.5" customHeight="1">
      <c r="A44" s="171"/>
      <c r="B44" s="171"/>
      <c r="C44" s="172"/>
      <c r="D44" s="9" t="s">
        <v>3</v>
      </c>
      <c r="E44" s="52" t="s">
        <v>4</v>
      </c>
      <c r="F44" s="10" t="s">
        <v>5</v>
      </c>
      <c r="G44" s="52" t="s">
        <v>6</v>
      </c>
      <c r="H44" s="89" t="s">
        <v>94</v>
      </c>
      <c r="I44" s="89" t="s">
        <v>4</v>
      </c>
      <c r="J44" s="10" t="s">
        <v>5</v>
      </c>
      <c r="K44" s="90" t="s">
        <v>101</v>
      </c>
      <c r="L44" s="52" t="s">
        <v>3</v>
      </c>
      <c r="M44" s="94" t="s">
        <v>4</v>
      </c>
      <c r="N44" s="10" t="s">
        <v>5</v>
      </c>
      <c r="O44" s="94" t="s">
        <v>6</v>
      </c>
      <c r="P44" s="9" t="s">
        <v>3</v>
      </c>
      <c r="Q44" s="94" t="s">
        <v>4</v>
      </c>
      <c r="R44" s="10" t="s">
        <v>5</v>
      </c>
      <c r="S44" s="94" t="s">
        <v>6</v>
      </c>
      <c r="T44" s="94" t="s">
        <v>103</v>
      </c>
      <c r="U44" s="171"/>
      <c r="V44" s="171"/>
      <c r="W44" s="120">
        <f t="shared" si="11"/>
        <v>0</v>
      </c>
      <c r="X44" s="102"/>
      <c r="Y44" s="105"/>
      <c r="Z44" s="146" t="s">
        <v>3</v>
      </c>
      <c r="AA44" s="147" t="s">
        <v>4</v>
      </c>
      <c r="AB44" s="147" t="s">
        <v>5</v>
      </c>
      <c r="AC44" s="147" t="s">
        <v>6</v>
      </c>
      <c r="AD44" s="147" t="s">
        <v>94</v>
      </c>
      <c r="AE44" s="147" t="s">
        <v>4</v>
      </c>
      <c r="AF44" s="147" t="s">
        <v>5</v>
      </c>
      <c r="AG44" s="147" t="s">
        <v>101</v>
      </c>
      <c r="AH44" s="147" t="s">
        <v>3</v>
      </c>
      <c r="AI44" s="147" t="s">
        <v>4</v>
      </c>
      <c r="AJ44" s="147" t="s">
        <v>5</v>
      </c>
      <c r="AK44" s="147" t="s">
        <v>6</v>
      </c>
      <c r="AL44" s="147" t="s">
        <v>3</v>
      </c>
      <c r="AM44" s="147" t="s">
        <v>4</v>
      </c>
      <c r="AN44" s="147" t="s">
        <v>5</v>
      </c>
      <c r="AO44" s="147" t="s">
        <v>6</v>
      </c>
      <c r="AP44" s="147" t="s">
        <v>103</v>
      </c>
      <c r="AQ44" s="147"/>
      <c r="AR44" s="143"/>
      <c r="AS44" s="143"/>
      <c r="AT44" s="143"/>
      <c r="AU44" s="143"/>
      <c r="AV44" s="143"/>
      <c r="AW44" s="151"/>
      <c r="AX44" s="151"/>
      <c r="AY44" s="151"/>
      <c r="AZ44" s="143"/>
      <c r="BA44" s="151"/>
      <c r="BB44" s="151"/>
      <c r="BC44" s="151"/>
      <c r="BD44" s="151"/>
      <c r="BE44" s="151"/>
      <c r="BF44" s="151"/>
      <c r="BG44" s="151"/>
      <c r="BH44" s="151"/>
      <c r="BI44" s="152"/>
      <c r="BJ44" s="161"/>
    </row>
    <row r="45" spans="1:62" s="83" customFormat="1" ht="36" customHeight="1">
      <c r="A45" s="66" t="s">
        <v>13</v>
      </c>
      <c r="B45" s="49" t="s">
        <v>83</v>
      </c>
      <c r="C45" s="67" t="s">
        <v>73</v>
      </c>
      <c r="D45" s="26">
        <f>SUM(D16,D17)</f>
        <v>27</v>
      </c>
      <c r="E45" s="26">
        <f>SUM(E16,E17)</f>
        <v>27</v>
      </c>
      <c r="F45" s="27">
        <f>+IF(E45=0,0,E45/D45)</f>
        <v>1</v>
      </c>
      <c r="G45" s="26">
        <f>+IF(F45&gt;=100%,1500000,0)</f>
        <v>1500000</v>
      </c>
      <c r="H45" s="38">
        <f>+SUM(H16:H17)</f>
        <v>401890.50578219275</v>
      </c>
      <c r="I45" s="38">
        <f>SUM(I16:I17)</f>
        <v>386823.67510241119</v>
      </c>
      <c r="J45" s="33">
        <f>+IF(I45=0,0,I45/H45)</f>
        <v>0.96251011043304635</v>
      </c>
      <c r="K45" s="26">
        <f>(+IF(AND(J45&gt;=90%,J45&lt;95%),960000,IF(AND(J45&gt;=95%,J45&lt;100%),1260000,IF(J45&gt;=100%,1920000,0))))</f>
        <v>1260000</v>
      </c>
      <c r="L45" s="26">
        <f>+H45</f>
        <v>401890.50578219275</v>
      </c>
      <c r="M45" s="26">
        <f>+I45</f>
        <v>386823.67510241119</v>
      </c>
      <c r="N45" s="27">
        <f t="shared" ref="N45:N51" si="57">+IF(M45=0,0,M45/L45)</f>
        <v>0.96251011043304635</v>
      </c>
      <c r="O45" s="26">
        <f t="shared" ref="O45:O48" si="58">(+IF(AND(N45&gt;=90%,N45&lt;95%),1000000,IF(AND(N45&gt;=95%,N45&lt;100%),1500000,IF(N45&gt;=100%,2500000,0))))</f>
        <v>1500000</v>
      </c>
      <c r="P45" s="96">
        <f>SUM(P16:P17)</f>
        <v>269772.24154475646</v>
      </c>
      <c r="Q45" s="96">
        <f>SUM(Q16:Q17)</f>
        <v>18998.4070427185</v>
      </c>
      <c r="R45" s="97">
        <f t="shared" ref="R45" si="59">+IF(Q45=0,0,Q45/P45)</f>
        <v>7.0423876578000616E-2</v>
      </c>
      <c r="S45" s="26">
        <f>+IF(R45&gt;=100%,1280000,0)</f>
        <v>0</v>
      </c>
      <c r="T45" s="26"/>
      <c r="U45" s="26">
        <f>SUM(G45,K45,O45,S45,T45)</f>
        <v>4260000</v>
      </c>
      <c r="V45" s="26"/>
      <c r="W45" s="120">
        <f t="shared" si="11"/>
        <v>0.5164669935055235</v>
      </c>
      <c r="X45" s="102"/>
      <c r="Y45" s="105"/>
      <c r="Z45" s="144">
        <v>27</v>
      </c>
      <c r="AA45" s="145">
        <v>27</v>
      </c>
      <c r="AB45" s="145">
        <v>1</v>
      </c>
      <c r="AC45" s="145">
        <v>1500000</v>
      </c>
      <c r="AD45" s="145">
        <v>401890.50578219275</v>
      </c>
      <c r="AE45" s="145">
        <v>405078.97500000003</v>
      </c>
      <c r="AF45" s="145">
        <v>1.0079336763917863</v>
      </c>
      <c r="AG45" s="145">
        <v>1920000</v>
      </c>
      <c r="AH45" s="145">
        <v>401890.50578219275</v>
      </c>
      <c r="AI45" s="145">
        <v>405078.97500000003</v>
      </c>
      <c r="AJ45" s="145">
        <v>1.0079336763917863</v>
      </c>
      <c r="AK45" s="145">
        <v>2500000</v>
      </c>
      <c r="AL45" s="145">
        <v>269772.24154475646</v>
      </c>
      <c r="AM45" s="145">
        <v>38630.833450000006</v>
      </c>
      <c r="AN45" s="145">
        <v>0.14319795553758252</v>
      </c>
      <c r="AO45" s="145">
        <v>0</v>
      </c>
      <c r="AP45" s="145"/>
      <c r="AQ45" s="145">
        <v>5920000</v>
      </c>
      <c r="AR45" s="143">
        <f t="shared" si="12"/>
        <v>0</v>
      </c>
      <c r="AS45" s="143">
        <f t="shared" si="13"/>
        <v>0</v>
      </c>
      <c r="AT45" s="143">
        <f t="shared" si="14"/>
        <v>0</v>
      </c>
      <c r="AU45" s="143">
        <f t="shared" si="15"/>
        <v>0</v>
      </c>
      <c r="AV45" s="143">
        <f t="shared" si="16"/>
        <v>0</v>
      </c>
      <c r="AW45" s="151">
        <f>+I45-AE45</f>
        <v>-18255.299897588848</v>
      </c>
      <c r="AX45" s="151">
        <f t="shared" si="18"/>
        <v>-4.5423565958739975E-2</v>
      </c>
      <c r="AY45" s="151">
        <f>+K45-AG45</f>
        <v>-660000</v>
      </c>
      <c r="AZ45" s="143">
        <f t="shared" si="20"/>
        <v>0</v>
      </c>
      <c r="BA45" s="151">
        <f t="shared" si="21"/>
        <v>-18255.299897588848</v>
      </c>
      <c r="BB45" s="151">
        <f t="shared" si="22"/>
        <v>-4.5423565958739975E-2</v>
      </c>
      <c r="BC45" s="151">
        <f t="shared" si="23"/>
        <v>-1000000</v>
      </c>
      <c r="BD45" s="151">
        <f t="shared" si="24"/>
        <v>0</v>
      </c>
      <c r="BE45" s="151">
        <f>+Q45-AM45</f>
        <v>-19632.426407281506</v>
      </c>
      <c r="BF45" s="151">
        <f t="shared" si="26"/>
        <v>-7.2774078959581906E-2</v>
      </c>
      <c r="BG45" s="151">
        <f t="shared" si="27"/>
        <v>0</v>
      </c>
      <c r="BH45" s="151">
        <f t="shared" si="28"/>
        <v>0</v>
      </c>
      <c r="BI45" s="152">
        <f t="shared" si="29"/>
        <v>-1660000</v>
      </c>
      <c r="BJ45" s="167"/>
    </row>
    <row r="46" spans="1:62" s="83" customFormat="1" ht="36" customHeight="1">
      <c r="A46" s="66" t="s">
        <v>13</v>
      </c>
      <c r="B46" s="49" t="s">
        <v>1356</v>
      </c>
      <c r="C46" s="67" t="s">
        <v>19</v>
      </c>
      <c r="D46" s="26">
        <f>+SUM(D6:D15)</f>
        <v>325</v>
      </c>
      <c r="E46" s="26">
        <f>+SUM(E6:E15)</f>
        <v>313.04000000000002</v>
      </c>
      <c r="F46" s="27">
        <f t="shared" ref="F46:F51" si="60">+IF(E46=0,0,E46/D46)</f>
        <v>0.96320000000000006</v>
      </c>
      <c r="G46" s="26">
        <f t="shared" ref="G46:G48" si="61">+IF(F46&gt;=100%,1500000,0)</f>
        <v>0</v>
      </c>
      <c r="H46" s="38">
        <f>+SUM(H6:H15)</f>
        <v>1342894.9322010076</v>
      </c>
      <c r="I46" s="38">
        <f>+M46</f>
        <v>696655</v>
      </c>
      <c r="J46" s="33">
        <f t="shared" ref="J46:J50" si="62">+IF(I46=0,0,I46/H46)</f>
        <v>0.51877103956165882</v>
      </c>
      <c r="K46" s="26">
        <f t="shared" ref="K46:K48" si="63">(+IF(AND(J46&gt;=90%,J46&lt;95%),960000,IF(AND(J46&gt;=95%,J46&lt;100%),1260000,IF(J46&gt;=100%,1920000,0))))</f>
        <v>0</v>
      </c>
      <c r="L46" s="26">
        <f>+H46</f>
        <v>1342894.9322010076</v>
      </c>
      <c r="M46" s="26">
        <f>SUM(I6:I15)</f>
        <v>696655</v>
      </c>
      <c r="N46" s="27">
        <f t="shared" si="57"/>
        <v>0.51877103956165882</v>
      </c>
      <c r="O46" s="26">
        <f t="shared" si="58"/>
        <v>0</v>
      </c>
      <c r="P46" s="96">
        <f>+SUM(P6:P15)</f>
        <v>579212.68895462761</v>
      </c>
      <c r="Q46" s="96">
        <f>+SUM(Q6:Q15)</f>
        <v>1094245</v>
      </c>
      <c r="R46" s="97">
        <f>+IF(Q46=0,0,Q46/P46)</f>
        <v>1.889193763995245</v>
      </c>
      <c r="S46" s="26">
        <f t="shared" ref="S46:S48" si="64">+IF(R46&gt;=100%,1280000,0)</f>
        <v>1280000</v>
      </c>
      <c r="T46" s="26"/>
      <c r="U46" s="26">
        <f t="shared" ref="U46:U50" si="65">SUM(G46,K46,O46,S46,T46)</f>
        <v>1280000</v>
      </c>
      <c r="V46" s="26"/>
      <c r="W46" s="120">
        <f t="shared" si="11"/>
        <v>1.2039824017784519</v>
      </c>
      <c r="X46" s="102"/>
      <c r="Y46" s="105"/>
      <c r="Z46" s="144">
        <v>325</v>
      </c>
      <c r="AA46" s="145">
        <v>313.04000000000002</v>
      </c>
      <c r="AB46" s="145">
        <v>0.96320000000000006</v>
      </c>
      <c r="AC46" s="145">
        <v>0</v>
      </c>
      <c r="AD46" s="145">
        <v>1342894.9322010076</v>
      </c>
      <c r="AE46" s="145">
        <v>696655</v>
      </c>
      <c r="AF46" s="145">
        <v>0.51877103956165882</v>
      </c>
      <c r="AG46" s="145">
        <v>0</v>
      </c>
      <c r="AH46" s="145">
        <v>1342894.9322010076</v>
      </c>
      <c r="AI46" s="145">
        <v>696655</v>
      </c>
      <c r="AJ46" s="145">
        <v>0.51877103956165882</v>
      </c>
      <c r="AK46" s="145">
        <v>0</v>
      </c>
      <c r="AL46" s="145">
        <v>579212.68895462761</v>
      </c>
      <c r="AM46" s="145">
        <v>1094245</v>
      </c>
      <c r="AN46" s="145">
        <v>1.889193763995245</v>
      </c>
      <c r="AO46" s="145">
        <v>1280000</v>
      </c>
      <c r="AP46" s="145"/>
      <c r="AQ46" s="145">
        <v>1280000</v>
      </c>
      <c r="AR46" s="143">
        <f t="shared" si="12"/>
        <v>0</v>
      </c>
      <c r="AS46" s="143">
        <f t="shared" si="13"/>
        <v>0</v>
      </c>
      <c r="AT46" s="143">
        <f t="shared" si="14"/>
        <v>0</v>
      </c>
      <c r="AU46" s="143">
        <f t="shared" si="15"/>
        <v>0</v>
      </c>
      <c r="AV46" s="143">
        <f t="shared" si="16"/>
        <v>0</v>
      </c>
      <c r="AW46" s="151">
        <f t="shared" si="17"/>
        <v>0</v>
      </c>
      <c r="AX46" s="151">
        <f t="shared" si="18"/>
        <v>0</v>
      </c>
      <c r="AY46" s="151">
        <f t="shared" si="19"/>
        <v>0</v>
      </c>
      <c r="AZ46" s="143">
        <f t="shared" si="20"/>
        <v>0</v>
      </c>
      <c r="BA46" s="151">
        <f t="shared" si="21"/>
        <v>0</v>
      </c>
      <c r="BB46" s="151">
        <f t="shared" si="22"/>
        <v>0</v>
      </c>
      <c r="BC46" s="151">
        <f t="shared" si="23"/>
        <v>0</v>
      </c>
      <c r="BD46" s="151">
        <f t="shared" si="24"/>
        <v>0</v>
      </c>
      <c r="BE46" s="151">
        <f t="shared" si="25"/>
        <v>0</v>
      </c>
      <c r="BF46" s="151">
        <f t="shared" si="26"/>
        <v>0</v>
      </c>
      <c r="BG46" s="151">
        <f t="shared" si="27"/>
        <v>0</v>
      </c>
      <c r="BH46" s="151">
        <f t="shared" si="28"/>
        <v>0</v>
      </c>
      <c r="BI46" s="152">
        <f t="shared" si="29"/>
        <v>0</v>
      </c>
      <c r="BJ46" s="167"/>
    </row>
    <row r="47" spans="1:62" s="83" customFormat="1" ht="36" customHeight="1">
      <c r="A47" s="66" t="s">
        <v>13</v>
      </c>
      <c r="B47" s="49" t="s">
        <v>45</v>
      </c>
      <c r="C47" s="67" t="s">
        <v>28</v>
      </c>
      <c r="D47" s="26">
        <f>SUM(D30)</f>
        <v>1669</v>
      </c>
      <c r="E47" s="26">
        <f>SUM(E30)</f>
        <v>1669</v>
      </c>
      <c r="F47" s="27">
        <f t="shared" si="60"/>
        <v>1</v>
      </c>
      <c r="G47" s="26">
        <f t="shared" si="61"/>
        <v>1500000</v>
      </c>
      <c r="H47" s="38">
        <f>+H30</f>
        <v>1068506.8615428207</v>
      </c>
      <c r="I47" s="38">
        <f>+I30</f>
        <v>2090448.7000000004</v>
      </c>
      <c r="J47" s="33">
        <f t="shared" si="62"/>
        <v>1.9564204735022426</v>
      </c>
      <c r="K47" s="26">
        <f t="shared" si="63"/>
        <v>1920000</v>
      </c>
      <c r="L47" s="26">
        <f>+H47</f>
        <v>1068506.8615428207</v>
      </c>
      <c r="M47" s="26">
        <v>1607824.9</v>
      </c>
      <c r="N47" s="27">
        <f t="shared" si="57"/>
        <v>1.5047398925248416</v>
      </c>
      <c r="O47" s="26">
        <f t="shared" si="58"/>
        <v>2500000</v>
      </c>
      <c r="P47" s="96">
        <f>+P30</f>
        <v>745373.93026800058</v>
      </c>
      <c r="Q47" s="96">
        <f>+Q30</f>
        <v>446475.43446000002</v>
      </c>
      <c r="R47" s="97">
        <f t="shared" ref="R47:R48" si="66">+IF(Q47=0,0,Q47/P47)</f>
        <v>0.59899523759768325</v>
      </c>
      <c r="S47" s="26">
        <f t="shared" si="64"/>
        <v>0</v>
      </c>
      <c r="T47" s="26"/>
      <c r="U47" s="26">
        <f t="shared" si="65"/>
        <v>5920000</v>
      </c>
      <c r="V47" s="26"/>
      <c r="W47" s="120">
        <f t="shared" si="11"/>
        <v>1.2777078555499628</v>
      </c>
      <c r="X47" s="102"/>
      <c r="Y47" s="105"/>
      <c r="Z47" s="144">
        <v>1669</v>
      </c>
      <c r="AA47" s="145">
        <v>1669</v>
      </c>
      <c r="AB47" s="145">
        <v>1</v>
      </c>
      <c r="AC47" s="145">
        <v>1500000</v>
      </c>
      <c r="AD47" s="145">
        <v>1068506.8615428207</v>
      </c>
      <c r="AE47" s="145">
        <v>2090448.7000000004</v>
      </c>
      <c r="AF47" s="145">
        <v>1.9564204735022426</v>
      </c>
      <c r="AG47" s="145">
        <v>1920000</v>
      </c>
      <c r="AH47" s="145">
        <v>1068506.8615428207</v>
      </c>
      <c r="AI47" s="145">
        <v>1607824.9</v>
      </c>
      <c r="AJ47" s="145">
        <v>1.5047398925248416</v>
      </c>
      <c r="AK47" s="145">
        <v>2500000</v>
      </c>
      <c r="AL47" s="145">
        <v>745373.93026800058</v>
      </c>
      <c r="AM47" s="145">
        <v>446475.43446000002</v>
      </c>
      <c r="AN47" s="145">
        <v>0.59899523759768325</v>
      </c>
      <c r="AO47" s="145">
        <v>0</v>
      </c>
      <c r="AP47" s="145"/>
      <c r="AQ47" s="145">
        <v>5920000</v>
      </c>
      <c r="AR47" s="143">
        <f t="shared" si="12"/>
        <v>0</v>
      </c>
      <c r="AS47" s="143">
        <f t="shared" si="13"/>
        <v>0</v>
      </c>
      <c r="AT47" s="143">
        <f t="shared" si="14"/>
        <v>0</v>
      </c>
      <c r="AU47" s="143">
        <f t="shared" si="15"/>
        <v>0</v>
      </c>
      <c r="AV47" s="143">
        <f t="shared" si="16"/>
        <v>0</v>
      </c>
      <c r="AW47" s="151">
        <f t="shared" si="17"/>
        <v>0</v>
      </c>
      <c r="AX47" s="151">
        <f t="shared" si="18"/>
        <v>0</v>
      </c>
      <c r="AY47" s="151">
        <f t="shared" si="19"/>
        <v>0</v>
      </c>
      <c r="AZ47" s="143">
        <f t="shared" si="20"/>
        <v>0</v>
      </c>
      <c r="BA47" s="151">
        <f>+M47-AI47</f>
        <v>0</v>
      </c>
      <c r="BB47" s="151">
        <f t="shared" si="22"/>
        <v>0</v>
      </c>
      <c r="BC47" s="151">
        <f t="shared" si="23"/>
        <v>0</v>
      </c>
      <c r="BD47" s="151">
        <f t="shared" si="24"/>
        <v>0</v>
      </c>
      <c r="BE47" s="151">
        <f t="shared" si="25"/>
        <v>0</v>
      </c>
      <c r="BF47" s="151">
        <f t="shared" si="26"/>
        <v>0</v>
      </c>
      <c r="BG47" s="151">
        <f t="shared" si="27"/>
        <v>0</v>
      </c>
      <c r="BH47" s="151">
        <f t="shared" si="28"/>
        <v>0</v>
      </c>
      <c r="BI47" s="152">
        <f t="shared" si="29"/>
        <v>0</v>
      </c>
      <c r="BJ47" s="167"/>
    </row>
    <row r="48" spans="1:62" s="83" customFormat="1" ht="36" customHeight="1">
      <c r="A48" s="66" t="s">
        <v>13</v>
      </c>
      <c r="B48" s="49" t="s">
        <v>1363</v>
      </c>
      <c r="C48" s="67" t="s">
        <v>31</v>
      </c>
      <c r="D48" s="26">
        <f>+D41</f>
        <v>1160</v>
      </c>
      <c r="E48" s="26">
        <f>+E41</f>
        <v>965</v>
      </c>
      <c r="F48" s="27">
        <f t="shared" si="60"/>
        <v>0.8318965517241379</v>
      </c>
      <c r="G48" s="26">
        <f t="shared" si="61"/>
        <v>0</v>
      </c>
      <c r="H48" s="38">
        <f>H41</f>
        <v>1902366.1148599596</v>
      </c>
      <c r="I48" s="38">
        <f>+I41</f>
        <v>1306583.3773878349</v>
      </c>
      <c r="J48" s="33">
        <f t="shared" si="62"/>
        <v>0.68682014843605299</v>
      </c>
      <c r="K48" s="26">
        <f t="shared" si="63"/>
        <v>0</v>
      </c>
      <c r="L48" s="26">
        <f>+H48</f>
        <v>1902366.1148599596</v>
      </c>
      <c r="M48" s="26">
        <f>(+SUM(I39,I40))+28404.816</f>
        <v>463388.84938783426</v>
      </c>
      <c r="N48" s="27">
        <f t="shared" si="57"/>
        <v>0.24358552529303545</v>
      </c>
      <c r="O48" s="26">
        <f t="shared" si="58"/>
        <v>0</v>
      </c>
      <c r="P48" s="96">
        <f>+P41</f>
        <v>621334.01107561623</v>
      </c>
      <c r="Q48" s="96">
        <f>+Q41</f>
        <v>535471.36121547269</v>
      </c>
      <c r="R48" s="98">
        <f t="shared" si="66"/>
        <v>0.86180919066139117</v>
      </c>
      <c r="S48" s="26">
        <f t="shared" si="64"/>
        <v>0</v>
      </c>
      <c r="T48" s="26"/>
      <c r="U48" s="26">
        <f t="shared" si="65"/>
        <v>0</v>
      </c>
      <c r="V48" s="26"/>
      <c r="W48" s="120">
        <f t="shared" si="11"/>
        <v>0.77431466954872208</v>
      </c>
      <c r="X48" s="102"/>
      <c r="Y48" s="105"/>
      <c r="Z48" s="144">
        <v>1160</v>
      </c>
      <c r="AA48" s="145">
        <v>965</v>
      </c>
      <c r="AB48" s="145">
        <v>0.8318965517241379</v>
      </c>
      <c r="AC48" s="145">
        <v>0</v>
      </c>
      <c r="AD48" s="145">
        <v>1902366.1148599596</v>
      </c>
      <c r="AE48" s="145">
        <v>1319544.4600000007</v>
      </c>
      <c r="AF48" s="145">
        <v>0.69363328630206256</v>
      </c>
      <c r="AG48" s="145">
        <v>0</v>
      </c>
      <c r="AH48" s="145">
        <v>1902366.1148599596</v>
      </c>
      <c r="AI48" s="145">
        <v>476349.93200000003</v>
      </c>
      <c r="AJ48" s="145">
        <v>0.25039866315904497</v>
      </c>
      <c r="AK48" s="145">
        <v>0</v>
      </c>
      <c r="AL48" s="145">
        <v>621334.01107561623</v>
      </c>
      <c r="AM48" s="145">
        <v>549625.62181843678</v>
      </c>
      <c r="AN48" s="145">
        <v>0.88458962815661391</v>
      </c>
      <c r="AO48" s="145">
        <v>0</v>
      </c>
      <c r="AP48" s="145"/>
      <c r="AQ48" s="145">
        <v>0</v>
      </c>
      <c r="AR48" s="143">
        <f t="shared" si="12"/>
        <v>0</v>
      </c>
      <c r="AS48" s="143">
        <f t="shared" si="13"/>
        <v>0</v>
      </c>
      <c r="AT48" s="143">
        <f t="shared" si="14"/>
        <v>0</v>
      </c>
      <c r="AU48" s="143">
        <f t="shared" si="15"/>
        <v>0</v>
      </c>
      <c r="AV48" s="143">
        <f t="shared" si="16"/>
        <v>0</v>
      </c>
      <c r="AW48" s="151">
        <f>+I48-AE48</f>
        <v>-12961.082612165716</v>
      </c>
      <c r="AX48" s="151">
        <f t="shared" si="18"/>
        <v>-6.8131378660095665E-3</v>
      </c>
      <c r="AY48" s="151">
        <f t="shared" si="19"/>
        <v>0</v>
      </c>
      <c r="AZ48" s="143">
        <f t="shared" si="20"/>
        <v>0</v>
      </c>
      <c r="BA48" s="151">
        <f>+M48-AI48</f>
        <v>-12961.082612165774</v>
      </c>
      <c r="BB48" s="151">
        <f t="shared" si="22"/>
        <v>-6.813137866009511E-3</v>
      </c>
      <c r="BC48" s="151">
        <f t="shared" si="23"/>
        <v>0</v>
      </c>
      <c r="BD48" s="151">
        <f t="shared" si="24"/>
        <v>0</v>
      </c>
      <c r="BE48" s="151">
        <f>+Q48-AM48</f>
        <v>-14154.260602964088</v>
      </c>
      <c r="BF48" s="151">
        <f t="shared" si="26"/>
        <v>-2.2780437495222738E-2</v>
      </c>
      <c r="BG48" s="151">
        <f t="shared" si="27"/>
        <v>0</v>
      </c>
      <c r="BH48" s="151">
        <f t="shared" si="28"/>
        <v>0</v>
      </c>
      <c r="BI48" s="152">
        <f t="shared" si="29"/>
        <v>0</v>
      </c>
      <c r="BJ48" s="167"/>
    </row>
    <row r="49" spans="1:62" s="83" customFormat="1" ht="36" customHeight="1">
      <c r="A49" s="66" t="s">
        <v>23</v>
      </c>
      <c r="B49" s="55" t="s">
        <v>84</v>
      </c>
      <c r="C49" s="68" t="s">
        <v>74</v>
      </c>
      <c r="D49" s="26"/>
      <c r="E49" s="26"/>
      <c r="F49" s="27"/>
      <c r="G49" s="26"/>
      <c r="H49" s="26">
        <f>H48</f>
        <v>1902366.1148599596</v>
      </c>
      <c r="I49" s="26">
        <f>+I48</f>
        <v>1306583.3773878349</v>
      </c>
      <c r="J49" s="33">
        <f t="shared" si="62"/>
        <v>0.68682014843605299</v>
      </c>
      <c r="K49" s="26">
        <f>(+IF(AND(J49&gt;=90%,J49&lt;95%),1200000,IF(AND(J49&gt;=95%,J49&lt;100%),1500000,IF(J49&gt;=100%,1700000,0))))</f>
        <v>0</v>
      </c>
      <c r="L49" s="26">
        <f>+H49</f>
        <v>1902366.1148599596</v>
      </c>
      <c r="M49" s="26">
        <f>+M48</f>
        <v>463388.84938783426</v>
      </c>
      <c r="N49" s="27">
        <f t="shared" si="57"/>
        <v>0.24358552529303545</v>
      </c>
      <c r="O49" s="26">
        <f>(+IF(AND(N49&gt;=90%,N49&lt;95%),2700000,IF(AND(N49&gt;=95%,N49&lt;100%),4500000,IF(N49&gt;=100%,6000000,0))))</f>
        <v>0</v>
      </c>
      <c r="P49" s="96"/>
      <c r="Q49" s="65"/>
      <c r="R49" s="11"/>
      <c r="S49" s="31"/>
      <c r="T49" s="26">
        <f>IF(J49&gt;=100%,2500000,0)</f>
        <v>0</v>
      </c>
      <c r="U49" s="26">
        <f t="shared" si="65"/>
        <v>0</v>
      </c>
      <c r="V49" s="26"/>
      <c r="W49" s="120">
        <f t="shared" si="11"/>
        <v>0.3434100742180265</v>
      </c>
      <c r="X49" s="102"/>
      <c r="Y49" s="105"/>
      <c r="Z49" s="144"/>
      <c r="AA49" s="145"/>
      <c r="AB49" s="145"/>
      <c r="AC49" s="145"/>
      <c r="AD49" s="145">
        <v>1902366.1148599596</v>
      </c>
      <c r="AE49" s="145">
        <v>1319544.4600000007</v>
      </c>
      <c r="AF49" s="145">
        <v>0.69363328630206256</v>
      </c>
      <c r="AG49" s="145">
        <v>0</v>
      </c>
      <c r="AH49" s="145">
        <v>1902366.1148599596</v>
      </c>
      <c r="AI49" s="145">
        <v>476349.93200000003</v>
      </c>
      <c r="AJ49" s="145">
        <v>0.25039866315904497</v>
      </c>
      <c r="AK49" s="145">
        <v>0</v>
      </c>
      <c r="AL49" s="145"/>
      <c r="AM49" s="145"/>
      <c r="AN49" s="145"/>
      <c r="AO49" s="145"/>
      <c r="AP49" s="145">
        <v>0</v>
      </c>
      <c r="AQ49" s="145">
        <v>0</v>
      </c>
      <c r="AR49" s="143">
        <f t="shared" si="12"/>
        <v>0</v>
      </c>
      <c r="AS49" s="143">
        <f t="shared" si="13"/>
        <v>0</v>
      </c>
      <c r="AT49" s="143">
        <f t="shared" si="14"/>
        <v>0</v>
      </c>
      <c r="AU49" s="143">
        <f t="shared" si="15"/>
        <v>0</v>
      </c>
      <c r="AV49" s="143">
        <f t="shared" si="16"/>
        <v>0</v>
      </c>
      <c r="AW49" s="151">
        <f t="shared" si="17"/>
        <v>-12961.082612165716</v>
      </c>
      <c r="AX49" s="151">
        <f t="shared" si="18"/>
        <v>-6.8131378660095665E-3</v>
      </c>
      <c r="AY49" s="151">
        <f t="shared" si="19"/>
        <v>0</v>
      </c>
      <c r="AZ49" s="143">
        <f t="shared" si="20"/>
        <v>0</v>
      </c>
      <c r="BA49" s="151">
        <f>+M49-AI49</f>
        <v>-12961.082612165774</v>
      </c>
      <c r="BB49" s="151">
        <f t="shared" si="22"/>
        <v>-6.813137866009511E-3</v>
      </c>
      <c r="BC49" s="151">
        <f t="shared" si="23"/>
        <v>0</v>
      </c>
      <c r="BD49" s="151">
        <f t="shared" si="24"/>
        <v>0</v>
      </c>
      <c r="BE49" s="151">
        <f t="shared" si="25"/>
        <v>0</v>
      </c>
      <c r="BF49" s="151">
        <f t="shared" si="26"/>
        <v>0</v>
      </c>
      <c r="BG49" s="151">
        <f t="shared" si="27"/>
        <v>0</v>
      </c>
      <c r="BH49" s="151">
        <f t="shared" si="28"/>
        <v>0</v>
      </c>
      <c r="BI49" s="152">
        <f t="shared" si="29"/>
        <v>0</v>
      </c>
      <c r="BJ49" s="167"/>
    </row>
    <row r="50" spans="1:62" s="83" customFormat="1" ht="36" customHeight="1">
      <c r="A50" s="66" t="s">
        <v>23</v>
      </c>
      <c r="B50" s="55" t="s">
        <v>5310</v>
      </c>
      <c r="C50" s="68" t="s">
        <v>75</v>
      </c>
      <c r="D50" s="26"/>
      <c r="E50" s="26"/>
      <c r="F50" s="27"/>
      <c r="G50" s="26"/>
      <c r="H50" s="26">
        <f>SUM(H45:H47)</f>
        <v>2813292.2995260209</v>
      </c>
      <c r="I50" s="26">
        <f>SUM(I45,I46,I47)</f>
        <v>3173927.375102412</v>
      </c>
      <c r="J50" s="33">
        <f t="shared" si="62"/>
        <v>1.1281896927799326</v>
      </c>
      <c r="K50" s="26">
        <f>(+IF(AND(J50&gt;=90%,J50&lt;95%),1200000,IF(AND(J50&gt;=95%,J50&lt;100%),1500000,IF(J50&gt;=100%,1700000,0))))</f>
        <v>1700000</v>
      </c>
      <c r="L50" s="26">
        <f>+H50</f>
        <v>2813292.2995260209</v>
      </c>
      <c r="M50" s="26">
        <f>SUM(M45,M46,M47)</f>
        <v>2691303.5751024112</v>
      </c>
      <c r="N50" s="27">
        <f t="shared" si="57"/>
        <v>0.95663844654742691</v>
      </c>
      <c r="O50" s="26">
        <f>(+IF(AND(N50&gt;=90%,N50&lt;95%),2700000,IF(AND(N50&gt;=95%,N50&lt;100%),4500000,IF(N50&gt;=100%,6000000,0))))</f>
        <v>4500000</v>
      </c>
      <c r="P50" s="96"/>
      <c r="Q50" s="65"/>
      <c r="R50" s="11"/>
      <c r="S50" s="31"/>
      <c r="T50" s="26">
        <f>IF(J50&gt;=100%,2500000,0)</f>
        <v>2500000</v>
      </c>
      <c r="U50" s="26">
        <f t="shared" si="65"/>
        <v>8700000</v>
      </c>
      <c r="V50" s="26"/>
      <c r="W50" s="120">
        <f t="shared" si="11"/>
        <v>0.56409484638996632</v>
      </c>
      <c r="X50" s="102"/>
      <c r="Y50" s="105"/>
      <c r="Z50" s="144"/>
      <c r="AA50" s="145"/>
      <c r="AB50" s="145"/>
      <c r="AC50" s="145"/>
      <c r="AD50" s="145">
        <v>2813292.2995260209</v>
      </c>
      <c r="AE50" s="145">
        <v>3192182.6750000007</v>
      </c>
      <c r="AF50" s="145">
        <v>1.1346786380987908</v>
      </c>
      <c r="AG50" s="145">
        <v>1700000</v>
      </c>
      <c r="AH50" s="145">
        <v>2813292.2995260209</v>
      </c>
      <c r="AI50" s="145">
        <v>2709558.875</v>
      </c>
      <c r="AJ50" s="145">
        <v>0.96312739186628504</v>
      </c>
      <c r="AK50" s="145">
        <v>4500000</v>
      </c>
      <c r="AL50" s="145"/>
      <c r="AM50" s="145"/>
      <c r="AN50" s="145"/>
      <c r="AO50" s="145"/>
      <c r="AP50" s="145">
        <v>2500000</v>
      </c>
      <c r="AQ50" s="145">
        <v>8700000</v>
      </c>
      <c r="AR50" s="143">
        <f t="shared" si="12"/>
        <v>0</v>
      </c>
      <c r="AS50" s="143">
        <f t="shared" si="13"/>
        <v>0</v>
      </c>
      <c r="AT50" s="143">
        <f t="shared" si="14"/>
        <v>0</v>
      </c>
      <c r="AU50" s="143">
        <f t="shared" si="15"/>
        <v>0</v>
      </c>
      <c r="AV50" s="143">
        <f t="shared" si="16"/>
        <v>0</v>
      </c>
      <c r="AW50" s="151">
        <f t="shared" si="17"/>
        <v>-18255.299897588789</v>
      </c>
      <c r="AX50" s="151">
        <f t="shared" si="18"/>
        <v>-6.4889453188581303E-3</v>
      </c>
      <c r="AY50" s="151">
        <f t="shared" si="19"/>
        <v>0</v>
      </c>
      <c r="AZ50" s="143">
        <f t="shared" si="20"/>
        <v>0</v>
      </c>
      <c r="BA50" s="151">
        <f t="shared" si="21"/>
        <v>-18255.299897588789</v>
      </c>
      <c r="BB50" s="151">
        <f t="shared" si="22"/>
        <v>-6.4889453188581303E-3</v>
      </c>
      <c r="BC50" s="151">
        <f t="shared" si="23"/>
        <v>0</v>
      </c>
      <c r="BD50" s="151">
        <f t="shared" si="24"/>
        <v>0</v>
      </c>
      <c r="BE50" s="151">
        <f t="shared" si="25"/>
        <v>0</v>
      </c>
      <c r="BF50" s="151">
        <f t="shared" si="26"/>
        <v>0</v>
      </c>
      <c r="BG50" s="151">
        <f t="shared" si="27"/>
        <v>0</v>
      </c>
      <c r="BH50" s="151">
        <f t="shared" si="28"/>
        <v>0</v>
      </c>
      <c r="BI50" s="152">
        <f t="shared" si="29"/>
        <v>0</v>
      </c>
      <c r="BJ50" s="167"/>
    </row>
    <row r="51" spans="1:62" s="84" customFormat="1" ht="36" customHeight="1">
      <c r="A51" s="56"/>
      <c r="B51" s="56"/>
      <c r="C51" s="57" t="s">
        <v>85</v>
      </c>
      <c r="D51" s="39">
        <f>SUM(D45:D48)</f>
        <v>3181</v>
      </c>
      <c r="E51" s="39">
        <f>SUM(E45:E48)</f>
        <v>2974.04</v>
      </c>
      <c r="F51" s="58">
        <f t="shared" si="60"/>
        <v>0.93493869852247724</v>
      </c>
      <c r="G51" s="39">
        <f>SUM(G45:G50)</f>
        <v>3000000</v>
      </c>
      <c r="H51" s="39">
        <f>SUM(H49:H50)</f>
        <v>4715658.41438598</v>
      </c>
      <c r="I51" s="39">
        <f>SUM(I49:I50)</f>
        <v>4480510.7524902467</v>
      </c>
      <c r="J51" s="58">
        <f>+IF(I51=0,0,I51/H51)</f>
        <v>0.95013471264619753</v>
      </c>
      <c r="K51" s="39">
        <f t="shared" ref="K51" si="67">SUM(K45:K50)</f>
        <v>4880000</v>
      </c>
      <c r="L51" s="39">
        <f>SUM(L49:L50)</f>
        <v>4715658.41438598</v>
      </c>
      <c r="M51" s="39">
        <f>SUM(M45:M48)</f>
        <v>3154692.4244902455</v>
      </c>
      <c r="N51" s="58">
        <f t="shared" si="57"/>
        <v>0.66898238745755589</v>
      </c>
      <c r="O51" s="39">
        <f>SUM(O45:O50)</f>
        <v>8500000</v>
      </c>
      <c r="P51" s="39">
        <f>SUM(P45:P50)</f>
        <v>2215692.8718430009</v>
      </c>
      <c r="Q51" s="39">
        <f t="shared" ref="Q51:V51" si="68">SUM(Q45:Q50)</f>
        <v>2095190.2027181913</v>
      </c>
      <c r="R51" s="58">
        <f t="shared" ref="R51" si="69">+IF(Q51=0,0,Q51/P51)</f>
        <v>0.94561400153597275</v>
      </c>
      <c r="S51" s="39">
        <f t="shared" si="68"/>
        <v>1280000</v>
      </c>
      <c r="T51" s="39">
        <f t="shared" si="68"/>
        <v>2500000</v>
      </c>
      <c r="U51" s="39">
        <f t="shared" si="68"/>
        <v>20160000</v>
      </c>
      <c r="V51" s="39">
        <f t="shared" si="68"/>
        <v>0</v>
      </c>
      <c r="W51" s="120">
        <f t="shared" si="11"/>
        <v>0.94787435709108514</v>
      </c>
      <c r="X51" s="102"/>
      <c r="Y51" s="105"/>
      <c r="Z51" s="136"/>
      <c r="AR51" s="131"/>
      <c r="AS51" s="131"/>
      <c r="AT51" s="131"/>
      <c r="AU51" s="131"/>
      <c r="AV51" s="131"/>
      <c r="AW51" s="152"/>
      <c r="AX51" s="152"/>
      <c r="AY51" s="152"/>
      <c r="AZ51" s="131"/>
      <c r="BA51" s="152"/>
      <c r="BB51" s="152"/>
      <c r="BC51" s="152"/>
      <c r="BD51" s="152"/>
      <c r="BE51" s="152"/>
      <c r="BF51" s="152"/>
      <c r="BG51" s="152"/>
      <c r="BH51" s="168"/>
      <c r="BI51" s="168"/>
      <c r="BJ51" s="168"/>
    </row>
    <row r="52" spans="1:62" s="29" customFormat="1" ht="18">
      <c r="A52" s="15"/>
      <c r="B52" s="15"/>
      <c r="C52" s="15"/>
      <c r="D52" s="15"/>
      <c r="E52" s="34"/>
      <c r="F52" s="15"/>
      <c r="G52" s="40"/>
      <c r="H52"/>
      <c r="I52"/>
      <c r="J52" s="15"/>
      <c r="K52" s="40"/>
      <c r="L52" s="40"/>
      <c r="M52" s="40"/>
      <c r="N52"/>
      <c r="O52" s="40"/>
      <c r="P52" s="40"/>
      <c r="Q52" s="40"/>
      <c r="R52" s="92"/>
      <c r="S52" s="93"/>
      <c r="U52" s="15"/>
      <c r="V52" s="15"/>
      <c r="W52" s="127"/>
      <c r="X52" s="102"/>
      <c r="Y52" s="105"/>
      <c r="Z52" s="138"/>
      <c r="AW52" s="162"/>
      <c r="AX52" s="162"/>
      <c r="AY52" s="162"/>
      <c r="BA52" s="162"/>
      <c r="BB52" s="162"/>
      <c r="BC52" s="162"/>
      <c r="BD52" s="162"/>
      <c r="BE52" s="162"/>
      <c r="BF52" s="162"/>
      <c r="BG52" s="162"/>
      <c r="BH52" s="162"/>
      <c r="BI52" s="162"/>
      <c r="BJ52" s="162"/>
    </row>
    <row r="53" spans="1:62" s="29" customFormat="1" ht="18" hidden="1">
      <c r="A53" s="15"/>
      <c r="B53" s="15"/>
      <c r="C53" s="15"/>
      <c r="D53" s="15"/>
      <c r="E53" s="15"/>
      <c r="F53" s="15"/>
      <c r="G53" s="40"/>
      <c r="H53" s="15"/>
      <c r="I53" s="15"/>
      <c r="J53" s="15"/>
      <c r="K53" s="40"/>
      <c r="L53"/>
      <c r="M53"/>
      <c r="N53"/>
      <c r="O53" s="40"/>
      <c r="P53"/>
      <c r="Q53"/>
      <c r="R53"/>
      <c r="S53" s="40"/>
      <c r="T53" s="15"/>
      <c r="U53" s="15"/>
      <c r="V53" s="15"/>
      <c r="W53" s="127"/>
      <c r="X53" s="108"/>
      <c r="Y53" s="107"/>
      <c r="Z53" s="138"/>
      <c r="AW53" s="162"/>
      <c r="AX53" s="162"/>
      <c r="AY53" s="162"/>
      <c r="BA53" s="162"/>
      <c r="BB53" s="162"/>
      <c r="BC53" s="162"/>
      <c r="BD53" s="162"/>
      <c r="BE53" s="162"/>
      <c r="BF53" s="162"/>
      <c r="BG53" s="162"/>
      <c r="BH53" s="162"/>
      <c r="BI53" s="162"/>
      <c r="BJ53" s="162"/>
    </row>
    <row r="54" spans="1:62" s="85" customFormat="1" ht="18" hidden="1">
      <c r="A54" s="19"/>
      <c r="B54" s="19"/>
      <c r="C54" s="25" t="s">
        <v>7</v>
      </c>
      <c r="D54" s="19"/>
      <c r="E54" s="19"/>
      <c r="F54" s="25" t="s">
        <v>8</v>
      </c>
      <c r="G54" s="25"/>
      <c r="H54" s="19"/>
      <c r="I54" s="47" t="s">
        <v>8</v>
      </c>
      <c r="J54" s="20"/>
      <c r="K54" s="25"/>
      <c r="L54" s="36"/>
      <c r="M54" s="25" t="s">
        <v>8</v>
      </c>
      <c r="N54" s="19"/>
      <c r="O54" s="25"/>
      <c r="P54" s="36"/>
      <c r="Q54" s="25" t="s">
        <v>8</v>
      </c>
      <c r="R54" s="19"/>
      <c r="S54" s="25"/>
      <c r="T54" s="19"/>
      <c r="U54" s="25" t="s">
        <v>9</v>
      </c>
      <c r="V54" s="19"/>
      <c r="W54" s="128"/>
      <c r="X54" s="109"/>
      <c r="Y54" s="110"/>
      <c r="Z54" s="139"/>
      <c r="AW54" s="163"/>
      <c r="AX54" s="163"/>
      <c r="AY54" s="163"/>
      <c r="BA54" s="163"/>
      <c r="BB54" s="163"/>
      <c r="BC54" s="163"/>
      <c r="BD54" s="163"/>
      <c r="BE54" s="163"/>
      <c r="BF54" s="163"/>
      <c r="BG54" s="163"/>
      <c r="BH54" s="163"/>
      <c r="BI54" s="163"/>
      <c r="BJ54" s="163"/>
    </row>
    <row r="55" spans="1:62" s="29" customFormat="1" ht="18" hidden="1">
      <c r="A55" s="15"/>
      <c r="B55" s="15"/>
      <c r="C55" s="14"/>
      <c r="D55" s="15"/>
      <c r="E55" s="15"/>
      <c r="F55" s="14"/>
      <c r="G55" s="14"/>
      <c r="H55" s="15"/>
      <c r="I55" s="48"/>
      <c r="J55" s="16"/>
      <c r="K55" s="14"/>
      <c r="L55" s="15"/>
      <c r="M55" s="17"/>
      <c r="N55" s="15"/>
      <c r="O55" s="17"/>
      <c r="P55" s="15"/>
      <c r="Q55" s="17"/>
      <c r="R55" s="15"/>
      <c r="S55" s="17"/>
      <c r="T55" s="15"/>
      <c r="U55" s="17"/>
      <c r="V55" s="15"/>
      <c r="W55" s="127"/>
      <c r="X55" s="108"/>
      <c r="Y55" s="107"/>
      <c r="Z55" s="138"/>
      <c r="AW55" s="162"/>
      <c r="AX55" s="162"/>
      <c r="AY55" s="162"/>
      <c r="BA55" s="162"/>
      <c r="BB55" s="162"/>
      <c r="BC55" s="162"/>
      <c r="BD55" s="162"/>
      <c r="BE55" s="162"/>
      <c r="BF55" s="162"/>
      <c r="BG55" s="162"/>
      <c r="BH55" s="162"/>
      <c r="BI55" s="162"/>
      <c r="BJ55" s="162"/>
    </row>
    <row r="56" spans="1:62" s="29" customFormat="1" ht="18" hidden="1">
      <c r="A56" s="15"/>
      <c r="B56" s="15"/>
      <c r="C56" s="14"/>
      <c r="D56" s="15"/>
      <c r="E56" s="15"/>
      <c r="F56" s="14"/>
      <c r="G56" s="14"/>
      <c r="H56" s="15"/>
      <c r="I56" s="48"/>
      <c r="J56" s="16"/>
      <c r="K56" s="14"/>
      <c r="L56" s="15"/>
      <c r="M56" s="17"/>
      <c r="N56" s="15"/>
      <c r="O56" s="17"/>
      <c r="P56" s="15"/>
      <c r="Q56" s="17"/>
      <c r="R56" s="15"/>
      <c r="S56" s="17"/>
      <c r="T56" s="15"/>
      <c r="U56" s="17"/>
      <c r="V56" s="15"/>
      <c r="W56" s="127"/>
      <c r="X56" s="108"/>
      <c r="Y56" s="107"/>
      <c r="Z56" s="138"/>
      <c r="AW56" s="162"/>
      <c r="AX56" s="162"/>
      <c r="AY56" s="162"/>
      <c r="BA56" s="162"/>
      <c r="BB56" s="162"/>
      <c r="BC56" s="162"/>
      <c r="BD56" s="162"/>
      <c r="BE56" s="162"/>
      <c r="BF56" s="162"/>
      <c r="BG56" s="162"/>
      <c r="BH56" s="162"/>
      <c r="BI56" s="162"/>
      <c r="BJ56" s="162"/>
    </row>
    <row r="57" spans="1:62" s="29" customFormat="1" ht="18" hidden="1">
      <c r="A57" s="15"/>
      <c r="B57" s="15"/>
      <c r="C57" s="14"/>
      <c r="D57" s="15"/>
      <c r="E57" s="15"/>
      <c r="F57" s="14"/>
      <c r="G57" s="14"/>
      <c r="H57" s="15"/>
      <c r="I57" s="48"/>
      <c r="J57" s="16"/>
      <c r="K57" s="14"/>
      <c r="L57" s="15"/>
      <c r="M57" s="17"/>
      <c r="N57" s="15"/>
      <c r="O57" s="17"/>
      <c r="P57" s="15"/>
      <c r="Q57" s="17"/>
      <c r="R57" s="15"/>
      <c r="S57" s="17"/>
      <c r="T57" s="15"/>
      <c r="U57" s="17"/>
      <c r="V57" s="15"/>
      <c r="W57" s="127"/>
      <c r="X57" s="108"/>
      <c r="Y57" s="107"/>
      <c r="Z57" s="138"/>
      <c r="AW57" s="162"/>
      <c r="AX57" s="162"/>
      <c r="AY57" s="162"/>
      <c r="BA57" s="162"/>
      <c r="BB57" s="162"/>
      <c r="BC57" s="162"/>
      <c r="BD57" s="162"/>
      <c r="BE57" s="162"/>
      <c r="BF57" s="162"/>
      <c r="BG57" s="162"/>
      <c r="BH57" s="162"/>
      <c r="BI57" s="162"/>
      <c r="BJ57" s="162"/>
    </row>
    <row r="58" spans="1:62" s="29" customFormat="1" ht="18" hidden="1">
      <c r="A58" s="15"/>
      <c r="B58" s="15"/>
      <c r="C58" s="14"/>
      <c r="D58" s="15"/>
      <c r="E58" s="15"/>
      <c r="F58" s="14"/>
      <c r="G58" s="14"/>
      <c r="H58" s="15"/>
      <c r="I58" s="48"/>
      <c r="J58" s="16"/>
      <c r="K58" s="14"/>
      <c r="L58" s="15"/>
      <c r="M58" s="17"/>
      <c r="N58" s="15"/>
      <c r="O58" s="17"/>
      <c r="P58" s="15"/>
      <c r="Q58" s="17"/>
      <c r="R58" s="15"/>
      <c r="S58" s="17"/>
      <c r="T58" s="15"/>
      <c r="U58" s="17"/>
      <c r="V58" s="15"/>
      <c r="W58" s="127"/>
      <c r="X58" s="108"/>
      <c r="Y58" s="107"/>
      <c r="Z58" s="138"/>
      <c r="AW58" s="162"/>
      <c r="AX58" s="162"/>
      <c r="AY58" s="162"/>
      <c r="BA58" s="162"/>
      <c r="BB58" s="162"/>
      <c r="BC58" s="162"/>
      <c r="BD58" s="162"/>
      <c r="BE58" s="162"/>
      <c r="BF58" s="162"/>
      <c r="BG58" s="162"/>
      <c r="BH58" s="162"/>
      <c r="BI58" s="162"/>
      <c r="BJ58" s="162"/>
    </row>
    <row r="59" spans="1:62" s="29" customFormat="1" ht="18" hidden="1">
      <c r="A59" s="15"/>
      <c r="B59" s="15"/>
      <c r="C59" s="14"/>
      <c r="D59" s="15"/>
      <c r="E59" s="15"/>
      <c r="F59" s="14"/>
      <c r="G59" s="14"/>
      <c r="H59" s="15"/>
      <c r="I59" s="48"/>
      <c r="J59" s="16"/>
      <c r="K59" s="14"/>
      <c r="L59" s="15"/>
      <c r="M59" s="17"/>
      <c r="N59" s="15"/>
      <c r="O59" s="17"/>
      <c r="P59" s="15"/>
      <c r="Q59" s="17"/>
      <c r="R59" s="15"/>
      <c r="S59" s="17"/>
      <c r="T59" s="15"/>
      <c r="U59" s="17"/>
      <c r="V59" s="15"/>
      <c r="W59" s="127"/>
      <c r="X59" s="108"/>
      <c r="Y59" s="107"/>
      <c r="Z59" s="138"/>
      <c r="AW59" s="162"/>
      <c r="AX59" s="162"/>
      <c r="AY59" s="162"/>
      <c r="BA59" s="162"/>
      <c r="BB59" s="162"/>
      <c r="BC59" s="162"/>
      <c r="BD59" s="162"/>
      <c r="BE59" s="162"/>
      <c r="BF59" s="162"/>
      <c r="BG59" s="162"/>
      <c r="BH59" s="162"/>
      <c r="BI59" s="162"/>
      <c r="BJ59" s="162"/>
    </row>
    <row r="60" spans="1:62" s="29" customFormat="1" ht="18" hidden="1">
      <c r="A60" s="15"/>
      <c r="B60" s="15"/>
      <c r="C60" s="14"/>
      <c r="D60" s="15"/>
      <c r="E60" s="15"/>
      <c r="F60" s="14"/>
      <c r="G60" s="14"/>
      <c r="H60" s="15"/>
      <c r="I60" s="48"/>
      <c r="J60" s="16"/>
      <c r="K60" s="14"/>
      <c r="L60" s="15"/>
      <c r="M60" s="17"/>
      <c r="N60" s="15"/>
      <c r="O60" s="17"/>
      <c r="P60" s="15"/>
      <c r="Q60" s="17"/>
      <c r="R60" s="15"/>
      <c r="S60" s="17"/>
      <c r="T60" s="15"/>
      <c r="U60" s="17"/>
      <c r="V60" s="15"/>
      <c r="W60" s="127"/>
      <c r="X60" s="108"/>
      <c r="Y60" s="107"/>
      <c r="Z60" s="138"/>
      <c r="AW60" s="162"/>
      <c r="AX60" s="162"/>
      <c r="AY60" s="162"/>
      <c r="BA60" s="162"/>
      <c r="BB60" s="162"/>
      <c r="BC60" s="162"/>
      <c r="BD60" s="162"/>
      <c r="BE60" s="162"/>
      <c r="BF60" s="162"/>
      <c r="BG60" s="162"/>
      <c r="BH60" s="162"/>
      <c r="BI60" s="162"/>
      <c r="BJ60" s="162"/>
    </row>
    <row r="61" spans="1:62" ht="18" hidden="1">
      <c r="C61" s="14"/>
      <c r="D61" s="15"/>
      <c r="E61" s="15"/>
      <c r="F61" s="14"/>
      <c r="G61" s="14"/>
      <c r="H61" s="18"/>
      <c r="I61" s="48"/>
      <c r="J61" s="16"/>
      <c r="K61" s="14"/>
      <c r="L61" s="18"/>
      <c r="M61" s="17"/>
      <c r="O61" s="17"/>
      <c r="P61" s="18"/>
      <c r="Q61" s="17"/>
      <c r="S61" s="17"/>
      <c r="U61" s="17"/>
    </row>
    <row r="62" spans="1:62" s="86" customFormat="1" ht="18" hidden="1">
      <c r="A62" s="22"/>
      <c r="B62" s="22"/>
      <c r="C62" s="25" t="s">
        <v>86</v>
      </c>
      <c r="D62" s="19"/>
      <c r="E62" s="19"/>
      <c r="F62" s="25" t="s">
        <v>91</v>
      </c>
      <c r="G62" s="25"/>
      <c r="H62" s="22"/>
      <c r="I62" s="47" t="s">
        <v>62</v>
      </c>
      <c r="J62" s="20"/>
      <c r="K62" s="25"/>
      <c r="L62" s="22"/>
      <c r="M62" s="25" t="s">
        <v>10</v>
      </c>
      <c r="N62" s="21"/>
      <c r="O62" s="25"/>
      <c r="P62" s="22"/>
      <c r="Q62" s="25" t="s">
        <v>10</v>
      </c>
      <c r="R62" s="21"/>
      <c r="S62" s="25"/>
      <c r="T62" s="22"/>
      <c r="U62" s="25" t="s">
        <v>11</v>
      </c>
      <c r="V62" s="22"/>
      <c r="W62" s="130"/>
      <c r="X62" s="109"/>
      <c r="Y62" s="111"/>
      <c r="Z62" s="140"/>
      <c r="AW62" s="165"/>
      <c r="AX62" s="165"/>
      <c r="AY62" s="165"/>
      <c r="BA62" s="165"/>
      <c r="BB62" s="165"/>
      <c r="BC62" s="165"/>
      <c r="BD62" s="165"/>
      <c r="BE62" s="165"/>
      <c r="BF62" s="165"/>
      <c r="BG62" s="165"/>
      <c r="BH62" s="165"/>
      <c r="BI62" s="165"/>
      <c r="BJ62" s="165"/>
    </row>
    <row r="63" spans="1:62" hidden="1"/>
    <row r="64" spans="1:62">
      <c r="M64" s="169"/>
    </row>
    <row r="65" spans="1:13">
      <c r="M65" s="118"/>
    </row>
    <row r="72" spans="1:13" hidden="1">
      <c r="A72" s="18" t="s">
        <v>17</v>
      </c>
      <c r="C72" s="18" t="s">
        <v>44</v>
      </c>
    </row>
    <row r="73" spans="1:13" hidden="1">
      <c r="A73" s="18" t="s">
        <v>31</v>
      </c>
      <c r="C73" s="18" t="s">
        <v>43</v>
      </c>
    </row>
  </sheetData>
  <autoFilter ref="A5:V19"/>
  <mergeCells count="43">
    <mergeCell ref="U43:U44"/>
    <mergeCell ref="V43:V44"/>
    <mergeCell ref="L43:O43"/>
    <mergeCell ref="P43:S43"/>
    <mergeCell ref="T4:T5"/>
    <mergeCell ref="V4:V5"/>
    <mergeCell ref="L4:O4"/>
    <mergeCell ref="U4:U5"/>
    <mergeCell ref="P4:S4"/>
    <mergeCell ref="L32:O32"/>
    <mergeCell ref="V32:V33"/>
    <mergeCell ref="V20:V21"/>
    <mergeCell ref="T32:T33"/>
    <mergeCell ref="U32:U33"/>
    <mergeCell ref="U20:U21"/>
    <mergeCell ref="L20:O20"/>
    <mergeCell ref="A4:A5"/>
    <mergeCell ref="B4:B5"/>
    <mergeCell ref="C4:C5"/>
    <mergeCell ref="D4:G4"/>
    <mergeCell ref="H4:K4"/>
    <mergeCell ref="D43:G43"/>
    <mergeCell ref="H43:K43"/>
    <mergeCell ref="T20:T21"/>
    <mergeCell ref="A6:A17"/>
    <mergeCell ref="A20:A21"/>
    <mergeCell ref="C20:C21"/>
    <mergeCell ref="B20:B21"/>
    <mergeCell ref="P20:S20"/>
    <mergeCell ref="P32:S32"/>
    <mergeCell ref="A34:A38"/>
    <mergeCell ref="A39:A40"/>
    <mergeCell ref="A43:A44"/>
    <mergeCell ref="B43:B44"/>
    <mergeCell ref="C43:C44"/>
    <mergeCell ref="A22:A29"/>
    <mergeCell ref="A32:A33"/>
    <mergeCell ref="B32:B33"/>
    <mergeCell ref="C32:C33"/>
    <mergeCell ref="D32:G32"/>
    <mergeCell ref="H20:K20"/>
    <mergeCell ref="D20:G20"/>
    <mergeCell ref="H32:K32"/>
  </mergeCells>
  <printOptions horizontalCentered="1"/>
  <pageMargins left="0" right="0" top="0.25" bottom="0" header="0.17" footer="0"/>
  <pageSetup paperSize="9" scale="37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BP77"/>
  <sheetViews>
    <sheetView showGridLines="0" tabSelected="1" view="pageBreakPreview" topLeftCell="A27" zoomScale="55" zoomScaleNormal="60" zoomScaleSheetLayoutView="55" workbookViewId="0">
      <selection activeCell="M13" sqref="M13"/>
    </sheetView>
  </sheetViews>
  <sheetFormatPr defaultColWidth="9.140625" defaultRowHeight="15"/>
  <cols>
    <col min="1" max="1" width="13.140625" style="18" customWidth="1"/>
    <col min="2" max="2" width="21.42578125" style="18" customWidth="1"/>
    <col min="3" max="3" width="38.28515625" style="18" customWidth="1"/>
    <col min="4" max="4" width="15.5703125" style="12" customWidth="1"/>
    <col min="5" max="5" width="17.5703125" style="12" customWidth="1"/>
    <col min="6" max="6" width="12.85546875" style="13" customWidth="1"/>
    <col min="7" max="7" width="25.28515625" style="12" customWidth="1"/>
    <col min="8" max="8" width="18.7109375" style="12" customWidth="1"/>
    <col min="9" max="9" width="21" style="12" customWidth="1"/>
    <col min="10" max="10" width="16.85546875" style="13" customWidth="1"/>
    <col min="11" max="11" width="19.5703125" style="12" customWidth="1"/>
    <col min="12" max="12" width="19.85546875" style="12" customWidth="1"/>
    <col min="13" max="13" width="20.85546875" style="13" customWidth="1"/>
    <col min="14" max="14" width="19.85546875" style="12" customWidth="1"/>
    <col min="15" max="15" width="20.42578125" style="18" customWidth="1"/>
    <col min="16" max="16" width="19.85546875" style="12" customWidth="1"/>
    <col min="17" max="17" width="20.85546875" style="13" customWidth="1"/>
    <col min="18" max="18" width="19.85546875" style="12" customWidth="1"/>
    <col min="19" max="19" width="20.42578125" style="18" customWidth="1"/>
    <col min="20" max="21" width="21.42578125" style="18" customWidth="1"/>
    <col min="22" max="22" width="19" style="18" customWidth="1"/>
    <col min="23" max="23" width="36.5703125" style="129" hidden="1" customWidth="1"/>
    <col min="24" max="24" width="28.85546875" style="102" hidden="1" customWidth="1"/>
    <col min="25" max="25" width="37.7109375" style="106" hidden="1" customWidth="1"/>
    <col min="26" max="26" width="9.42578125" style="137" hidden="1" customWidth="1"/>
    <col min="27" max="27" width="10.7109375" style="28" hidden="1" customWidth="1"/>
    <col min="28" max="28" width="9.42578125" style="28" hidden="1" customWidth="1"/>
    <col min="29" max="29" width="16.7109375" style="28" hidden="1" customWidth="1"/>
    <col min="30" max="30" width="15" style="28" hidden="1" customWidth="1"/>
    <col min="31" max="31" width="16.7109375" style="28" hidden="1" customWidth="1"/>
    <col min="32" max="32" width="9.42578125" style="28" hidden="1" customWidth="1"/>
    <col min="33" max="33" width="15.42578125" style="28" hidden="1" customWidth="1"/>
    <col min="34" max="35" width="15" style="28" hidden="1" customWidth="1"/>
    <col min="36" max="36" width="9.42578125" style="28" hidden="1" customWidth="1"/>
    <col min="37" max="37" width="16.7109375" style="28" hidden="1" customWidth="1"/>
    <col min="38" max="38" width="15.42578125" style="28" hidden="1" customWidth="1"/>
    <col min="39" max="39" width="15" style="28" hidden="1" customWidth="1"/>
    <col min="40" max="40" width="9.42578125" style="28" hidden="1" customWidth="1"/>
    <col min="41" max="41" width="15" style="28" hidden="1" customWidth="1"/>
    <col min="42" max="43" width="16.7109375" style="28" hidden="1" customWidth="1"/>
    <col min="44" max="48" width="11.5703125" style="28" hidden="1" customWidth="1"/>
    <col min="49" max="50" width="11.5703125" style="164" hidden="1" customWidth="1"/>
    <col min="51" max="51" width="13" style="164" hidden="1" customWidth="1"/>
    <col min="52" max="52" width="11.5703125" style="28" hidden="1" customWidth="1"/>
    <col min="53" max="54" width="11.5703125" style="164" hidden="1" customWidth="1"/>
    <col min="55" max="55" width="14.7109375" style="164" hidden="1" customWidth="1"/>
    <col min="56" max="59" width="11.5703125" style="164" hidden="1" customWidth="1"/>
    <col min="60" max="60" width="12.28515625" style="164" hidden="1" customWidth="1"/>
    <col min="61" max="61" width="11.7109375" style="164" hidden="1" customWidth="1"/>
    <col min="62" max="62" width="0" style="164" hidden="1" customWidth="1"/>
    <col min="63" max="16384" width="9.140625" style="28"/>
  </cols>
  <sheetData>
    <row r="1" spans="1:68" s="78" customFormat="1" ht="42" customHeight="1">
      <c r="A1" s="24" t="s">
        <v>26</v>
      </c>
      <c r="B1" s="24"/>
      <c r="C1" s="24"/>
      <c r="D1" s="24"/>
      <c r="E1" s="24"/>
      <c r="F1" s="24"/>
      <c r="G1" s="24"/>
      <c r="H1" s="45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1"/>
      <c r="U1" s="1"/>
      <c r="V1" s="1"/>
      <c r="W1" s="122"/>
      <c r="X1" s="99"/>
      <c r="Y1" s="100"/>
      <c r="Z1" s="132"/>
      <c r="AW1" s="158"/>
      <c r="AX1" s="158"/>
      <c r="AY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</row>
    <row r="2" spans="1:68" s="79" customFormat="1" ht="37.5" customHeight="1">
      <c r="A2" s="23" t="s">
        <v>0</v>
      </c>
      <c r="B2" s="23"/>
      <c r="C2" s="3"/>
      <c r="D2" s="4"/>
      <c r="E2" s="4"/>
      <c r="F2" s="30"/>
      <c r="G2" s="4"/>
      <c r="H2" s="46"/>
      <c r="I2" s="43"/>
      <c r="J2" s="5"/>
      <c r="K2" s="42"/>
      <c r="L2" s="4"/>
      <c r="M2" s="5"/>
      <c r="N2" s="4"/>
      <c r="O2" s="2"/>
      <c r="P2" s="4"/>
      <c r="Q2" s="5"/>
      <c r="R2" s="4"/>
      <c r="S2" s="2"/>
      <c r="T2" s="2"/>
      <c r="U2" s="2"/>
      <c r="V2" s="2"/>
      <c r="W2" s="123"/>
      <c r="X2" s="99"/>
      <c r="Y2" s="101"/>
      <c r="Z2" s="133"/>
      <c r="AW2" s="159"/>
      <c r="AX2" s="159"/>
      <c r="AY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</row>
    <row r="3" spans="1:68" s="80" customFormat="1" ht="33" customHeight="1">
      <c r="A3" s="35" t="s">
        <v>93</v>
      </c>
      <c r="B3" s="35"/>
      <c r="C3" s="23"/>
      <c r="D3" s="6"/>
      <c r="E3" s="6"/>
      <c r="F3" s="7"/>
      <c r="G3" s="6"/>
      <c r="H3" s="37"/>
      <c r="I3" s="41"/>
      <c r="J3" s="41"/>
      <c r="K3" s="37"/>
      <c r="L3" s="6"/>
      <c r="M3" s="7"/>
      <c r="N3" s="6"/>
      <c r="O3" s="8"/>
      <c r="P3" s="6"/>
      <c r="Q3" s="7"/>
      <c r="R3" s="6"/>
      <c r="S3" s="8"/>
      <c r="T3" s="8"/>
      <c r="U3" s="8"/>
      <c r="V3" s="8"/>
      <c r="W3" s="124"/>
      <c r="X3" s="102"/>
      <c r="Y3" s="103"/>
      <c r="Z3" s="134"/>
      <c r="AW3" s="160"/>
      <c r="AX3" s="160"/>
      <c r="AY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</row>
    <row r="4" spans="1:68" s="81" customFormat="1" ht="30.75" customHeight="1">
      <c r="A4" s="171" t="s">
        <v>1</v>
      </c>
      <c r="B4" s="171" t="s">
        <v>36</v>
      </c>
      <c r="C4" s="172" t="s">
        <v>15</v>
      </c>
      <c r="D4" s="171" t="s">
        <v>89</v>
      </c>
      <c r="E4" s="171"/>
      <c r="F4" s="171"/>
      <c r="G4" s="171"/>
      <c r="H4" s="171" t="s">
        <v>5307</v>
      </c>
      <c r="I4" s="171"/>
      <c r="J4" s="171"/>
      <c r="K4" s="171"/>
      <c r="L4" s="171" t="s">
        <v>90</v>
      </c>
      <c r="M4" s="171"/>
      <c r="N4" s="171"/>
      <c r="O4" s="171"/>
      <c r="P4" s="171" t="s">
        <v>102</v>
      </c>
      <c r="Q4" s="171"/>
      <c r="R4" s="171"/>
      <c r="S4" s="171"/>
      <c r="T4" s="171" t="s">
        <v>2</v>
      </c>
      <c r="U4" s="171" t="s">
        <v>20</v>
      </c>
      <c r="V4" s="171" t="s">
        <v>87</v>
      </c>
      <c r="W4" s="125"/>
      <c r="X4" s="99"/>
      <c r="Y4" s="104"/>
      <c r="Z4" s="135"/>
      <c r="AW4" s="161"/>
      <c r="AX4" s="161"/>
      <c r="AY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</row>
    <row r="5" spans="1:68" s="81" customFormat="1" ht="49.5" customHeight="1">
      <c r="A5" s="171"/>
      <c r="B5" s="171"/>
      <c r="C5" s="172"/>
      <c r="D5" s="9" t="s">
        <v>3</v>
      </c>
      <c r="E5" s="170" t="s">
        <v>4</v>
      </c>
      <c r="F5" s="10" t="s">
        <v>5</v>
      </c>
      <c r="G5" s="170" t="s">
        <v>6</v>
      </c>
      <c r="H5" s="170" t="s">
        <v>94</v>
      </c>
      <c r="I5" s="170" t="s">
        <v>4</v>
      </c>
      <c r="J5" s="10" t="s">
        <v>5</v>
      </c>
      <c r="K5" s="170" t="s">
        <v>101</v>
      </c>
      <c r="L5" s="9" t="s">
        <v>3</v>
      </c>
      <c r="M5" s="170" t="s">
        <v>4</v>
      </c>
      <c r="N5" s="10" t="s">
        <v>5</v>
      </c>
      <c r="O5" s="170" t="s">
        <v>6</v>
      </c>
      <c r="P5" s="9" t="s">
        <v>3</v>
      </c>
      <c r="Q5" s="170" t="s">
        <v>4</v>
      </c>
      <c r="R5" s="10" t="s">
        <v>5</v>
      </c>
      <c r="S5" s="170" t="s">
        <v>6</v>
      </c>
      <c r="T5" s="171"/>
      <c r="U5" s="171"/>
      <c r="V5" s="171"/>
      <c r="W5" s="125"/>
      <c r="X5" s="99"/>
      <c r="Y5" s="104"/>
      <c r="Z5" s="135"/>
      <c r="AW5" s="161"/>
      <c r="AX5" s="161"/>
      <c r="AY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</row>
    <row r="6" spans="1:68" s="82" customFormat="1" ht="64.5" customHeight="1">
      <c r="A6" s="173" t="s">
        <v>25</v>
      </c>
      <c r="B6" s="49" t="s">
        <v>105</v>
      </c>
      <c r="C6" s="59" t="s">
        <v>95</v>
      </c>
      <c r="D6" s="31">
        <v>35</v>
      </c>
      <c r="E6" s="95">
        <v>35</v>
      </c>
      <c r="F6" s="50">
        <f t="shared" ref="F6:F17" si="0">+IF(E6=0,0,E6/D6)</f>
        <v>1</v>
      </c>
      <c r="G6" s="31">
        <f>+IF(F6&gt;=100%,1500000,0)/26*19</f>
        <v>1096153.8461538462</v>
      </c>
      <c r="H6" s="51">
        <v>139495.05690240386</v>
      </c>
      <c r="I6" s="51">
        <v>142284.95804045201</v>
      </c>
      <c r="J6" s="50">
        <f>+IF(I6=0,0,I6/H6)</f>
        <v>1.0200000000000005</v>
      </c>
      <c r="K6" s="31">
        <f>IF(AND(J6&gt;=90%,J6&lt;95%),1000000,IF(AND(J6&gt;=95%,J6&lt;100%),1300000,IF(J6&gt;=100%,2000000,0)))/26*19</f>
        <v>1461538.4615384615</v>
      </c>
      <c r="L6" s="31">
        <v>35</v>
      </c>
      <c r="M6" s="95">
        <v>35</v>
      </c>
      <c r="N6" s="50">
        <f t="shared" ref="N6:N17" si="1">+IF(M6=0,0,M6/L6)</f>
        <v>1</v>
      </c>
      <c r="O6" s="31">
        <f>+IF(N6&gt;=100%,1500000,0)/26*19</f>
        <v>1096153.8461538462</v>
      </c>
      <c r="P6" s="31">
        <v>68014.91049519286</v>
      </c>
      <c r="Q6" s="31">
        <v>72095.805124904437</v>
      </c>
      <c r="R6" s="50">
        <f t="shared" ref="R6:R17" si="2">+IF(Q6=0,0,Q6/P6)</f>
        <v>1.06</v>
      </c>
      <c r="S6" s="31">
        <f>+IF(R6&gt;=100%,1000000,0)/26*19</f>
        <v>730769.23076923075</v>
      </c>
      <c r="T6" s="31">
        <f>+SUM(S6,O6,K6,G6)</f>
        <v>4384615.384615385</v>
      </c>
      <c r="U6" s="31">
        <f>+T6</f>
        <v>4384615.384615385</v>
      </c>
      <c r="V6" s="87">
        <v>43595</v>
      </c>
      <c r="W6" s="120">
        <f>SUM(J6,R6)/2</f>
        <v>1.0400000000000003</v>
      </c>
      <c r="X6" s="102" t="s">
        <v>105</v>
      </c>
      <c r="Y6" s="105">
        <v>43595</v>
      </c>
      <c r="Z6" s="141">
        <v>35</v>
      </c>
      <c r="AA6" s="142">
        <v>35</v>
      </c>
      <c r="AB6" s="142">
        <v>1</v>
      </c>
      <c r="AC6" s="142">
        <v>1096153.8461538462</v>
      </c>
      <c r="AD6" s="142">
        <v>139495.05690240386</v>
      </c>
      <c r="AE6" s="142">
        <v>142284.95804045201</v>
      </c>
      <c r="AF6" s="142">
        <v>1.0200000000000005</v>
      </c>
      <c r="AG6" s="142">
        <v>1461538.4615384615</v>
      </c>
      <c r="AH6" s="142">
        <v>35</v>
      </c>
      <c r="AI6" s="142">
        <v>35</v>
      </c>
      <c r="AJ6" s="142">
        <v>1</v>
      </c>
      <c r="AK6" s="142">
        <v>1096153.8461538462</v>
      </c>
      <c r="AL6" s="142">
        <v>68014.91049519286</v>
      </c>
      <c r="AM6" s="142">
        <v>72095.805124904437</v>
      </c>
      <c r="AN6" s="142">
        <v>1.06</v>
      </c>
      <c r="AO6" s="142">
        <v>730769.23076923075</v>
      </c>
      <c r="AP6" s="142">
        <v>4384615.384615385</v>
      </c>
      <c r="AQ6" s="142">
        <v>4384615.384615385</v>
      </c>
      <c r="AR6" s="143">
        <f>+D6-Z6</f>
        <v>0</v>
      </c>
      <c r="AS6" s="143">
        <f t="shared" ref="AS6:BH21" si="3">+E6-AA6</f>
        <v>0</v>
      </c>
      <c r="AT6" s="143">
        <f t="shared" si="3"/>
        <v>0</v>
      </c>
      <c r="AU6" s="143">
        <f t="shared" si="3"/>
        <v>0</v>
      </c>
      <c r="AV6" s="143">
        <f t="shared" si="3"/>
        <v>0</v>
      </c>
      <c r="AW6" s="143">
        <f t="shared" si="3"/>
        <v>0</v>
      </c>
      <c r="AX6" s="143">
        <f t="shared" si="3"/>
        <v>0</v>
      </c>
      <c r="AY6" s="143">
        <f t="shared" si="3"/>
        <v>0</v>
      </c>
      <c r="AZ6" s="143">
        <f t="shared" si="3"/>
        <v>0</v>
      </c>
      <c r="BA6" s="143">
        <f t="shared" si="3"/>
        <v>0</v>
      </c>
      <c r="BB6" s="143">
        <f t="shared" si="3"/>
        <v>0</v>
      </c>
      <c r="BC6" s="143">
        <f t="shared" si="3"/>
        <v>0</v>
      </c>
      <c r="BD6" s="143">
        <f t="shared" si="3"/>
        <v>0</v>
      </c>
      <c r="BE6" s="143">
        <f t="shared" si="3"/>
        <v>0</v>
      </c>
      <c r="BF6" s="143">
        <f t="shared" si="3"/>
        <v>0</v>
      </c>
      <c r="BG6" s="143">
        <f t="shared" si="3"/>
        <v>0</v>
      </c>
      <c r="BH6" s="143">
        <f>+T6-AP6</f>
        <v>0</v>
      </c>
      <c r="BI6" s="131">
        <f>+U6-AQ6</f>
        <v>0</v>
      </c>
      <c r="BJ6" s="131"/>
      <c r="BK6" s="131"/>
      <c r="BL6" s="131"/>
      <c r="BM6" s="131"/>
      <c r="BN6" s="131"/>
      <c r="BO6" s="131"/>
      <c r="BP6" s="131"/>
    </row>
    <row r="7" spans="1:68" s="82" customFormat="1" ht="64.5" customHeight="1">
      <c r="A7" s="174"/>
      <c r="B7" s="49" t="s">
        <v>79</v>
      </c>
      <c r="C7" s="59" t="s">
        <v>68</v>
      </c>
      <c r="D7" s="31">
        <v>55</v>
      </c>
      <c r="E7" s="95">
        <v>55</v>
      </c>
      <c r="F7" s="50">
        <f t="shared" si="0"/>
        <v>1</v>
      </c>
      <c r="G7" s="31">
        <f t="shared" ref="G7:G16" si="4">+IF(F7&gt;=100%,1500000,0)</f>
        <v>1500000</v>
      </c>
      <c r="H7" s="51">
        <v>113905.12946009851</v>
      </c>
      <c r="I7" s="51">
        <v>48979.205667842361</v>
      </c>
      <c r="J7" s="50">
        <f t="shared" ref="J7:J18" si="5">+IF(I7=0,0,I7/H7)</f>
        <v>0.43</v>
      </c>
      <c r="K7" s="31">
        <f t="shared" ref="K7:K16" si="6">IF(AND(J7&gt;=90%,J7&lt;95%),1000000,IF(AND(J7&gt;=95%,J7&lt;100%),1300000,IF(J7&gt;=100%,2000000,0)))</f>
        <v>0</v>
      </c>
      <c r="L7" s="31">
        <v>55</v>
      </c>
      <c r="M7" s="95">
        <v>55</v>
      </c>
      <c r="N7" s="50">
        <f t="shared" si="1"/>
        <v>1</v>
      </c>
      <c r="O7" s="31">
        <f t="shared" ref="O7:O16" si="7">+IF(N7&gt;=100%,1500000,0)</f>
        <v>1500000</v>
      </c>
      <c r="P7" s="31">
        <v>73933.65640893692</v>
      </c>
      <c r="Q7" s="31">
        <v>146655.03</v>
      </c>
      <c r="R7" s="50">
        <f t="shared" si="2"/>
        <v>1.9836030993629135</v>
      </c>
      <c r="S7" s="31">
        <f t="shared" ref="S7:S17" si="8">+IF(R7&gt;=100%,1000000,0)</f>
        <v>1000000</v>
      </c>
      <c r="T7" s="31">
        <f t="shared" ref="T7:T16" si="9">+SUM(S7,O7,K7,G7)</f>
        <v>4000000</v>
      </c>
      <c r="U7" s="31">
        <f t="shared" ref="U7:U16" si="10">+T7</f>
        <v>4000000</v>
      </c>
      <c r="V7" s="87">
        <v>43575</v>
      </c>
      <c r="W7" s="120">
        <f t="shared" ref="W7:W51" si="11">SUM(J7,R7)/2</f>
        <v>1.2068015496814568</v>
      </c>
      <c r="X7" s="102" t="s">
        <v>79</v>
      </c>
      <c r="Y7" s="105">
        <v>43575</v>
      </c>
      <c r="Z7" s="141">
        <v>55</v>
      </c>
      <c r="AA7" s="142">
        <v>55</v>
      </c>
      <c r="AB7" s="142">
        <v>1</v>
      </c>
      <c r="AC7" s="142">
        <v>1500000</v>
      </c>
      <c r="AD7" s="142">
        <v>113905.12946009851</v>
      </c>
      <c r="AE7" s="142">
        <v>48979.205667842361</v>
      </c>
      <c r="AF7" s="142">
        <v>0.43</v>
      </c>
      <c r="AG7" s="142">
        <v>0</v>
      </c>
      <c r="AH7" s="142">
        <v>55</v>
      </c>
      <c r="AI7" s="142">
        <v>55</v>
      </c>
      <c r="AJ7" s="142">
        <v>1</v>
      </c>
      <c r="AK7" s="142">
        <v>1500000</v>
      </c>
      <c r="AL7" s="142">
        <v>73933.65640893692</v>
      </c>
      <c r="AM7" s="142">
        <v>146655.03</v>
      </c>
      <c r="AN7" s="142">
        <v>1.9836030993629135</v>
      </c>
      <c r="AO7" s="142">
        <v>1000000</v>
      </c>
      <c r="AP7" s="142">
        <v>4000000</v>
      </c>
      <c r="AQ7" s="142">
        <v>4000000</v>
      </c>
      <c r="AR7" s="143">
        <f t="shared" ref="AR7:BG37" si="12">+D7-Z7</f>
        <v>0</v>
      </c>
      <c r="AS7" s="143">
        <f t="shared" si="3"/>
        <v>0</v>
      </c>
      <c r="AT7" s="143">
        <f t="shared" si="3"/>
        <v>0</v>
      </c>
      <c r="AU7" s="143">
        <f t="shared" si="3"/>
        <v>0</v>
      </c>
      <c r="AV7" s="143">
        <f t="shared" si="3"/>
        <v>0</v>
      </c>
      <c r="AW7" s="143">
        <f t="shared" si="3"/>
        <v>0</v>
      </c>
      <c r="AX7" s="143">
        <f t="shared" si="3"/>
        <v>0</v>
      </c>
      <c r="AY7" s="143">
        <f t="shared" si="3"/>
        <v>0</v>
      </c>
      <c r="AZ7" s="143">
        <f t="shared" si="3"/>
        <v>0</v>
      </c>
      <c r="BA7" s="143">
        <f t="shared" si="3"/>
        <v>0</v>
      </c>
      <c r="BB7" s="143">
        <f t="shared" si="3"/>
        <v>0</v>
      </c>
      <c r="BC7" s="143">
        <f t="shared" si="3"/>
        <v>0</v>
      </c>
      <c r="BD7" s="143">
        <f t="shared" si="3"/>
        <v>0</v>
      </c>
      <c r="BE7" s="143">
        <f t="shared" si="3"/>
        <v>0</v>
      </c>
      <c r="BF7" s="143">
        <f t="shared" si="3"/>
        <v>0</v>
      </c>
      <c r="BG7" s="143">
        <f t="shared" si="3"/>
        <v>0</v>
      </c>
      <c r="BH7" s="143">
        <f t="shared" si="3"/>
        <v>0</v>
      </c>
      <c r="BI7" s="131">
        <f t="shared" ref="BI7:BI50" si="13">+U7-AQ7</f>
        <v>0</v>
      </c>
    </row>
    <row r="8" spans="1:68" s="82" customFormat="1" ht="64.5" customHeight="1">
      <c r="A8" s="174"/>
      <c r="B8" s="49" t="s">
        <v>106</v>
      </c>
      <c r="C8" s="59" t="s">
        <v>96</v>
      </c>
      <c r="D8" s="31">
        <v>53</v>
      </c>
      <c r="E8" s="95">
        <v>53</v>
      </c>
      <c r="F8" s="50">
        <f t="shared" si="0"/>
        <v>1</v>
      </c>
      <c r="G8" s="31">
        <f>+IF(F8&gt;=100%,1500000,0)/26*25</f>
        <v>1442307.6923076925</v>
      </c>
      <c r="H8" s="51">
        <v>128759.24302326412</v>
      </c>
      <c r="I8" s="51">
        <v>65667.213941864698</v>
      </c>
      <c r="J8" s="50">
        <f t="shared" si="5"/>
        <v>0.51</v>
      </c>
      <c r="K8" s="31">
        <f t="shared" si="6"/>
        <v>0</v>
      </c>
      <c r="L8" s="31">
        <v>53</v>
      </c>
      <c r="M8" s="95">
        <v>53</v>
      </c>
      <c r="N8" s="50">
        <f t="shared" si="1"/>
        <v>1</v>
      </c>
      <c r="O8" s="31">
        <f>+IF(N8&gt;=100%,1500000,0)/26*25</f>
        <v>1442307.6923076925</v>
      </c>
      <c r="P8" s="31">
        <v>70007.707855049652</v>
      </c>
      <c r="Q8" s="31">
        <v>129303.56</v>
      </c>
      <c r="R8" s="50">
        <f t="shared" si="2"/>
        <v>1.8469903380885129</v>
      </c>
      <c r="S8" s="31">
        <f>+IF(R8&gt;=100%,1000000,0)/26*25</f>
        <v>961538.4615384615</v>
      </c>
      <c r="T8" s="31">
        <f t="shared" si="9"/>
        <v>3846153.8461538465</v>
      </c>
      <c r="U8" s="31">
        <f t="shared" si="10"/>
        <v>3846153.8461538465</v>
      </c>
      <c r="V8" s="87">
        <v>43588</v>
      </c>
      <c r="W8" s="120">
        <f t="shared" si="11"/>
        <v>1.1784951690442564</v>
      </c>
      <c r="X8" s="102" t="s">
        <v>106</v>
      </c>
      <c r="Y8" s="105">
        <v>43588</v>
      </c>
      <c r="Z8" s="141">
        <v>53</v>
      </c>
      <c r="AA8" s="142">
        <v>53</v>
      </c>
      <c r="AB8" s="142">
        <v>1</v>
      </c>
      <c r="AC8" s="142">
        <v>1442307.6923076925</v>
      </c>
      <c r="AD8" s="142">
        <v>128759.24302326412</v>
      </c>
      <c r="AE8" s="142">
        <v>65667.213941864698</v>
      </c>
      <c r="AF8" s="142">
        <v>0.51</v>
      </c>
      <c r="AG8" s="142">
        <v>0</v>
      </c>
      <c r="AH8" s="142">
        <v>53</v>
      </c>
      <c r="AI8" s="142">
        <v>53</v>
      </c>
      <c r="AJ8" s="142">
        <v>1</v>
      </c>
      <c r="AK8" s="142">
        <v>1442307.6923076925</v>
      </c>
      <c r="AL8" s="142">
        <v>70007.707855049652</v>
      </c>
      <c r="AM8" s="142">
        <v>129303.56</v>
      </c>
      <c r="AN8" s="142">
        <v>1.8469903380885129</v>
      </c>
      <c r="AO8" s="142">
        <v>961538.4615384615</v>
      </c>
      <c r="AP8" s="142">
        <v>3846153.8461538465</v>
      </c>
      <c r="AQ8" s="142">
        <v>3846153.8461538465</v>
      </c>
      <c r="AR8" s="143">
        <f t="shared" si="12"/>
        <v>0</v>
      </c>
      <c r="AS8" s="143">
        <f t="shared" si="3"/>
        <v>0</v>
      </c>
      <c r="AT8" s="143">
        <f t="shared" si="3"/>
        <v>0</v>
      </c>
      <c r="AU8" s="143">
        <f t="shared" si="3"/>
        <v>0</v>
      </c>
      <c r="AV8" s="143">
        <f t="shared" si="3"/>
        <v>0</v>
      </c>
      <c r="AW8" s="143">
        <f t="shared" si="3"/>
        <v>0</v>
      </c>
      <c r="AX8" s="143">
        <f t="shared" si="3"/>
        <v>0</v>
      </c>
      <c r="AY8" s="143">
        <f t="shared" si="3"/>
        <v>0</v>
      </c>
      <c r="AZ8" s="143">
        <f t="shared" si="3"/>
        <v>0</v>
      </c>
      <c r="BA8" s="143">
        <f t="shared" si="3"/>
        <v>0</v>
      </c>
      <c r="BB8" s="143">
        <f t="shared" si="3"/>
        <v>0</v>
      </c>
      <c r="BC8" s="143">
        <f t="shared" si="3"/>
        <v>0</v>
      </c>
      <c r="BD8" s="143">
        <f t="shared" si="3"/>
        <v>0</v>
      </c>
      <c r="BE8" s="143">
        <f t="shared" si="3"/>
        <v>0</v>
      </c>
      <c r="BF8" s="143">
        <f t="shared" si="3"/>
        <v>0</v>
      </c>
      <c r="BG8" s="143">
        <f t="shared" si="3"/>
        <v>0</v>
      </c>
      <c r="BH8" s="143">
        <f t="shared" si="3"/>
        <v>0</v>
      </c>
      <c r="BI8" s="131">
        <f t="shared" si="13"/>
        <v>0</v>
      </c>
    </row>
    <row r="9" spans="1:68" s="82" customFormat="1" ht="64.5" customHeight="1">
      <c r="A9" s="174"/>
      <c r="B9" s="49" t="s">
        <v>48</v>
      </c>
      <c r="C9" s="59" t="s">
        <v>40</v>
      </c>
      <c r="D9" s="31">
        <v>59</v>
      </c>
      <c r="E9" s="95">
        <v>59</v>
      </c>
      <c r="F9" s="50">
        <f t="shared" si="0"/>
        <v>1</v>
      </c>
      <c r="G9" s="31">
        <f t="shared" si="4"/>
        <v>1500000</v>
      </c>
      <c r="H9" s="51">
        <v>89234.954629969565</v>
      </c>
      <c r="I9" s="51">
        <v>91019.653722568954</v>
      </c>
      <c r="J9" s="50">
        <f t="shared" si="5"/>
        <v>1.02</v>
      </c>
      <c r="K9" s="31">
        <f t="shared" si="6"/>
        <v>2000000</v>
      </c>
      <c r="L9" s="31">
        <v>59</v>
      </c>
      <c r="M9" s="95">
        <v>59</v>
      </c>
      <c r="N9" s="50">
        <f t="shared" si="1"/>
        <v>1</v>
      </c>
      <c r="O9" s="31">
        <f t="shared" si="7"/>
        <v>1500000</v>
      </c>
      <c r="P9" s="31">
        <v>83307.791809098431</v>
      </c>
      <c r="Q9" s="31">
        <v>95803.960580463186</v>
      </c>
      <c r="R9" s="50">
        <f t="shared" si="2"/>
        <v>1.1499999999999999</v>
      </c>
      <c r="S9" s="31">
        <f t="shared" si="8"/>
        <v>1000000</v>
      </c>
      <c r="T9" s="31">
        <f t="shared" si="9"/>
        <v>6000000</v>
      </c>
      <c r="U9" s="31">
        <f t="shared" si="10"/>
        <v>6000000</v>
      </c>
      <c r="V9" s="87">
        <v>43192</v>
      </c>
      <c r="W9" s="120">
        <f t="shared" si="11"/>
        <v>1.085</v>
      </c>
      <c r="X9" s="102" t="s">
        <v>48</v>
      </c>
      <c r="Y9" s="105">
        <v>43192</v>
      </c>
      <c r="Z9" s="141">
        <v>59</v>
      </c>
      <c r="AA9" s="142">
        <v>59</v>
      </c>
      <c r="AB9" s="142">
        <v>1</v>
      </c>
      <c r="AC9" s="142">
        <v>1500000</v>
      </c>
      <c r="AD9" s="142">
        <v>89234.954629969565</v>
      </c>
      <c r="AE9" s="142">
        <v>91019.653722568954</v>
      </c>
      <c r="AF9" s="142">
        <v>1.02</v>
      </c>
      <c r="AG9" s="142">
        <v>2000000</v>
      </c>
      <c r="AH9" s="142">
        <v>59</v>
      </c>
      <c r="AI9" s="142">
        <v>59</v>
      </c>
      <c r="AJ9" s="142">
        <v>1</v>
      </c>
      <c r="AK9" s="142">
        <v>1500000</v>
      </c>
      <c r="AL9" s="142">
        <v>83307.791809098431</v>
      </c>
      <c r="AM9" s="142">
        <v>95803.960580463186</v>
      </c>
      <c r="AN9" s="142">
        <v>1.1499999999999999</v>
      </c>
      <c r="AO9" s="142">
        <v>1000000</v>
      </c>
      <c r="AP9" s="142">
        <v>6000000</v>
      </c>
      <c r="AQ9" s="142">
        <v>6000000</v>
      </c>
      <c r="AR9" s="143">
        <f t="shared" si="12"/>
        <v>0</v>
      </c>
      <c r="AS9" s="143">
        <f t="shared" si="3"/>
        <v>0</v>
      </c>
      <c r="AT9" s="143">
        <f t="shared" si="3"/>
        <v>0</v>
      </c>
      <c r="AU9" s="143">
        <f t="shared" si="3"/>
        <v>0</v>
      </c>
      <c r="AV9" s="143">
        <f t="shared" si="3"/>
        <v>0</v>
      </c>
      <c r="AW9" s="143">
        <f t="shared" si="3"/>
        <v>0</v>
      </c>
      <c r="AX9" s="143">
        <f t="shared" si="3"/>
        <v>0</v>
      </c>
      <c r="AY9" s="143">
        <f t="shared" si="3"/>
        <v>0</v>
      </c>
      <c r="AZ9" s="143">
        <f t="shared" si="3"/>
        <v>0</v>
      </c>
      <c r="BA9" s="143">
        <f t="shared" si="3"/>
        <v>0</v>
      </c>
      <c r="BB9" s="143">
        <f t="shared" si="3"/>
        <v>0</v>
      </c>
      <c r="BC9" s="143">
        <f t="shared" si="3"/>
        <v>0</v>
      </c>
      <c r="BD9" s="143">
        <f t="shared" si="3"/>
        <v>0</v>
      </c>
      <c r="BE9" s="143">
        <f t="shared" si="3"/>
        <v>0</v>
      </c>
      <c r="BF9" s="143">
        <f t="shared" si="3"/>
        <v>0</v>
      </c>
      <c r="BG9" s="143">
        <f t="shared" si="3"/>
        <v>0</v>
      </c>
      <c r="BH9" s="143">
        <f t="shared" si="3"/>
        <v>0</v>
      </c>
      <c r="BI9" s="131">
        <f t="shared" si="13"/>
        <v>0</v>
      </c>
    </row>
    <row r="10" spans="1:68" s="82" customFormat="1" ht="64.5" customHeight="1">
      <c r="A10" s="174"/>
      <c r="B10" s="49" t="s">
        <v>49</v>
      </c>
      <c r="C10" s="59" t="s">
        <v>29</v>
      </c>
      <c r="D10" s="31">
        <v>18</v>
      </c>
      <c r="E10" s="95">
        <v>18</v>
      </c>
      <c r="F10" s="50">
        <f t="shared" si="0"/>
        <v>1</v>
      </c>
      <c r="G10" s="31">
        <f t="shared" si="4"/>
        <v>1500000</v>
      </c>
      <c r="H10" s="51">
        <v>83976.892141335033</v>
      </c>
      <c r="I10" s="51">
        <v>75579.202927201535</v>
      </c>
      <c r="J10" s="50">
        <f t="shared" si="5"/>
        <v>0.9</v>
      </c>
      <c r="K10" s="31">
        <f t="shared" si="6"/>
        <v>1000000</v>
      </c>
      <c r="L10" s="31">
        <v>18</v>
      </c>
      <c r="M10" s="95">
        <v>18</v>
      </c>
      <c r="N10" s="50">
        <f t="shared" si="1"/>
        <v>1</v>
      </c>
      <c r="O10" s="31">
        <f t="shared" si="7"/>
        <v>1500000</v>
      </c>
      <c r="P10" s="31">
        <v>106048.28690133462</v>
      </c>
      <c r="Q10" s="31">
        <v>123016.01280554815</v>
      </c>
      <c r="R10" s="50">
        <f t="shared" si="2"/>
        <v>1.1599999999999999</v>
      </c>
      <c r="S10" s="31">
        <f t="shared" si="8"/>
        <v>1000000</v>
      </c>
      <c r="T10" s="31">
        <f t="shared" si="9"/>
        <v>5000000</v>
      </c>
      <c r="U10" s="31">
        <f t="shared" si="10"/>
        <v>5000000</v>
      </c>
      <c r="V10" s="87">
        <v>42222</v>
      </c>
      <c r="W10" s="120">
        <f t="shared" si="11"/>
        <v>1.03</v>
      </c>
      <c r="X10" s="102" t="s">
        <v>49</v>
      </c>
      <c r="Y10" s="105">
        <v>42222</v>
      </c>
      <c r="Z10" s="141">
        <v>18</v>
      </c>
      <c r="AA10" s="142">
        <v>18</v>
      </c>
      <c r="AB10" s="142">
        <v>1</v>
      </c>
      <c r="AC10" s="142">
        <v>1500000</v>
      </c>
      <c r="AD10" s="142">
        <v>83976.892141335033</v>
      </c>
      <c r="AE10" s="142">
        <v>75579.202927201535</v>
      </c>
      <c r="AF10" s="142">
        <v>0.9</v>
      </c>
      <c r="AG10" s="142">
        <v>1000000</v>
      </c>
      <c r="AH10" s="142">
        <v>18</v>
      </c>
      <c r="AI10" s="142">
        <v>18</v>
      </c>
      <c r="AJ10" s="142">
        <v>1</v>
      </c>
      <c r="AK10" s="142">
        <v>1500000</v>
      </c>
      <c r="AL10" s="142">
        <v>106048.28690133462</v>
      </c>
      <c r="AM10" s="142">
        <v>123016.01280554815</v>
      </c>
      <c r="AN10" s="142">
        <v>1.1599999999999999</v>
      </c>
      <c r="AO10" s="142">
        <v>1000000</v>
      </c>
      <c r="AP10" s="142">
        <v>5000000</v>
      </c>
      <c r="AQ10" s="142">
        <v>5000000</v>
      </c>
      <c r="AR10" s="143">
        <f t="shared" si="12"/>
        <v>0</v>
      </c>
      <c r="AS10" s="143">
        <f t="shared" si="3"/>
        <v>0</v>
      </c>
      <c r="AT10" s="143">
        <f t="shared" si="3"/>
        <v>0</v>
      </c>
      <c r="AU10" s="143">
        <f t="shared" si="3"/>
        <v>0</v>
      </c>
      <c r="AV10" s="143">
        <f t="shared" si="3"/>
        <v>0</v>
      </c>
      <c r="AW10" s="143">
        <f t="shared" si="3"/>
        <v>0</v>
      </c>
      <c r="AX10" s="143">
        <f t="shared" si="3"/>
        <v>0</v>
      </c>
      <c r="AY10" s="143">
        <f t="shared" si="3"/>
        <v>0</v>
      </c>
      <c r="AZ10" s="143">
        <f t="shared" si="3"/>
        <v>0</v>
      </c>
      <c r="BA10" s="143">
        <f t="shared" si="3"/>
        <v>0</v>
      </c>
      <c r="BB10" s="143">
        <f t="shared" si="3"/>
        <v>0</v>
      </c>
      <c r="BC10" s="143">
        <f t="shared" si="3"/>
        <v>0</v>
      </c>
      <c r="BD10" s="143">
        <f t="shared" si="3"/>
        <v>0</v>
      </c>
      <c r="BE10" s="143">
        <f t="shared" si="3"/>
        <v>0</v>
      </c>
      <c r="BF10" s="143">
        <f t="shared" si="3"/>
        <v>0</v>
      </c>
      <c r="BG10" s="143">
        <f t="shared" si="3"/>
        <v>0</v>
      </c>
      <c r="BH10" s="143">
        <f t="shared" si="3"/>
        <v>0</v>
      </c>
      <c r="BI10" s="131">
        <f t="shared" si="13"/>
        <v>0</v>
      </c>
    </row>
    <row r="11" spans="1:68" s="82" customFormat="1" ht="64.5" customHeight="1">
      <c r="A11" s="174"/>
      <c r="B11" s="49" t="s">
        <v>61</v>
      </c>
      <c r="C11" s="59" t="s">
        <v>19</v>
      </c>
      <c r="D11" s="31">
        <v>57</v>
      </c>
      <c r="E11" s="95">
        <v>57</v>
      </c>
      <c r="F11" s="50">
        <f t="shared" si="0"/>
        <v>1</v>
      </c>
      <c r="G11" s="31">
        <f t="shared" si="4"/>
        <v>1500000</v>
      </c>
      <c r="H11" s="51">
        <v>134077.88632204619</v>
      </c>
      <c r="I11" s="51">
        <v>134683.72033457138</v>
      </c>
      <c r="J11" s="50">
        <f t="shared" si="5"/>
        <v>1.0045185229954328</v>
      </c>
      <c r="K11" s="31">
        <f t="shared" si="6"/>
        <v>2000000</v>
      </c>
      <c r="L11" s="31">
        <v>57</v>
      </c>
      <c r="M11" s="95">
        <v>57</v>
      </c>
      <c r="N11" s="50">
        <f t="shared" si="1"/>
        <v>1</v>
      </c>
      <c r="O11" s="31">
        <f t="shared" si="7"/>
        <v>1500000</v>
      </c>
      <c r="P11" s="31">
        <v>73430.930369495822</v>
      </c>
      <c r="Q11" s="31">
        <v>105006.23042837901</v>
      </c>
      <c r="R11" s="50">
        <f t="shared" si="2"/>
        <v>1.43</v>
      </c>
      <c r="S11" s="31">
        <f t="shared" si="8"/>
        <v>1000000</v>
      </c>
      <c r="T11" s="31">
        <f t="shared" si="9"/>
        <v>6000000</v>
      </c>
      <c r="U11" s="31">
        <f t="shared" si="10"/>
        <v>6000000</v>
      </c>
      <c r="V11" s="87">
        <v>43405</v>
      </c>
      <c r="W11" s="120">
        <f t="shared" si="11"/>
        <v>1.2172592614977162</v>
      </c>
      <c r="X11" s="102" t="s">
        <v>61</v>
      </c>
      <c r="Y11" s="105" t="s">
        <v>110</v>
      </c>
      <c r="Z11" s="141">
        <v>57</v>
      </c>
      <c r="AA11" s="142">
        <v>57</v>
      </c>
      <c r="AB11" s="142">
        <v>1</v>
      </c>
      <c r="AC11" s="142">
        <v>1500000</v>
      </c>
      <c r="AD11" s="142">
        <v>134077.88632204619</v>
      </c>
      <c r="AE11" s="142">
        <v>134683.72033457138</v>
      </c>
      <c r="AF11" s="142">
        <v>1.0045185229954328</v>
      </c>
      <c r="AG11" s="142">
        <v>2000000</v>
      </c>
      <c r="AH11" s="142">
        <v>57</v>
      </c>
      <c r="AI11" s="142">
        <v>57</v>
      </c>
      <c r="AJ11" s="142">
        <v>1</v>
      </c>
      <c r="AK11" s="142">
        <v>1500000</v>
      </c>
      <c r="AL11" s="142">
        <v>73430.930369495822</v>
      </c>
      <c r="AM11" s="142">
        <v>105006.23042837901</v>
      </c>
      <c r="AN11" s="142">
        <v>1.43</v>
      </c>
      <c r="AO11" s="142">
        <v>1000000</v>
      </c>
      <c r="AP11" s="142">
        <v>6000000</v>
      </c>
      <c r="AQ11" s="142">
        <v>6000000</v>
      </c>
      <c r="AR11" s="143">
        <f t="shared" si="12"/>
        <v>0</v>
      </c>
      <c r="AS11" s="143">
        <f t="shared" si="3"/>
        <v>0</v>
      </c>
      <c r="AT11" s="143">
        <f t="shared" si="3"/>
        <v>0</v>
      </c>
      <c r="AU11" s="143">
        <f t="shared" si="3"/>
        <v>0</v>
      </c>
      <c r="AV11" s="143">
        <f t="shared" si="3"/>
        <v>0</v>
      </c>
      <c r="AW11" s="143">
        <f t="shared" si="3"/>
        <v>0</v>
      </c>
      <c r="AX11" s="143">
        <f t="shared" si="3"/>
        <v>0</v>
      </c>
      <c r="AY11" s="143">
        <f t="shared" si="3"/>
        <v>0</v>
      </c>
      <c r="AZ11" s="143">
        <f t="shared" si="3"/>
        <v>0</v>
      </c>
      <c r="BA11" s="143">
        <f t="shared" si="3"/>
        <v>0</v>
      </c>
      <c r="BB11" s="143">
        <f t="shared" si="3"/>
        <v>0</v>
      </c>
      <c r="BC11" s="143">
        <f t="shared" si="3"/>
        <v>0</v>
      </c>
      <c r="BD11" s="143">
        <f t="shared" si="3"/>
        <v>0</v>
      </c>
      <c r="BE11" s="143">
        <f t="shared" si="3"/>
        <v>0</v>
      </c>
      <c r="BF11" s="143">
        <f t="shared" si="3"/>
        <v>0</v>
      </c>
      <c r="BG11" s="143">
        <f t="shared" si="3"/>
        <v>0</v>
      </c>
      <c r="BH11" s="143">
        <f t="shared" si="3"/>
        <v>0</v>
      </c>
      <c r="BI11" s="131">
        <f t="shared" si="13"/>
        <v>0</v>
      </c>
    </row>
    <row r="12" spans="1:68" s="82" customFormat="1" ht="64.5" customHeight="1">
      <c r="A12" s="174"/>
      <c r="B12" s="49" t="s">
        <v>50</v>
      </c>
      <c r="C12" s="59" t="s">
        <v>34</v>
      </c>
      <c r="D12" s="31">
        <v>14</v>
      </c>
      <c r="E12" s="95">
        <v>14</v>
      </c>
      <c r="F12" s="50">
        <f t="shared" si="0"/>
        <v>1</v>
      </c>
      <c r="G12" s="31">
        <f t="shared" si="4"/>
        <v>1500000</v>
      </c>
      <c r="H12" s="51">
        <v>96482.694252789865</v>
      </c>
      <c r="I12" s="51">
        <v>50171.001011450731</v>
      </c>
      <c r="J12" s="50">
        <f t="shared" si="5"/>
        <v>0.52</v>
      </c>
      <c r="K12" s="31">
        <f t="shared" si="6"/>
        <v>0</v>
      </c>
      <c r="L12" s="31">
        <v>14</v>
      </c>
      <c r="M12" s="95">
        <v>14</v>
      </c>
      <c r="N12" s="50">
        <f t="shared" si="1"/>
        <v>1</v>
      </c>
      <c r="O12" s="31">
        <f t="shared" si="7"/>
        <v>1500000</v>
      </c>
      <c r="P12" s="31">
        <v>104469.40511551924</v>
      </c>
      <c r="Q12" s="31">
        <v>158793.49577558925</v>
      </c>
      <c r="R12" s="50">
        <f t="shared" si="2"/>
        <v>1.52</v>
      </c>
      <c r="S12" s="31">
        <f t="shared" si="8"/>
        <v>1000000</v>
      </c>
      <c r="T12" s="31">
        <f t="shared" si="9"/>
        <v>4000000</v>
      </c>
      <c r="U12" s="31">
        <f t="shared" si="10"/>
        <v>4000000</v>
      </c>
      <c r="V12" s="87">
        <v>42675</v>
      </c>
      <c r="W12" s="120">
        <f t="shared" si="11"/>
        <v>1.02</v>
      </c>
      <c r="X12" s="102" t="s">
        <v>50</v>
      </c>
      <c r="Y12" s="105">
        <v>42675</v>
      </c>
      <c r="Z12" s="141">
        <v>14</v>
      </c>
      <c r="AA12" s="142">
        <v>14</v>
      </c>
      <c r="AB12" s="142">
        <v>1</v>
      </c>
      <c r="AC12" s="142">
        <v>1500000</v>
      </c>
      <c r="AD12" s="142">
        <v>96482.694252789865</v>
      </c>
      <c r="AE12" s="142">
        <v>50171.001011450731</v>
      </c>
      <c r="AF12" s="142">
        <v>0.52</v>
      </c>
      <c r="AG12" s="142">
        <v>0</v>
      </c>
      <c r="AH12" s="142">
        <v>14</v>
      </c>
      <c r="AI12" s="142">
        <v>14</v>
      </c>
      <c r="AJ12" s="142">
        <v>1</v>
      </c>
      <c r="AK12" s="142">
        <v>1500000</v>
      </c>
      <c r="AL12" s="142">
        <v>104469.40511551924</v>
      </c>
      <c r="AM12" s="142">
        <v>158793.49577558925</v>
      </c>
      <c r="AN12" s="142">
        <v>1.52</v>
      </c>
      <c r="AO12" s="142">
        <v>1000000</v>
      </c>
      <c r="AP12" s="142">
        <v>4000000</v>
      </c>
      <c r="AQ12" s="142">
        <v>4000000</v>
      </c>
      <c r="AR12" s="143">
        <f t="shared" si="12"/>
        <v>0</v>
      </c>
      <c r="AS12" s="143">
        <f t="shared" si="3"/>
        <v>0</v>
      </c>
      <c r="AT12" s="143">
        <f t="shared" si="3"/>
        <v>0</v>
      </c>
      <c r="AU12" s="143">
        <f t="shared" si="3"/>
        <v>0</v>
      </c>
      <c r="AV12" s="143">
        <f t="shared" si="3"/>
        <v>0</v>
      </c>
      <c r="AW12" s="143">
        <f t="shared" si="3"/>
        <v>0</v>
      </c>
      <c r="AX12" s="143">
        <f t="shared" si="3"/>
        <v>0</v>
      </c>
      <c r="AY12" s="143">
        <f t="shared" si="3"/>
        <v>0</v>
      </c>
      <c r="AZ12" s="143">
        <f t="shared" si="3"/>
        <v>0</v>
      </c>
      <c r="BA12" s="143">
        <f t="shared" si="3"/>
        <v>0</v>
      </c>
      <c r="BB12" s="143">
        <f t="shared" si="3"/>
        <v>0</v>
      </c>
      <c r="BC12" s="143">
        <f t="shared" si="3"/>
        <v>0</v>
      </c>
      <c r="BD12" s="143">
        <f t="shared" si="3"/>
        <v>0</v>
      </c>
      <c r="BE12" s="143">
        <f t="shared" si="3"/>
        <v>0</v>
      </c>
      <c r="BF12" s="143">
        <f t="shared" si="3"/>
        <v>0</v>
      </c>
      <c r="BG12" s="143">
        <f t="shared" si="3"/>
        <v>0</v>
      </c>
      <c r="BH12" s="143">
        <f t="shared" si="3"/>
        <v>0</v>
      </c>
      <c r="BI12" s="131">
        <f t="shared" si="13"/>
        <v>0</v>
      </c>
    </row>
    <row r="13" spans="1:68" s="82" customFormat="1" ht="64.5" customHeight="1">
      <c r="A13" s="174"/>
      <c r="B13" s="49"/>
      <c r="C13" s="59" t="s">
        <v>76</v>
      </c>
      <c r="D13" s="31">
        <v>11</v>
      </c>
      <c r="E13" s="31">
        <v>6</v>
      </c>
      <c r="F13" s="50">
        <f t="shared" si="0"/>
        <v>0.54545454545454541</v>
      </c>
      <c r="G13" s="31">
        <f t="shared" si="4"/>
        <v>0</v>
      </c>
      <c r="H13" s="31">
        <v>196581.54316099698</v>
      </c>
      <c r="I13" s="51">
        <v>19658.154316099699</v>
      </c>
      <c r="J13" s="50">
        <f t="shared" si="5"/>
        <v>0.1</v>
      </c>
      <c r="K13" s="31">
        <f t="shared" si="6"/>
        <v>0</v>
      </c>
      <c r="L13" s="31">
        <v>11</v>
      </c>
      <c r="M13" s="95">
        <v>6</v>
      </c>
      <c r="N13" s="50">
        <f t="shared" si="1"/>
        <v>0.54545454545454541</v>
      </c>
      <c r="O13" s="31">
        <f t="shared" si="7"/>
        <v>0</v>
      </c>
      <c r="P13" s="31"/>
      <c r="Q13" s="31">
        <v>80587.685485741255</v>
      </c>
      <c r="R13" s="50">
        <f>IFERROR(IF(Q13=0,0,Q13/P13),0)</f>
        <v>0</v>
      </c>
      <c r="S13" s="31">
        <f t="shared" si="8"/>
        <v>0</v>
      </c>
      <c r="T13" s="31">
        <f t="shared" si="9"/>
        <v>0</v>
      </c>
      <c r="U13" s="31">
        <f t="shared" si="10"/>
        <v>0</v>
      </c>
      <c r="V13" s="87"/>
      <c r="W13" s="126">
        <f>SUM(I13,Q13)/H13</f>
        <v>0.50994532950502525</v>
      </c>
      <c r="X13" s="102"/>
      <c r="Y13" s="105"/>
      <c r="Z13" s="141">
        <v>11</v>
      </c>
      <c r="AA13" s="142">
        <v>6</v>
      </c>
      <c r="AB13" s="142">
        <v>0.54545454545454541</v>
      </c>
      <c r="AC13" s="142">
        <v>0</v>
      </c>
      <c r="AD13" s="142">
        <v>196581.54316099698</v>
      </c>
      <c r="AE13" s="142">
        <v>19658.154316099699</v>
      </c>
      <c r="AF13" s="142">
        <v>0.1</v>
      </c>
      <c r="AG13" s="142">
        <v>0</v>
      </c>
      <c r="AH13" s="142">
        <v>11</v>
      </c>
      <c r="AI13" s="142">
        <v>6</v>
      </c>
      <c r="AJ13" s="142">
        <v>0.54545454545454541</v>
      </c>
      <c r="AK13" s="142">
        <v>0</v>
      </c>
      <c r="AL13" s="142"/>
      <c r="AM13" s="142">
        <v>80587.685485741255</v>
      </c>
      <c r="AN13" s="142">
        <v>0</v>
      </c>
      <c r="AO13" s="142">
        <v>0</v>
      </c>
      <c r="AP13" s="142">
        <v>0</v>
      </c>
      <c r="AQ13" s="142">
        <v>0</v>
      </c>
      <c r="AR13" s="143">
        <f t="shared" si="12"/>
        <v>0</v>
      </c>
      <c r="AS13" s="143">
        <f t="shared" si="3"/>
        <v>0</v>
      </c>
      <c r="AT13" s="143">
        <f t="shared" si="3"/>
        <v>0</v>
      </c>
      <c r="AU13" s="143">
        <f t="shared" si="3"/>
        <v>0</v>
      </c>
      <c r="AV13" s="143">
        <f t="shared" si="3"/>
        <v>0</v>
      </c>
      <c r="AW13" s="143">
        <f t="shared" si="3"/>
        <v>0</v>
      </c>
      <c r="AX13" s="143">
        <f t="shared" si="3"/>
        <v>0</v>
      </c>
      <c r="AY13" s="143">
        <f t="shared" si="3"/>
        <v>0</v>
      </c>
      <c r="AZ13" s="143">
        <f t="shared" si="3"/>
        <v>0</v>
      </c>
      <c r="BA13" s="143">
        <f t="shared" si="3"/>
        <v>0</v>
      </c>
      <c r="BB13" s="143">
        <f t="shared" si="3"/>
        <v>0</v>
      </c>
      <c r="BC13" s="143">
        <f t="shared" si="3"/>
        <v>0</v>
      </c>
      <c r="BD13" s="143">
        <f t="shared" si="3"/>
        <v>0</v>
      </c>
      <c r="BE13" s="143">
        <f t="shared" si="3"/>
        <v>0</v>
      </c>
      <c r="BF13" s="143">
        <f t="shared" si="3"/>
        <v>0</v>
      </c>
      <c r="BG13" s="143">
        <f t="shared" si="3"/>
        <v>0</v>
      </c>
      <c r="BH13" s="143">
        <f t="shared" si="3"/>
        <v>0</v>
      </c>
      <c r="BI13" s="131">
        <f t="shared" si="13"/>
        <v>0</v>
      </c>
    </row>
    <row r="14" spans="1:68" s="82" customFormat="1" ht="64.5" customHeight="1">
      <c r="A14" s="174"/>
      <c r="B14" s="49"/>
      <c r="C14" s="59" t="s">
        <v>77</v>
      </c>
      <c r="D14" s="31">
        <v>11</v>
      </c>
      <c r="E14" s="31">
        <v>8</v>
      </c>
      <c r="F14" s="50">
        <f t="shared" si="0"/>
        <v>0.72727272727272729</v>
      </c>
      <c r="G14" s="31">
        <f t="shared" si="4"/>
        <v>0</v>
      </c>
      <c r="H14" s="31">
        <v>157244.28444979893</v>
      </c>
      <c r="I14" s="51">
        <v>36166.185423453753</v>
      </c>
      <c r="J14" s="50">
        <f>+IFERROR(IF(I14=0,0,I14/H14),0)</f>
        <v>0.23</v>
      </c>
      <c r="K14" s="31">
        <f t="shared" si="6"/>
        <v>0</v>
      </c>
      <c r="L14" s="31">
        <v>11</v>
      </c>
      <c r="M14" s="95">
        <v>8</v>
      </c>
      <c r="N14" s="50">
        <f t="shared" si="1"/>
        <v>0.72727272727272729</v>
      </c>
      <c r="O14" s="31">
        <f t="shared" si="7"/>
        <v>0</v>
      </c>
      <c r="P14" s="31"/>
      <c r="Q14" s="31">
        <v>78408.63279765562</v>
      </c>
      <c r="R14" s="50">
        <f>IFERROR(IF(Q14=0,0,Q14/P14),0)</f>
        <v>0</v>
      </c>
      <c r="S14" s="31">
        <f t="shared" si="8"/>
        <v>0</v>
      </c>
      <c r="T14" s="31">
        <f t="shared" si="9"/>
        <v>0</v>
      </c>
      <c r="U14" s="31">
        <f t="shared" si="10"/>
        <v>0</v>
      </c>
      <c r="V14" s="87"/>
      <c r="W14" s="126">
        <f t="shared" ref="W14:W15" si="14">SUM(I14,Q14)/H14</f>
        <v>0.72864218004494774</v>
      </c>
      <c r="X14" s="102"/>
      <c r="Y14" s="105"/>
      <c r="Z14" s="141">
        <v>11</v>
      </c>
      <c r="AA14" s="142">
        <v>8</v>
      </c>
      <c r="AB14" s="142">
        <v>0.72727272727272729</v>
      </c>
      <c r="AC14" s="142">
        <v>0</v>
      </c>
      <c r="AD14" s="142">
        <v>157244.28444979893</v>
      </c>
      <c r="AE14" s="142">
        <v>36166.185423453753</v>
      </c>
      <c r="AF14" s="142">
        <v>0.23</v>
      </c>
      <c r="AG14" s="142">
        <v>0</v>
      </c>
      <c r="AH14" s="142">
        <v>11</v>
      </c>
      <c r="AI14" s="142">
        <v>8</v>
      </c>
      <c r="AJ14" s="142">
        <v>0.72727272727272729</v>
      </c>
      <c r="AK14" s="142">
        <v>0</v>
      </c>
      <c r="AL14" s="142"/>
      <c r="AM14" s="142">
        <v>78408.63279765562</v>
      </c>
      <c r="AN14" s="142">
        <v>0</v>
      </c>
      <c r="AO14" s="142">
        <v>0</v>
      </c>
      <c r="AP14" s="142">
        <v>0</v>
      </c>
      <c r="AQ14" s="142">
        <v>0</v>
      </c>
      <c r="AR14" s="143">
        <f t="shared" si="12"/>
        <v>0</v>
      </c>
      <c r="AS14" s="143">
        <f t="shared" si="3"/>
        <v>0</v>
      </c>
      <c r="AT14" s="143">
        <f t="shared" si="3"/>
        <v>0</v>
      </c>
      <c r="AU14" s="143">
        <f t="shared" si="3"/>
        <v>0</v>
      </c>
      <c r="AV14" s="143">
        <f t="shared" si="3"/>
        <v>0</v>
      </c>
      <c r="AW14" s="143">
        <f t="shared" si="3"/>
        <v>0</v>
      </c>
      <c r="AX14" s="143">
        <f t="shared" si="3"/>
        <v>0</v>
      </c>
      <c r="AY14" s="143">
        <f t="shared" si="3"/>
        <v>0</v>
      </c>
      <c r="AZ14" s="143">
        <f t="shared" si="3"/>
        <v>0</v>
      </c>
      <c r="BA14" s="143">
        <f t="shared" si="3"/>
        <v>0</v>
      </c>
      <c r="BB14" s="143">
        <f t="shared" si="3"/>
        <v>0</v>
      </c>
      <c r="BC14" s="143">
        <f t="shared" si="3"/>
        <v>0</v>
      </c>
      <c r="BD14" s="143">
        <f t="shared" si="3"/>
        <v>0</v>
      </c>
      <c r="BE14" s="143">
        <f t="shared" si="3"/>
        <v>0</v>
      </c>
      <c r="BF14" s="143">
        <f t="shared" si="3"/>
        <v>0</v>
      </c>
      <c r="BG14" s="143">
        <f t="shared" si="3"/>
        <v>0</v>
      </c>
      <c r="BH14" s="143">
        <f t="shared" si="3"/>
        <v>0</v>
      </c>
      <c r="BI14" s="131">
        <f t="shared" si="13"/>
        <v>0</v>
      </c>
    </row>
    <row r="15" spans="1:68" s="82" customFormat="1" ht="64.5" customHeight="1">
      <c r="A15" s="174"/>
      <c r="B15" s="49"/>
      <c r="C15" s="59" t="s">
        <v>97</v>
      </c>
      <c r="D15" s="31">
        <v>12</v>
      </c>
      <c r="E15" s="31">
        <f>0.67*12</f>
        <v>8.0400000000000009</v>
      </c>
      <c r="F15" s="50">
        <f t="shared" si="0"/>
        <v>0.67</v>
      </c>
      <c r="G15" s="31">
        <f t="shared" si="4"/>
        <v>0</v>
      </c>
      <c r="H15" s="31">
        <v>203137.24785830447</v>
      </c>
      <c r="I15" s="51">
        <v>32445.704614494818</v>
      </c>
      <c r="J15" s="50">
        <f>+IFERROR(IF(I15=0,0,I15/H15),0)</f>
        <v>0.15972306879497974</v>
      </c>
      <c r="K15" s="31">
        <f t="shared" si="6"/>
        <v>0</v>
      </c>
      <c r="L15" s="31">
        <v>12</v>
      </c>
      <c r="M15" s="95">
        <v>8</v>
      </c>
      <c r="N15" s="50">
        <f t="shared" si="1"/>
        <v>0.66666666666666663</v>
      </c>
      <c r="O15" s="31">
        <f t="shared" si="7"/>
        <v>0</v>
      </c>
      <c r="P15" s="31"/>
      <c r="Q15" s="31">
        <v>104574.587001719</v>
      </c>
      <c r="R15" s="50">
        <f>IFERROR(IF(Q15=0,0,Q15/P15),0)</f>
        <v>0</v>
      </c>
      <c r="S15" s="31">
        <f t="shared" si="8"/>
        <v>0</v>
      </c>
      <c r="T15" s="31">
        <f t="shared" si="9"/>
        <v>0</v>
      </c>
      <c r="U15" s="31">
        <f t="shared" si="10"/>
        <v>0</v>
      </c>
      <c r="V15" s="87"/>
      <c r="W15" s="126">
        <f t="shared" si="14"/>
        <v>0.67452076397033012</v>
      </c>
      <c r="X15" s="102"/>
      <c r="Y15" s="105"/>
      <c r="Z15" s="141">
        <v>12</v>
      </c>
      <c r="AA15" s="142">
        <v>8.0400000000000009</v>
      </c>
      <c r="AB15" s="142">
        <v>0.67</v>
      </c>
      <c r="AC15" s="142">
        <v>0</v>
      </c>
      <c r="AD15" s="142">
        <v>203137.24785830447</v>
      </c>
      <c r="AE15" s="142">
        <v>32445.704614494818</v>
      </c>
      <c r="AF15" s="142">
        <v>0.15972306879497974</v>
      </c>
      <c r="AG15" s="142">
        <v>0</v>
      </c>
      <c r="AH15" s="142">
        <v>12</v>
      </c>
      <c r="AI15" s="142">
        <v>8</v>
      </c>
      <c r="AJ15" s="142">
        <v>0.66666666666666663</v>
      </c>
      <c r="AK15" s="142">
        <v>0</v>
      </c>
      <c r="AL15" s="142"/>
      <c r="AM15" s="142">
        <v>104574.587001719</v>
      </c>
      <c r="AN15" s="142">
        <v>0</v>
      </c>
      <c r="AO15" s="142">
        <v>0</v>
      </c>
      <c r="AP15" s="142">
        <v>0</v>
      </c>
      <c r="AQ15" s="142">
        <v>0</v>
      </c>
      <c r="AR15" s="143">
        <f t="shared" si="12"/>
        <v>0</v>
      </c>
      <c r="AS15" s="143">
        <f t="shared" si="3"/>
        <v>0</v>
      </c>
      <c r="AT15" s="143">
        <f t="shared" si="3"/>
        <v>0</v>
      </c>
      <c r="AU15" s="143">
        <f t="shared" si="3"/>
        <v>0</v>
      </c>
      <c r="AV15" s="143">
        <f t="shared" si="3"/>
        <v>0</v>
      </c>
      <c r="AW15" s="143">
        <f t="shared" si="3"/>
        <v>0</v>
      </c>
      <c r="AX15" s="143">
        <f t="shared" si="3"/>
        <v>0</v>
      </c>
      <c r="AY15" s="143">
        <f t="shared" si="3"/>
        <v>0</v>
      </c>
      <c r="AZ15" s="143">
        <f t="shared" si="3"/>
        <v>0</v>
      </c>
      <c r="BA15" s="143">
        <f t="shared" si="3"/>
        <v>0</v>
      </c>
      <c r="BB15" s="143">
        <f t="shared" si="3"/>
        <v>0</v>
      </c>
      <c r="BC15" s="143">
        <f t="shared" si="3"/>
        <v>0</v>
      </c>
      <c r="BD15" s="143">
        <f t="shared" si="3"/>
        <v>0</v>
      </c>
      <c r="BE15" s="143">
        <f t="shared" si="3"/>
        <v>0</v>
      </c>
      <c r="BF15" s="143">
        <f t="shared" si="3"/>
        <v>0</v>
      </c>
      <c r="BG15" s="143">
        <f t="shared" si="3"/>
        <v>0</v>
      </c>
      <c r="BH15" s="143">
        <f t="shared" si="3"/>
        <v>0</v>
      </c>
      <c r="BI15" s="131">
        <f t="shared" si="13"/>
        <v>0</v>
      </c>
    </row>
    <row r="16" spans="1:68" s="82" customFormat="1" ht="64.5" customHeight="1">
      <c r="A16" s="174"/>
      <c r="B16" s="49" t="s">
        <v>107</v>
      </c>
      <c r="C16" s="59" t="s">
        <v>98</v>
      </c>
      <c r="D16" s="31">
        <v>13</v>
      </c>
      <c r="E16" s="95">
        <v>13</v>
      </c>
      <c r="F16" s="50">
        <f t="shared" si="0"/>
        <v>1</v>
      </c>
      <c r="G16" s="31">
        <f t="shared" si="4"/>
        <v>1500000</v>
      </c>
      <c r="H16" s="31">
        <v>325713.27750869398</v>
      </c>
      <c r="I16" s="31">
        <v>326261.87800000003</v>
      </c>
      <c r="J16" s="50">
        <f t="shared" si="5"/>
        <v>1.0016843049675537</v>
      </c>
      <c r="K16" s="31">
        <f t="shared" si="6"/>
        <v>2000000</v>
      </c>
      <c r="L16" s="31">
        <v>13</v>
      </c>
      <c r="M16" s="95">
        <v>13</v>
      </c>
      <c r="N16" s="50">
        <f t="shared" si="1"/>
        <v>1</v>
      </c>
      <c r="O16" s="31">
        <f t="shared" si="7"/>
        <v>1500000</v>
      </c>
      <c r="P16" s="31">
        <v>220349.02459352289</v>
      </c>
      <c r="Q16" s="31">
        <v>18998.4070427185</v>
      </c>
      <c r="R16" s="50">
        <f t="shared" si="2"/>
        <v>8.6219610355729046E-2</v>
      </c>
      <c r="S16" s="31">
        <f t="shared" si="8"/>
        <v>0</v>
      </c>
      <c r="T16" s="31">
        <f t="shared" si="9"/>
        <v>5000000</v>
      </c>
      <c r="U16" s="31">
        <f t="shared" si="10"/>
        <v>5000000</v>
      </c>
      <c r="V16" s="87">
        <v>43587</v>
      </c>
      <c r="W16" s="120">
        <f t="shared" si="11"/>
        <v>0.54395195766164139</v>
      </c>
      <c r="X16" s="102" t="s">
        <v>107</v>
      </c>
      <c r="Y16" s="105">
        <v>43587</v>
      </c>
      <c r="Z16" s="141">
        <v>13</v>
      </c>
      <c r="AA16" s="142">
        <v>13</v>
      </c>
      <c r="AB16" s="142">
        <v>1</v>
      </c>
      <c r="AC16" s="142">
        <v>1500000</v>
      </c>
      <c r="AD16" s="142">
        <v>325713.27750869398</v>
      </c>
      <c r="AE16" s="142">
        <v>326261.87800000003</v>
      </c>
      <c r="AF16" s="142">
        <v>1.0016843049675537</v>
      </c>
      <c r="AG16" s="142">
        <v>2000000</v>
      </c>
      <c r="AH16" s="142">
        <v>13</v>
      </c>
      <c r="AI16" s="142">
        <v>13</v>
      </c>
      <c r="AJ16" s="142">
        <v>1</v>
      </c>
      <c r="AK16" s="142">
        <v>1500000</v>
      </c>
      <c r="AL16" s="142">
        <v>220349.02459352289</v>
      </c>
      <c r="AM16" s="142">
        <v>33416.087870000003</v>
      </c>
      <c r="AN16" s="142">
        <v>0.15165071836211913</v>
      </c>
      <c r="AO16" s="142">
        <v>0</v>
      </c>
      <c r="AP16" s="142">
        <v>5000000</v>
      </c>
      <c r="AQ16" s="142">
        <v>5000000</v>
      </c>
      <c r="AR16" s="143">
        <f t="shared" si="12"/>
        <v>0</v>
      </c>
      <c r="AS16" s="143">
        <f t="shared" si="3"/>
        <v>0</v>
      </c>
      <c r="AT16" s="143">
        <f t="shared" si="3"/>
        <v>0</v>
      </c>
      <c r="AU16" s="143">
        <f t="shared" si="3"/>
        <v>0</v>
      </c>
      <c r="AV16" s="143">
        <f t="shared" si="3"/>
        <v>0</v>
      </c>
      <c r="AW16" s="143">
        <f t="shared" si="3"/>
        <v>0</v>
      </c>
      <c r="AX16" s="143">
        <f t="shared" si="3"/>
        <v>0</v>
      </c>
      <c r="AY16" s="143">
        <f t="shared" si="3"/>
        <v>0</v>
      </c>
      <c r="AZ16" s="143">
        <f t="shared" si="3"/>
        <v>0</v>
      </c>
      <c r="BA16" s="143">
        <f t="shared" si="3"/>
        <v>0</v>
      </c>
      <c r="BB16" s="143">
        <f t="shared" si="3"/>
        <v>0</v>
      </c>
      <c r="BC16" s="143">
        <f t="shared" si="3"/>
        <v>0</v>
      </c>
      <c r="BD16" s="143">
        <f t="shared" si="3"/>
        <v>0</v>
      </c>
      <c r="BE16" s="143">
        <f>+Q16-AM16</f>
        <v>-14417.680827281503</v>
      </c>
      <c r="BF16" s="143">
        <f t="shared" si="3"/>
        <v>-6.5431108006390085E-2</v>
      </c>
      <c r="BG16" s="143">
        <f t="shared" si="3"/>
        <v>0</v>
      </c>
      <c r="BH16" s="143">
        <f t="shared" si="3"/>
        <v>0</v>
      </c>
      <c r="BI16" s="131">
        <f t="shared" si="13"/>
        <v>0</v>
      </c>
    </row>
    <row r="17" spans="1:62" s="82" customFormat="1" ht="64.5" customHeight="1">
      <c r="A17" s="175"/>
      <c r="B17" s="49" t="s">
        <v>108</v>
      </c>
      <c r="C17" s="59" t="s">
        <v>99</v>
      </c>
      <c r="D17" s="31">
        <v>14</v>
      </c>
      <c r="E17" s="95">
        <v>14</v>
      </c>
      <c r="F17" s="50">
        <f t="shared" si="0"/>
        <v>1</v>
      </c>
      <c r="G17" s="31">
        <f>+IF(F17&gt;=100%,1500000,0)/26*10</f>
        <v>576923.07692307699</v>
      </c>
      <c r="H17" s="31">
        <v>76177.228273498753</v>
      </c>
      <c r="I17" s="157">
        <v>60561.797102411132</v>
      </c>
      <c r="J17" s="50">
        <f t="shared" si="5"/>
        <v>0.79501182275858595</v>
      </c>
      <c r="K17" s="31">
        <f>IF(AND(J17&gt;=90%,J17&lt;95%),1000000,IF(AND(J17&gt;=95%,J17&lt;100%),1300000,IF(J17&gt;=100%,2000000,0)))/26*10</f>
        <v>0</v>
      </c>
      <c r="L17" s="31">
        <v>14</v>
      </c>
      <c r="M17" s="95">
        <v>14</v>
      </c>
      <c r="N17" s="50">
        <f t="shared" si="1"/>
        <v>1</v>
      </c>
      <c r="O17" s="31">
        <f>+IF(N17&gt;=100%,1500000,0)/26*10</f>
        <v>576923.07692307699</v>
      </c>
      <c r="P17" s="31">
        <v>49423.216951233553</v>
      </c>
      <c r="Q17" s="31">
        <v>0</v>
      </c>
      <c r="R17" s="50">
        <f t="shared" si="2"/>
        <v>0</v>
      </c>
      <c r="S17" s="31">
        <f t="shared" si="8"/>
        <v>0</v>
      </c>
      <c r="T17" s="31">
        <f>+SUM(S17,O17,K17,G17)</f>
        <v>1153846.153846154</v>
      </c>
      <c r="U17" s="31">
        <f>+T17</f>
        <v>1153846.153846154</v>
      </c>
      <c r="V17" s="87">
        <v>43606</v>
      </c>
      <c r="W17" s="120">
        <f t="shared" si="11"/>
        <v>0.39750591137929298</v>
      </c>
      <c r="X17" s="102" t="s">
        <v>108</v>
      </c>
      <c r="Y17" s="105">
        <v>43606</v>
      </c>
      <c r="Z17" s="141">
        <v>14</v>
      </c>
      <c r="AA17" s="142">
        <v>14</v>
      </c>
      <c r="AB17" s="142">
        <v>1</v>
      </c>
      <c r="AC17" s="142">
        <v>576923.07692307699</v>
      </c>
      <c r="AD17" s="142">
        <v>76177.228273498753</v>
      </c>
      <c r="AE17" s="142">
        <v>78817.097000000009</v>
      </c>
      <c r="AF17" s="142">
        <v>1.0346543026877186</v>
      </c>
      <c r="AG17" s="142">
        <v>769230.76923076925</v>
      </c>
      <c r="AH17" s="142">
        <v>14</v>
      </c>
      <c r="AI17" s="142">
        <v>14</v>
      </c>
      <c r="AJ17" s="142">
        <v>1</v>
      </c>
      <c r="AK17" s="142">
        <v>576923.07692307699</v>
      </c>
      <c r="AL17" s="142">
        <v>49423.216951233553</v>
      </c>
      <c r="AM17" s="142">
        <v>5214.7455799999998</v>
      </c>
      <c r="AN17" s="142">
        <v>0.10551206298743054</v>
      </c>
      <c r="AO17" s="142">
        <v>0</v>
      </c>
      <c r="AP17" s="142">
        <v>1923076.9230769232</v>
      </c>
      <c r="AQ17" s="142">
        <v>1923076.9230769232</v>
      </c>
      <c r="AR17" s="143">
        <f t="shared" si="12"/>
        <v>0</v>
      </c>
      <c r="AS17" s="143">
        <f t="shared" si="3"/>
        <v>0</v>
      </c>
      <c r="AT17" s="143">
        <f t="shared" si="3"/>
        <v>0</v>
      </c>
      <c r="AU17" s="143">
        <f t="shared" si="3"/>
        <v>0</v>
      </c>
      <c r="AV17" s="143">
        <f t="shared" si="3"/>
        <v>0</v>
      </c>
      <c r="AW17" s="143">
        <f>+I17-AE17</f>
        <v>-18255.299897588877</v>
      </c>
      <c r="AX17" s="143">
        <f t="shared" si="3"/>
        <v>-0.23964247992913268</v>
      </c>
      <c r="AY17" s="143">
        <f t="shared" si="3"/>
        <v>-769230.76923076925</v>
      </c>
      <c r="AZ17" s="143">
        <f t="shared" si="3"/>
        <v>0</v>
      </c>
      <c r="BA17" s="143">
        <f t="shared" si="3"/>
        <v>0</v>
      </c>
      <c r="BB17" s="143">
        <f t="shared" si="3"/>
        <v>0</v>
      </c>
      <c r="BC17" s="143">
        <f t="shared" si="3"/>
        <v>0</v>
      </c>
      <c r="BD17" s="143">
        <f t="shared" si="3"/>
        <v>0</v>
      </c>
      <c r="BE17" s="143">
        <f t="shared" si="3"/>
        <v>-5214.7455799999998</v>
      </c>
      <c r="BF17" s="143">
        <f t="shared" si="3"/>
        <v>-0.10551206298743054</v>
      </c>
      <c r="BG17" s="143">
        <f t="shared" si="3"/>
        <v>0</v>
      </c>
      <c r="BH17" s="143">
        <f>+T17-AP17</f>
        <v>-769230.76923076925</v>
      </c>
      <c r="BI17" s="131">
        <f t="shared" si="13"/>
        <v>-769230.76923076925</v>
      </c>
    </row>
    <row r="18" spans="1:62" s="197" customFormat="1" ht="59.25" customHeight="1">
      <c r="A18" s="182"/>
      <c r="B18" s="182"/>
      <c r="C18" s="183" t="s">
        <v>16</v>
      </c>
      <c r="D18" s="184">
        <f>SUM(D6:D17)</f>
        <v>352</v>
      </c>
      <c r="E18" s="184">
        <f>SUM(E6:E17)</f>
        <v>340.04</v>
      </c>
      <c r="F18" s="185">
        <f>+IF(E18=0,0,E18/D18)</f>
        <v>0.96602272727272731</v>
      </c>
      <c r="G18" s="184">
        <f>SUM(G6:G17)</f>
        <v>12115384.615384616</v>
      </c>
      <c r="H18" s="186">
        <f>SUM(H6:H17)</f>
        <v>1744785.4379832004</v>
      </c>
      <c r="I18" s="184">
        <f>SUM(I6:I17)</f>
        <v>1083478.6751024111</v>
      </c>
      <c r="J18" s="185">
        <f t="shared" si="5"/>
        <v>0.62098103956828377</v>
      </c>
      <c r="K18" s="184">
        <f>SUM(K6:K17)</f>
        <v>8461538.461538462</v>
      </c>
      <c r="L18" s="184">
        <f>SUM(L6:L17)</f>
        <v>352</v>
      </c>
      <c r="M18" s="184">
        <f>SUM(M6:M17)</f>
        <v>340</v>
      </c>
      <c r="N18" s="185">
        <f>+IF(M18=0,0,M18/L18)</f>
        <v>0.96590909090909094</v>
      </c>
      <c r="O18" s="184">
        <f>SUM(O6:O17)</f>
        <v>12115384.615384616</v>
      </c>
      <c r="P18" s="184">
        <f>SUM(P6:P17)</f>
        <v>848984.93049938406</v>
      </c>
      <c r="Q18" s="184">
        <f>SUM(Q6:Q17)</f>
        <v>1113243.4070427185</v>
      </c>
      <c r="R18" s="185">
        <f>+IF(Q18=0,0,Q18/P18)</f>
        <v>1.3112640366748254</v>
      </c>
      <c r="S18" s="184">
        <f>SUM(S6:S17)</f>
        <v>6692307.692307692</v>
      </c>
      <c r="T18" s="184">
        <f>SUM(T6:T17)</f>
        <v>39384615.384615384</v>
      </c>
      <c r="U18" s="186">
        <f>SUM(U6:U17)</f>
        <v>39384615.384615384</v>
      </c>
      <c r="V18" s="184"/>
      <c r="W18" s="187">
        <f t="shared" si="11"/>
        <v>0.96612253812155457</v>
      </c>
      <c r="X18" s="188"/>
      <c r="Y18" s="189"/>
      <c r="Z18" s="190">
        <v>352</v>
      </c>
      <c r="AA18" s="191">
        <v>340.04</v>
      </c>
      <c r="AB18" s="191">
        <v>0.96602272727272731</v>
      </c>
      <c r="AC18" s="192">
        <v>12115384.615384616</v>
      </c>
      <c r="AD18" s="192">
        <v>1744785.4379832004</v>
      </c>
      <c r="AE18" s="192">
        <v>1101733.9750000001</v>
      </c>
      <c r="AF18" s="192">
        <v>0.63144381596484189</v>
      </c>
      <c r="AG18" s="192">
        <v>9230769.2307692319</v>
      </c>
      <c r="AH18" s="192">
        <v>352</v>
      </c>
      <c r="AI18" s="192">
        <v>340</v>
      </c>
      <c r="AJ18" s="192">
        <v>0.96590909090909094</v>
      </c>
      <c r="AK18" s="192">
        <v>12115384.615384616</v>
      </c>
      <c r="AL18" s="192">
        <v>848984.93049938406</v>
      </c>
      <c r="AM18" s="192">
        <v>1132875.83345</v>
      </c>
      <c r="AN18" s="192">
        <v>1.3343886242876273</v>
      </c>
      <c r="AO18" s="192">
        <v>6692307.692307692</v>
      </c>
      <c r="AP18" s="192">
        <v>40153846.153846152</v>
      </c>
      <c r="AQ18" s="192">
        <v>40153846.153846152</v>
      </c>
      <c r="AR18" s="193">
        <f>+D18-Z18</f>
        <v>0</v>
      </c>
      <c r="AS18" s="193">
        <f t="shared" si="3"/>
        <v>0</v>
      </c>
      <c r="AT18" s="193">
        <f t="shared" si="3"/>
        <v>0</v>
      </c>
      <c r="AU18" s="193">
        <f t="shared" si="3"/>
        <v>0</v>
      </c>
      <c r="AV18" s="193">
        <f t="shared" si="3"/>
        <v>0</v>
      </c>
      <c r="AW18" s="194">
        <f t="shared" si="3"/>
        <v>-18255.299897589022</v>
      </c>
      <c r="AX18" s="194">
        <f t="shared" si="3"/>
        <v>-1.0462776396558127E-2</v>
      </c>
      <c r="AY18" s="194">
        <f t="shared" si="3"/>
        <v>-769230.76923076995</v>
      </c>
      <c r="AZ18" s="193">
        <f t="shared" si="3"/>
        <v>0</v>
      </c>
      <c r="BA18" s="194">
        <f t="shared" si="3"/>
        <v>0</v>
      </c>
      <c r="BB18" s="194">
        <f t="shared" si="3"/>
        <v>0</v>
      </c>
      <c r="BC18" s="194">
        <f t="shared" si="3"/>
        <v>0</v>
      </c>
      <c r="BD18" s="194">
        <f t="shared" si="3"/>
        <v>0</v>
      </c>
      <c r="BE18" s="194">
        <f t="shared" si="3"/>
        <v>-19632.426407281542</v>
      </c>
      <c r="BF18" s="194">
        <f t="shared" si="3"/>
        <v>-2.3124587612801895E-2</v>
      </c>
      <c r="BG18" s="194">
        <f t="shared" si="3"/>
        <v>0</v>
      </c>
      <c r="BH18" s="194">
        <f t="shared" si="3"/>
        <v>-769230.76923076808</v>
      </c>
      <c r="BI18" s="195">
        <f t="shared" si="13"/>
        <v>-769230.76923076808</v>
      </c>
      <c r="BJ18" s="196"/>
    </row>
    <row r="19" spans="1:62" ht="59.25" customHeight="1">
      <c r="A19" s="69"/>
      <c r="B19" s="69"/>
      <c r="C19" s="69"/>
      <c r="D19" s="70"/>
      <c r="E19" s="70"/>
      <c r="F19" s="71"/>
      <c r="G19" s="70"/>
      <c r="H19" s="70"/>
      <c r="I19" s="70"/>
      <c r="J19" s="72"/>
      <c r="K19" s="70"/>
      <c r="L19" s="70"/>
      <c r="M19" s="71"/>
      <c r="N19" s="70"/>
      <c r="O19" s="69"/>
      <c r="P19" s="70"/>
      <c r="Q19" s="71"/>
      <c r="R19" s="70"/>
      <c r="S19" s="69"/>
      <c r="T19" s="28"/>
      <c r="U19" s="69"/>
      <c r="V19" s="69"/>
      <c r="W19" s="120"/>
      <c r="Y19" s="105"/>
      <c r="Z19" s="141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3"/>
      <c r="AS19" s="143"/>
      <c r="AT19" s="143"/>
      <c r="AU19" s="143"/>
      <c r="AV19" s="143"/>
      <c r="AW19" s="151"/>
      <c r="AX19" s="151"/>
      <c r="AY19" s="151"/>
      <c r="AZ19" s="143"/>
      <c r="BA19" s="151"/>
      <c r="BB19" s="151"/>
      <c r="BC19" s="151"/>
      <c r="BD19" s="151"/>
      <c r="BE19" s="151"/>
      <c r="BF19" s="151"/>
      <c r="BG19" s="151"/>
      <c r="BH19" s="151"/>
      <c r="BI19" s="152"/>
    </row>
    <row r="20" spans="1:62" s="81" customFormat="1" ht="59.25" customHeight="1">
      <c r="A20" s="171" t="s">
        <v>1</v>
      </c>
      <c r="B20" s="171" t="s">
        <v>36</v>
      </c>
      <c r="C20" s="172" t="s">
        <v>15</v>
      </c>
      <c r="D20" s="171" t="s">
        <v>89</v>
      </c>
      <c r="E20" s="171"/>
      <c r="F20" s="171"/>
      <c r="G20" s="171"/>
      <c r="H20" s="171" t="s">
        <v>5306</v>
      </c>
      <c r="I20" s="171"/>
      <c r="J20" s="171"/>
      <c r="K20" s="171"/>
      <c r="L20" s="171" t="s">
        <v>90</v>
      </c>
      <c r="M20" s="171"/>
      <c r="N20" s="171"/>
      <c r="O20" s="171"/>
      <c r="P20" s="171" t="s">
        <v>102</v>
      </c>
      <c r="Q20" s="171"/>
      <c r="R20" s="171"/>
      <c r="S20" s="171"/>
      <c r="T20" s="171" t="s">
        <v>2</v>
      </c>
      <c r="U20" s="171" t="s">
        <v>20</v>
      </c>
      <c r="V20" s="171" t="s">
        <v>87</v>
      </c>
      <c r="W20" s="120">
        <f t="shared" si="11"/>
        <v>0</v>
      </c>
      <c r="X20" s="102"/>
      <c r="Y20" s="105"/>
      <c r="Z20" s="146" t="s">
        <v>89</v>
      </c>
      <c r="AA20" s="142"/>
      <c r="AB20" s="142"/>
      <c r="AC20" s="147"/>
      <c r="AD20" s="147" t="s">
        <v>5306</v>
      </c>
      <c r="AE20" s="147"/>
      <c r="AF20" s="147"/>
      <c r="AG20" s="147"/>
      <c r="AH20" s="147" t="s">
        <v>90</v>
      </c>
      <c r="AI20" s="147"/>
      <c r="AJ20" s="147"/>
      <c r="AK20" s="147"/>
      <c r="AL20" s="147" t="s">
        <v>102</v>
      </c>
      <c r="AM20" s="147"/>
      <c r="AN20" s="147"/>
      <c r="AO20" s="147"/>
      <c r="AP20" s="147" t="s">
        <v>2</v>
      </c>
      <c r="AQ20" s="147" t="s">
        <v>20</v>
      </c>
      <c r="AR20" s="143" t="e">
        <f t="shared" si="12"/>
        <v>#VALUE!</v>
      </c>
      <c r="AS20" s="143">
        <f t="shared" si="3"/>
        <v>0</v>
      </c>
      <c r="AT20" s="143">
        <f t="shared" si="3"/>
        <v>0</v>
      </c>
      <c r="AU20" s="143">
        <f t="shared" si="3"/>
        <v>0</v>
      </c>
      <c r="AV20" s="143" t="e">
        <f t="shared" si="3"/>
        <v>#VALUE!</v>
      </c>
      <c r="AW20" s="151">
        <f t="shared" si="3"/>
        <v>0</v>
      </c>
      <c r="AX20" s="151">
        <f t="shared" si="3"/>
        <v>0</v>
      </c>
      <c r="AY20" s="151">
        <f t="shared" si="3"/>
        <v>0</v>
      </c>
      <c r="AZ20" s="143" t="e">
        <f t="shared" si="3"/>
        <v>#VALUE!</v>
      </c>
      <c r="BA20" s="151">
        <f t="shared" si="3"/>
        <v>0</v>
      </c>
      <c r="BB20" s="151">
        <f t="shared" si="3"/>
        <v>0</v>
      </c>
      <c r="BC20" s="151">
        <f t="shared" si="3"/>
        <v>0</v>
      </c>
      <c r="BD20" s="151" t="e">
        <f t="shared" si="3"/>
        <v>#VALUE!</v>
      </c>
      <c r="BE20" s="151">
        <f t="shared" si="3"/>
        <v>0</v>
      </c>
      <c r="BF20" s="151">
        <f t="shared" si="3"/>
        <v>0</v>
      </c>
      <c r="BG20" s="151">
        <f t="shared" si="3"/>
        <v>0</v>
      </c>
      <c r="BH20" s="151" t="e">
        <f t="shared" si="3"/>
        <v>#VALUE!</v>
      </c>
      <c r="BI20" s="152" t="e">
        <f t="shared" si="13"/>
        <v>#VALUE!</v>
      </c>
      <c r="BJ20" s="161"/>
    </row>
    <row r="21" spans="1:62" s="81" customFormat="1" ht="59.25" customHeight="1">
      <c r="A21" s="171"/>
      <c r="B21" s="171"/>
      <c r="C21" s="172"/>
      <c r="D21" s="9" t="s">
        <v>3</v>
      </c>
      <c r="E21" s="170" t="s">
        <v>4</v>
      </c>
      <c r="F21" s="10" t="s">
        <v>5</v>
      </c>
      <c r="G21" s="170" t="s">
        <v>6</v>
      </c>
      <c r="H21" s="170" t="s">
        <v>94</v>
      </c>
      <c r="I21" s="170" t="s">
        <v>4</v>
      </c>
      <c r="J21" s="10" t="s">
        <v>5</v>
      </c>
      <c r="K21" s="170" t="s">
        <v>101</v>
      </c>
      <c r="L21" s="9" t="s">
        <v>3</v>
      </c>
      <c r="M21" s="170" t="s">
        <v>4</v>
      </c>
      <c r="N21" s="10" t="s">
        <v>5</v>
      </c>
      <c r="O21" s="170" t="s">
        <v>6</v>
      </c>
      <c r="P21" s="9" t="s">
        <v>3</v>
      </c>
      <c r="Q21" s="170" t="s">
        <v>4</v>
      </c>
      <c r="R21" s="10" t="s">
        <v>5</v>
      </c>
      <c r="S21" s="170" t="s">
        <v>6</v>
      </c>
      <c r="T21" s="171"/>
      <c r="U21" s="171"/>
      <c r="V21" s="171"/>
      <c r="W21" s="120">
        <f t="shared" si="11"/>
        <v>0</v>
      </c>
      <c r="X21" s="102"/>
      <c r="Y21" s="105"/>
      <c r="Z21" s="146" t="s">
        <v>3</v>
      </c>
      <c r="AA21" s="142" t="s">
        <v>4</v>
      </c>
      <c r="AB21" s="142" t="s">
        <v>5</v>
      </c>
      <c r="AC21" s="147" t="s">
        <v>6</v>
      </c>
      <c r="AD21" s="147" t="s">
        <v>94</v>
      </c>
      <c r="AE21" s="147" t="s">
        <v>4</v>
      </c>
      <c r="AF21" s="147" t="s">
        <v>5</v>
      </c>
      <c r="AG21" s="147" t="s">
        <v>101</v>
      </c>
      <c r="AH21" s="147" t="s">
        <v>3</v>
      </c>
      <c r="AI21" s="147" t="s">
        <v>4</v>
      </c>
      <c r="AJ21" s="147" t="s">
        <v>5</v>
      </c>
      <c r="AK21" s="147" t="s">
        <v>6</v>
      </c>
      <c r="AL21" s="147" t="s">
        <v>3</v>
      </c>
      <c r="AM21" s="147" t="s">
        <v>4</v>
      </c>
      <c r="AN21" s="147" t="s">
        <v>5</v>
      </c>
      <c r="AO21" s="147" t="s">
        <v>6</v>
      </c>
      <c r="AP21" s="147"/>
      <c r="AQ21" s="147"/>
      <c r="AR21" s="143" t="e">
        <f t="shared" si="12"/>
        <v>#VALUE!</v>
      </c>
      <c r="AS21" s="143" t="e">
        <f t="shared" si="3"/>
        <v>#VALUE!</v>
      </c>
      <c r="AT21" s="143" t="e">
        <f t="shared" si="3"/>
        <v>#VALUE!</v>
      </c>
      <c r="AU21" s="143" t="e">
        <f t="shared" si="3"/>
        <v>#VALUE!</v>
      </c>
      <c r="AV21" s="143" t="e">
        <f t="shared" si="3"/>
        <v>#VALUE!</v>
      </c>
      <c r="AW21" s="151" t="e">
        <f t="shared" si="3"/>
        <v>#VALUE!</v>
      </c>
      <c r="AX21" s="151" t="e">
        <f t="shared" si="3"/>
        <v>#VALUE!</v>
      </c>
      <c r="AY21" s="151" t="e">
        <f t="shared" si="3"/>
        <v>#VALUE!</v>
      </c>
      <c r="AZ21" s="143" t="e">
        <f t="shared" si="3"/>
        <v>#VALUE!</v>
      </c>
      <c r="BA21" s="151" t="e">
        <f t="shared" si="3"/>
        <v>#VALUE!</v>
      </c>
      <c r="BB21" s="151" t="e">
        <f t="shared" si="3"/>
        <v>#VALUE!</v>
      </c>
      <c r="BC21" s="151" t="e">
        <f t="shared" si="3"/>
        <v>#VALUE!</v>
      </c>
      <c r="BD21" s="151" t="e">
        <f t="shared" si="3"/>
        <v>#VALUE!</v>
      </c>
      <c r="BE21" s="151" t="e">
        <f t="shared" si="3"/>
        <v>#VALUE!</v>
      </c>
      <c r="BF21" s="151" t="e">
        <f t="shared" si="3"/>
        <v>#VALUE!</v>
      </c>
      <c r="BG21" s="151" t="e">
        <f t="shared" si="3"/>
        <v>#VALUE!</v>
      </c>
      <c r="BH21" s="151">
        <f t="shared" si="3"/>
        <v>0</v>
      </c>
      <c r="BI21" s="152">
        <f t="shared" si="13"/>
        <v>0</v>
      </c>
      <c r="BJ21" s="161"/>
    </row>
    <row r="22" spans="1:62" s="82" customFormat="1" ht="66" customHeight="1">
      <c r="A22" s="177" t="s">
        <v>67</v>
      </c>
      <c r="B22" s="49" t="s">
        <v>65</v>
      </c>
      <c r="C22" s="59" t="s">
        <v>66</v>
      </c>
      <c r="D22" s="31">
        <v>291</v>
      </c>
      <c r="E22" s="95">
        <v>291</v>
      </c>
      <c r="F22" s="50">
        <f t="shared" ref="F22:F29" si="15">+IF(E22=0,0,E22/D22)</f>
        <v>1</v>
      </c>
      <c r="G22" s="31">
        <f t="shared" ref="G22:G29" si="16">+IF(F22&gt;=100%,1500000,0)</f>
        <v>1500000</v>
      </c>
      <c r="H22" s="31">
        <v>216977.15629248158</v>
      </c>
      <c r="I22" s="31">
        <v>265857.73286314175</v>
      </c>
      <c r="J22" s="53">
        <f>+IF(I22=0,0,I22/H22)</f>
        <v>1.2252798285584034</v>
      </c>
      <c r="K22" s="31">
        <f>IF(AND(J22&gt;=90%,J22&lt;95%),1000000,IF(AND(J22&gt;=95%,J22&lt;100%),1300000,IF(J22&gt;=100%,2000000,0)))</f>
        <v>2000000</v>
      </c>
      <c r="L22" s="31">
        <v>291</v>
      </c>
      <c r="M22" s="95">
        <v>291</v>
      </c>
      <c r="N22" s="54">
        <f t="shared" ref="N22:N30" si="17">+IF(M22=0,0,M22/L22)</f>
        <v>1</v>
      </c>
      <c r="O22" s="31">
        <f t="shared" ref="O22:O29" si="18">+IF(N22&gt;=100%,1500000,0)</f>
        <v>1500000</v>
      </c>
      <c r="P22" s="31">
        <v>36966.154561033371</v>
      </c>
      <c r="Q22" s="31">
        <v>41760.318908000008</v>
      </c>
      <c r="R22" s="54">
        <f t="shared" ref="R22:R25" si="19">+IF(Q22=0,0,Q22/P22)</f>
        <v>1.1296906428027611</v>
      </c>
      <c r="S22" s="31">
        <f t="shared" ref="S22:S29" si="20">+IF(R22&gt;=100%,1000000,0)</f>
        <v>1000000</v>
      </c>
      <c r="T22" s="31">
        <f t="shared" ref="T22:T29" si="21">+SUM(S22,O22,K22,G22)</f>
        <v>6000000</v>
      </c>
      <c r="U22" s="31">
        <f>+T22</f>
        <v>6000000</v>
      </c>
      <c r="V22" s="87">
        <v>43529</v>
      </c>
      <c r="W22" s="120">
        <f t="shared" si="11"/>
        <v>1.1774852356805823</v>
      </c>
      <c r="X22" s="102" t="s">
        <v>65</v>
      </c>
      <c r="Y22" s="105">
        <v>43529</v>
      </c>
      <c r="Z22" s="141">
        <v>291</v>
      </c>
      <c r="AA22" s="142">
        <v>291</v>
      </c>
      <c r="AB22" s="142">
        <v>1</v>
      </c>
      <c r="AC22" s="142">
        <v>1500000</v>
      </c>
      <c r="AD22" s="142">
        <v>216977.15629248158</v>
      </c>
      <c r="AE22" s="142">
        <v>265857.73286314175</v>
      </c>
      <c r="AF22" s="142">
        <v>1.2252798285584034</v>
      </c>
      <c r="AG22" s="142">
        <v>2000000</v>
      </c>
      <c r="AH22" s="142">
        <v>291</v>
      </c>
      <c r="AI22" s="142">
        <v>291</v>
      </c>
      <c r="AJ22" s="142">
        <v>1</v>
      </c>
      <c r="AK22" s="142">
        <v>1500000</v>
      </c>
      <c r="AL22" s="142">
        <v>36966.154561033371</v>
      </c>
      <c r="AM22" s="142">
        <v>41760.318908000008</v>
      </c>
      <c r="AN22" s="142">
        <v>1.1296906428027611</v>
      </c>
      <c r="AO22" s="142">
        <v>1000000</v>
      </c>
      <c r="AP22" s="142">
        <v>6000000</v>
      </c>
      <c r="AQ22" s="142">
        <v>6000000</v>
      </c>
      <c r="AR22" s="143">
        <f t="shared" si="12"/>
        <v>0</v>
      </c>
      <c r="AS22" s="143">
        <f t="shared" si="12"/>
        <v>0</v>
      </c>
      <c r="AT22" s="143">
        <f t="shared" si="12"/>
        <v>0</v>
      </c>
      <c r="AU22" s="143">
        <f t="shared" si="12"/>
        <v>0</v>
      </c>
      <c r="AV22" s="143">
        <f t="shared" si="12"/>
        <v>0</v>
      </c>
      <c r="AW22" s="143">
        <f t="shared" si="12"/>
        <v>0</v>
      </c>
      <c r="AX22" s="143">
        <f t="shared" si="12"/>
        <v>0</v>
      </c>
      <c r="AY22" s="143">
        <f t="shared" si="12"/>
        <v>0</v>
      </c>
      <c r="AZ22" s="143">
        <f t="shared" si="12"/>
        <v>0</v>
      </c>
      <c r="BA22" s="143">
        <f t="shared" si="12"/>
        <v>0</v>
      </c>
      <c r="BB22" s="143">
        <f t="shared" si="12"/>
        <v>0</v>
      </c>
      <c r="BC22" s="143">
        <f t="shared" si="12"/>
        <v>0</v>
      </c>
      <c r="BD22" s="143">
        <f t="shared" si="12"/>
        <v>0</v>
      </c>
      <c r="BE22" s="143">
        <f t="shared" si="12"/>
        <v>0</v>
      </c>
      <c r="BF22" s="143">
        <f t="shared" si="12"/>
        <v>0</v>
      </c>
      <c r="BG22" s="143">
        <f t="shared" si="12"/>
        <v>0</v>
      </c>
      <c r="BH22" s="143">
        <f t="shared" ref="BH22:BH50" si="22">+T22-AP22</f>
        <v>0</v>
      </c>
      <c r="BI22" s="131">
        <f t="shared" si="13"/>
        <v>0</v>
      </c>
    </row>
    <row r="23" spans="1:62" s="82" customFormat="1" ht="66" customHeight="1">
      <c r="A23" s="178"/>
      <c r="B23" s="49" t="s">
        <v>109</v>
      </c>
      <c r="C23" s="59" t="s">
        <v>100</v>
      </c>
      <c r="D23" s="31">
        <v>238</v>
      </c>
      <c r="E23" s="95">
        <v>238</v>
      </c>
      <c r="F23" s="50">
        <f t="shared" si="15"/>
        <v>1</v>
      </c>
      <c r="G23" s="31">
        <f t="shared" si="16"/>
        <v>1500000</v>
      </c>
      <c r="H23" s="31">
        <v>124280.9586383586</v>
      </c>
      <c r="I23" s="31">
        <v>264851.79118994612</v>
      </c>
      <c r="J23" s="53">
        <f t="shared" ref="J23:J29" si="23">+IF(I23=0,0,I23/H23)</f>
        <v>2.1310729663795911</v>
      </c>
      <c r="K23" s="31">
        <f t="shared" ref="K23:K29" si="24">IF(AND(J23&gt;=90%,J23&lt;95%),1000000,IF(AND(J23&gt;=95%,J23&lt;100%),1300000,IF(J23&gt;=100%,2000000,0)))</f>
        <v>2000000</v>
      </c>
      <c r="L23" s="31">
        <v>238</v>
      </c>
      <c r="M23" s="95">
        <v>238</v>
      </c>
      <c r="N23" s="50">
        <f t="shared" si="17"/>
        <v>1</v>
      </c>
      <c r="O23" s="31">
        <f t="shared" si="18"/>
        <v>1500000</v>
      </c>
      <c r="P23" s="31">
        <v>129662.35221515637</v>
      </c>
      <c r="Q23" s="31">
        <v>59820.487474000009</v>
      </c>
      <c r="R23" s="50">
        <f t="shared" si="19"/>
        <v>0.46135587124577498</v>
      </c>
      <c r="S23" s="31">
        <f t="shared" si="20"/>
        <v>0</v>
      </c>
      <c r="T23" s="31">
        <f t="shared" si="21"/>
        <v>5000000</v>
      </c>
      <c r="U23" s="31">
        <f t="shared" ref="U23:U29" si="25">+T23</f>
        <v>5000000</v>
      </c>
      <c r="V23" s="87">
        <v>43578</v>
      </c>
      <c r="W23" s="120">
        <f t="shared" si="11"/>
        <v>1.296214418812683</v>
      </c>
      <c r="X23" s="102" t="s">
        <v>109</v>
      </c>
      <c r="Y23" s="105">
        <v>43578</v>
      </c>
      <c r="Z23" s="141">
        <v>238</v>
      </c>
      <c r="AA23" s="142">
        <v>238</v>
      </c>
      <c r="AB23" s="142">
        <v>1</v>
      </c>
      <c r="AC23" s="142">
        <v>1500000</v>
      </c>
      <c r="AD23" s="142">
        <v>124280.9586383586</v>
      </c>
      <c r="AE23" s="142">
        <v>264851.79118994612</v>
      </c>
      <c r="AF23" s="142">
        <v>2.1310729663795911</v>
      </c>
      <c r="AG23" s="142">
        <v>2000000</v>
      </c>
      <c r="AH23" s="142">
        <v>238</v>
      </c>
      <c r="AI23" s="142">
        <v>238</v>
      </c>
      <c r="AJ23" s="142">
        <v>1</v>
      </c>
      <c r="AK23" s="142">
        <v>1500000</v>
      </c>
      <c r="AL23" s="142">
        <v>129662.35221515637</v>
      </c>
      <c r="AM23" s="142">
        <v>59820.487474000009</v>
      </c>
      <c r="AN23" s="142">
        <v>0.46135587124577498</v>
      </c>
      <c r="AO23" s="142">
        <v>0</v>
      </c>
      <c r="AP23" s="142">
        <v>5000000</v>
      </c>
      <c r="AQ23" s="142">
        <v>5000000</v>
      </c>
      <c r="AR23" s="143">
        <f t="shared" si="12"/>
        <v>0</v>
      </c>
      <c r="AS23" s="143">
        <f t="shared" si="12"/>
        <v>0</v>
      </c>
      <c r="AT23" s="143">
        <f t="shared" si="12"/>
        <v>0</v>
      </c>
      <c r="AU23" s="143">
        <f t="shared" si="12"/>
        <v>0</v>
      </c>
      <c r="AV23" s="143">
        <f t="shared" si="12"/>
        <v>0</v>
      </c>
      <c r="AW23" s="143">
        <f t="shared" si="12"/>
        <v>0</v>
      </c>
      <c r="AX23" s="143">
        <f t="shared" si="12"/>
        <v>0</v>
      </c>
      <c r="AY23" s="143">
        <f t="shared" si="12"/>
        <v>0</v>
      </c>
      <c r="AZ23" s="143">
        <f t="shared" si="12"/>
        <v>0</v>
      </c>
      <c r="BA23" s="143">
        <f t="shared" si="12"/>
        <v>0</v>
      </c>
      <c r="BB23" s="143">
        <f t="shared" si="12"/>
        <v>0</v>
      </c>
      <c r="BC23" s="143">
        <f t="shared" si="12"/>
        <v>0</v>
      </c>
      <c r="BD23" s="143">
        <f t="shared" si="12"/>
        <v>0</v>
      </c>
      <c r="BE23" s="143">
        <f t="shared" si="12"/>
        <v>0</v>
      </c>
      <c r="BF23" s="143">
        <f t="shared" si="12"/>
        <v>0</v>
      </c>
      <c r="BG23" s="143">
        <f t="shared" si="12"/>
        <v>0</v>
      </c>
      <c r="BH23" s="143">
        <f t="shared" si="22"/>
        <v>0</v>
      </c>
      <c r="BI23" s="131">
        <f t="shared" si="13"/>
        <v>0</v>
      </c>
    </row>
    <row r="24" spans="1:62" s="82" customFormat="1" ht="66" customHeight="1">
      <c r="A24" s="178"/>
      <c r="B24" s="49" t="s">
        <v>46</v>
      </c>
      <c r="C24" s="59" t="s">
        <v>27</v>
      </c>
      <c r="D24" s="31">
        <v>210</v>
      </c>
      <c r="E24" s="95">
        <v>210</v>
      </c>
      <c r="F24" s="50">
        <f t="shared" si="15"/>
        <v>1</v>
      </c>
      <c r="G24" s="31">
        <f t="shared" si="16"/>
        <v>1500000</v>
      </c>
      <c r="H24" s="31">
        <v>156934.60212187353</v>
      </c>
      <c r="I24" s="31">
        <v>255566.90853396439</v>
      </c>
      <c r="J24" s="53">
        <f t="shared" si="23"/>
        <v>1.6284930479225621</v>
      </c>
      <c r="K24" s="31">
        <f t="shared" si="24"/>
        <v>2000000</v>
      </c>
      <c r="L24" s="31">
        <v>210</v>
      </c>
      <c r="M24" s="95">
        <v>210</v>
      </c>
      <c r="N24" s="50">
        <f t="shared" si="17"/>
        <v>1</v>
      </c>
      <c r="O24" s="31">
        <f t="shared" si="18"/>
        <v>1500000</v>
      </c>
      <c r="P24" s="31">
        <v>97008.70873164144</v>
      </c>
      <c r="Q24" s="31">
        <v>108298.01079533334</v>
      </c>
      <c r="R24" s="50">
        <f t="shared" si="19"/>
        <v>1.1163741092041735</v>
      </c>
      <c r="S24" s="31">
        <f t="shared" si="20"/>
        <v>1000000</v>
      </c>
      <c r="T24" s="31">
        <f t="shared" si="21"/>
        <v>6000000</v>
      </c>
      <c r="U24" s="31">
        <f t="shared" si="25"/>
        <v>6000000</v>
      </c>
      <c r="V24" s="87">
        <v>42208</v>
      </c>
      <c r="W24" s="120">
        <f t="shared" si="11"/>
        <v>1.3724335785633679</v>
      </c>
      <c r="X24" s="102" t="s">
        <v>46</v>
      </c>
      <c r="Y24" s="105">
        <v>42208</v>
      </c>
      <c r="Z24" s="141">
        <v>210</v>
      </c>
      <c r="AA24" s="142">
        <v>210</v>
      </c>
      <c r="AB24" s="142">
        <v>1</v>
      </c>
      <c r="AC24" s="142">
        <v>1500000</v>
      </c>
      <c r="AD24" s="142">
        <v>156934.60212187353</v>
      </c>
      <c r="AE24" s="142">
        <v>255566.90853396439</v>
      </c>
      <c r="AF24" s="142">
        <v>1.6284930479225621</v>
      </c>
      <c r="AG24" s="142">
        <v>2000000</v>
      </c>
      <c r="AH24" s="142">
        <v>210</v>
      </c>
      <c r="AI24" s="142">
        <v>210</v>
      </c>
      <c r="AJ24" s="142">
        <v>1</v>
      </c>
      <c r="AK24" s="142">
        <v>1500000</v>
      </c>
      <c r="AL24" s="142">
        <v>97008.70873164144</v>
      </c>
      <c r="AM24" s="142">
        <v>108298.01079533334</v>
      </c>
      <c r="AN24" s="142">
        <v>1.1163741092041735</v>
      </c>
      <c r="AO24" s="142">
        <v>1000000</v>
      </c>
      <c r="AP24" s="142">
        <v>6000000</v>
      </c>
      <c r="AQ24" s="142">
        <v>6000000</v>
      </c>
      <c r="AR24" s="143">
        <f t="shared" si="12"/>
        <v>0</v>
      </c>
      <c r="AS24" s="143">
        <f t="shared" si="12"/>
        <v>0</v>
      </c>
      <c r="AT24" s="143">
        <f t="shared" si="12"/>
        <v>0</v>
      </c>
      <c r="AU24" s="143">
        <f t="shared" si="12"/>
        <v>0</v>
      </c>
      <c r="AV24" s="143">
        <f t="shared" si="12"/>
        <v>0</v>
      </c>
      <c r="AW24" s="143">
        <f t="shared" si="12"/>
        <v>0</v>
      </c>
      <c r="AX24" s="143">
        <f t="shared" si="12"/>
        <v>0</v>
      </c>
      <c r="AY24" s="143">
        <f t="shared" si="12"/>
        <v>0</v>
      </c>
      <c r="AZ24" s="143">
        <f t="shared" si="12"/>
        <v>0</v>
      </c>
      <c r="BA24" s="143">
        <f t="shared" si="12"/>
        <v>0</v>
      </c>
      <c r="BB24" s="143">
        <f t="shared" si="12"/>
        <v>0</v>
      </c>
      <c r="BC24" s="143">
        <f t="shared" si="12"/>
        <v>0</v>
      </c>
      <c r="BD24" s="143">
        <f t="shared" si="12"/>
        <v>0</v>
      </c>
      <c r="BE24" s="143">
        <f t="shared" si="12"/>
        <v>0</v>
      </c>
      <c r="BF24" s="143">
        <f t="shared" si="12"/>
        <v>0</v>
      </c>
      <c r="BG24" s="143">
        <f t="shared" si="12"/>
        <v>0</v>
      </c>
      <c r="BH24" s="143">
        <f t="shared" si="22"/>
        <v>0</v>
      </c>
      <c r="BI24" s="131">
        <f t="shared" si="13"/>
        <v>0</v>
      </c>
    </row>
    <row r="25" spans="1:62" s="82" customFormat="1" ht="66" customHeight="1">
      <c r="A25" s="178"/>
      <c r="B25" s="49" t="s">
        <v>80</v>
      </c>
      <c r="C25" s="59" t="s">
        <v>70</v>
      </c>
      <c r="D25" s="31">
        <v>248</v>
      </c>
      <c r="E25" s="95">
        <v>248</v>
      </c>
      <c r="F25" s="50">
        <f t="shared" si="15"/>
        <v>1</v>
      </c>
      <c r="G25" s="31">
        <f t="shared" si="16"/>
        <v>1500000</v>
      </c>
      <c r="H25" s="31">
        <v>207351.08529440136</v>
      </c>
      <c r="I25" s="31">
        <v>264826.70125933236</v>
      </c>
      <c r="J25" s="53">
        <f t="shared" si="23"/>
        <v>1.2771898487211963</v>
      </c>
      <c r="K25" s="31">
        <f t="shared" si="24"/>
        <v>2000000</v>
      </c>
      <c r="L25" s="31">
        <v>248</v>
      </c>
      <c r="M25" s="95">
        <v>248</v>
      </c>
      <c r="N25" s="50">
        <f t="shared" si="17"/>
        <v>1</v>
      </c>
      <c r="O25" s="31">
        <f t="shared" si="18"/>
        <v>1500000</v>
      </c>
      <c r="P25" s="31">
        <v>46592.225559113605</v>
      </c>
      <c r="Q25" s="31">
        <v>49096.049772000006</v>
      </c>
      <c r="R25" s="50">
        <f t="shared" si="19"/>
        <v>1.0537390988054367</v>
      </c>
      <c r="S25" s="31">
        <f t="shared" si="20"/>
        <v>1000000</v>
      </c>
      <c r="T25" s="31">
        <f t="shared" si="21"/>
        <v>6000000</v>
      </c>
      <c r="U25" s="31">
        <f t="shared" si="25"/>
        <v>6000000</v>
      </c>
      <c r="V25" s="87">
        <v>43556</v>
      </c>
      <c r="W25" s="120">
        <f t="shared" si="11"/>
        <v>1.1654644737633166</v>
      </c>
      <c r="X25" s="102" t="s">
        <v>80</v>
      </c>
      <c r="Y25" s="105">
        <v>43556</v>
      </c>
      <c r="Z25" s="141">
        <v>248</v>
      </c>
      <c r="AA25" s="142">
        <v>248</v>
      </c>
      <c r="AB25" s="142">
        <v>1</v>
      </c>
      <c r="AC25" s="142">
        <v>1500000</v>
      </c>
      <c r="AD25" s="142">
        <v>207351.08529440136</v>
      </c>
      <c r="AE25" s="142">
        <v>264826.70125933236</v>
      </c>
      <c r="AF25" s="142">
        <v>1.2771898487211963</v>
      </c>
      <c r="AG25" s="142">
        <v>2000000</v>
      </c>
      <c r="AH25" s="142">
        <v>248</v>
      </c>
      <c r="AI25" s="142">
        <v>248</v>
      </c>
      <c r="AJ25" s="142">
        <v>1</v>
      </c>
      <c r="AK25" s="142">
        <v>1500000</v>
      </c>
      <c r="AL25" s="142">
        <v>46592.225559113605</v>
      </c>
      <c r="AM25" s="142">
        <v>49096.049772000006</v>
      </c>
      <c r="AN25" s="142">
        <v>1.0537390988054367</v>
      </c>
      <c r="AO25" s="142">
        <v>1000000</v>
      </c>
      <c r="AP25" s="142">
        <v>6000000</v>
      </c>
      <c r="AQ25" s="142">
        <v>6000000</v>
      </c>
      <c r="AR25" s="143">
        <f t="shared" si="12"/>
        <v>0</v>
      </c>
      <c r="AS25" s="143">
        <f t="shared" si="12"/>
        <v>0</v>
      </c>
      <c r="AT25" s="143">
        <f t="shared" si="12"/>
        <v>0</v>
      </c>
      <c r="AU25" s="143">
        <f t="shared" si="12"/>
        <v>0</v>
      </c>
      <c r="AV25" s="143">
        <f t="shared" si="12"/>
        <v>0</v>
      </c>
      <c r="AW25" s="143">
        <f t="shared" si="12"/>
        <v>0</v>
      </c>
      <c r="AX25" s="143">
        <f t="shared" si="12"/>
        <v>0</v>
      </c>
      <c r="AY25" s="143">
        <f t="shared" si="12"/>
        <v>0</v>
      </c>
      <c r="AZ25" s="143">
        <f t="shared" si="12"/>
        <v>0</v>
      </c>
      <c r="BA25" s="143">
        <f t="shared" si="12"/>
        <v>0</v>
      </c>
      <c r="BB25" s="143">
        <f t="shared" si="12"/>
        <v>0</v>
      </c>
      <c r="BC25" s="143">
        <f t="shared" si="12"/>
        <v>0</v>
      </c>
      <c r="BD25" s="143">
        <f t="shared" si="12"/>
        <v>0</v>
      </c>
      <c r="BE25" s="143">
        <f t="shared" si="12"/>
        <v>0</v>
      </c>
      <c r="BF25" s="143">
        <f t="shared" si="12"/>
        <v>0</v>
      </c>
      <c r="BG25" s="143">
        <f t="shared" si="12"/>
        <v>0</v>
      </c>
      <c r="BH25" s="143">
        <f t="shared" si="22"/>
        <v>0</v>
      </c>
      <c r="BI25" s="131">
        <f t="shared" si="13"/>
        <v>0</v>
      </c>
    </row>
    <row r="26" spans="1:62" s="82" customFormat="1" ht="66" customHeight="1">
      <c r="A26" s="178"/>
      <c r="B26" s="49" t="s">
        <v>92</v>
      </c>
      <c r="C26" s="59" t="s">
        <v>69</v>
      </c>
      <c r="D26" s="31">
        <v>158</v>
      </c>
      <c r="E26" s="95">
        <v>158</v>
      </c>
      <c r="F26" s="50">
        <f t="shared" si="15"/>
        <v>1</v>
      </c>
      <c r="G26" s="31">
        <f t="shared" si="16"/>
        <v>1500000</v>
      </c>
      <c r="H26" s="31">
        <v>117989.24446529173</v>
      </c>
      <c r="I26" s="31">
        <v>256761.13912554935</v>
      </c>
      <c r="J26" s="53">
        <f t="shared" si="23"/>
        <v>2.1761402091279551</v>
      </c>
      <c r="K26" s="31">
        <f t="shared" si="24"/>
        <v>2000000</v>
      </c>
      <c r="L26" s="31">
        <v>158</v>
      </c>
      <c r="M26" s="95">
        <v>158</v>
      </c>
      <c r="N26" s="50">
        <f>+IF(M26=0,0,M26/L26)</f>
        <v>1</v>
      </c>
      <c r="O26" s="31">
        <f t="shared" si="18"/>
        <v>1500000</v>
      </c>
      <c r="P26" s="31">
        <v>135954.06638822323</v>
      </c>
      <c r="Q26" s="31">
        <v>17166.565005333337</v>
      </c>
      <c r="R26" s="50">
        <f>+IF(Q26=0,0,Q26/P26)</f>
        <v>0.1262673891365147</v>
      </c>
      <c r="S26" s="31">
        <f t="shared" si="20"/>
        <v>0</v>
      </c>
      <c r="T26" s="31">
        <f t="shared" si="21"/>
        <v>5000000</v>
      </c>
      <c r="U26" s="31">
        <f t="shared" si="25"/>
        <v>5000000</v>
      </c>
      <c r="V26" s="87">
        <v>43575</v>
      </c>
      <c r="W26" s="120">
        <f t="shared" si="11"/>
        <v>1.1512037991322348</v>
      </c>
      <c r="X26" s="102" t="s">
        <v>92</v>
      </c>
      <c r="Y26" s="105">
        <v>43575</v>
      </c>
      <c r="Z26" s="141">
        <v>158</v>
      </c>
      <c r="AA26" s="142">
        <v>158</v>
      </c>
      <c r="AB26" s="142">
        <v>1</v>
      </c>
      <c r="AC26" s="142">
        <v>1500000</v>
      </c>
      <c r="AD26" s="142">
        <v>117989.24446529173</v>
      </c>
      <c r="AE26" s="142">
        <v>256761.13912554935</v>
      </c>
      <c r="AF26" s="142">
        <v>2.1761402091279551</v>
      </c>
      <c r="AG26" s="142">
        <v>2000000</v>
      </c>
      <c r="AH26" s="142">
        <v>158</v>
      </c>
      <c r="AI26" s="142">
        <v>158</v>
      </c>
      <c r="AJ26" s="142">
        <v>1</v>
      </c>
      <c r="AK26" s="142">
        <v>1500000</v>
      </c>
      <c r="AL26" s="142">
        <v>135954.06638822323</v>
      </c>
      <c r="AM26" s="142">
        <v>17166.565005333337</v>
      </c>
      <c r="AN26" s="142">
        <v>0.1262673891365147</v>
      </c>
      <c r="AO26" s="142">
        <v>0</v>
      </c>
      <c r="AP26" s="142">
        <v>5000000</v>
      </c>
      <c r="AQ26" s="142">
        <v>5000000</v>
      </c>
      <c r="AR26" s="143">
        <f t="shared" si="12"/>
        <v>0</v>
      </c>
      <c r="AS26" s="143">
        <f t="shared" si="12"/>
        <v>0</v>
      </c>
      <c r="AT26" s="143">
        <f t="shared" si="12"/>
        <v>0</v>
      </c>
      <c r="AU26" s="143">
        <f t="shared" si="12"/>
        <v>0</v>
      </c>
      <c r="AV26" s="143">
        <f t="shared" si="12"/>
        <v>0</v>
      </c>
      <c r="AW26" s="143">
        <f t="shared" si="12"/>
        <v>0</v>
      </c>
      <c r="AX26" s="143">
        <f t="shared" si="12"/>
        <v>0</v>
      </c>
      <c r="AY26" s="143">
        <f t="shared" si="12"/>
        <v>0</v>
      </c>
      <c r="AZ26" s="143">
        <f t="shared" si="12"/>
        <v>0</v>
      </c>
      <c r="BA26" s="143">
        <f t="shared" si="12"/>
        <v>0</v>
      </c>
      <c r="BB26" s="143">
        <f t="shared" si="12"/>
        <v>0</v>
      </c>
      <c r="BC26" s="143">
        <f t="shared" si="12"/>
        <v>0</v>
      </c>
      <c r="BD26" s="143">
        <f t="shared" si="12"/>
        <v>0</v>
      </c>
      <c r="BE26" s="143">
        <f t="shared" si="12"/>
        <v>0</v>
      </c>
      <c r="BF26" s="143">
        <f t="shared" si="12"/>
        <v>0</v>
      </c>
      <c r="BG26" s="143">
        <f t="shared" si="12"/>
        <v>0</v>
      </c>
      <c r="BH26" s="143">
        <f t="shared" si="22"/>
        <v>0</v>
      </c>
      <c r="BI26" s="131">
        <f t="shared" si="13"/>
        <v>0</v>
      </c>
    </row>
    <row r="27" spans="1:62" s="82" customFormat="1" ht="66" customHeight="1">
      <c r="A27" s="178"/>
      <c r="B27" s="49" t="s">
        <v>47</v>
      </c>
      <c r="C27" s="59" t="s">
        <v>42</v>
      </c>
      <c r="D27" s="31">
        <v>180</v>
      </c>
      <c r="E27" s="95">
        <v>180</v>
      </c>
      <c r="F27" s="50">
        <f t="shared" si="15"/>
        <v>1</v>
      </c>
      <c r="G27" s="31">
        <f t="shared" si="16"/>
        <v>1500000</v>
      </c>
      <c r="H27" s="31">
        <v>107283.33393162285</v>
      </c>
      <c r="I27" s="31">
        <v>255378.82684256602</v>
      </c>
      <c r="J27" s="53">
        <f t="shared" si="23"/>
        <v>2.3804147157221269</v>
      </c>
      <c r="K27" s="31">
        <f t="shared" si="24"/>
        <v>2000000</v>
      </c>
      <c r="L27" s="31">
        <v>180</v>
      </c>
      <c r="M27" s="95">
        <v>180</v>
      </c>
      <c r="N27" s="50">
        <f t="shared" ref="N27:N28" si="26">+IF(M27=0,0,M27/L27)</f>
        <v>1</v>
      </c>
      <c r="O27" s="31">
        <f t="shared" si="18"/>
        <v>1500000</v>
      </c>
      <c r="P27" s="31">
        <v>110382.36108567566</v>
      </c>
      <c r="Q27" s="31">
        <v>119024.14205733335</v>
      </c>
      <c r="R27" s="50">
        <f t="shared" ref="R27:R30" si="27">+IF(Q27=0,0,Q27/P27)</f>
        <v>1.078289510087125</v>
      </c>
      <c r="S27" s="31">
        <f t="shared" si="20"/>
        <v>1000000</v>
      </c>
      <c r="T27" s="31">
        <f t="shared" si="21"/>
        <v>6000000</v>
      </c>
      <c r="U27" s="31">
        <f t="shared" si="25"/>
        <v>6000000</v>
      </c>
      <c r="V27" s="87">
        <v>43283</v>
      </c>
      <c r="W27" s="120">
        <f t="shared" si="11"/>
        <v>1.7293521129046261</v>
      </c>
      <c r="X27" s="102" t="s">
        <v>47</v>
      </c>
      <c r="Y27" s="105">
        <v>43283</v>
      </c>
      <c r="Z27" s="141">
        <v>180</v>
      </c>
      <c r="AA27" s="142">
        <v>180</v>
      </c>
      <c r="AB27" s="142">
        <v>1</v>
      </c>
      <c r="AC27" s="142">
        <v>1500000</v>
      </c>
      <c r="AD27" s="142">
        <v>107283.33393162285</v>
      </c>
      <c r="AE27" s="142">
        <v>255378.82684256602</v>
      </c>
      <c r="AF27" s="142">
        <v>2.3804147157221269</v>
      </c>
      <c r="AG27" s="142">
        <v>2000000</v>
      </c>
      <c r="AH27" s="142">
        <v>180</v>
      </c>
      <c r="AI27" s="142">
        <v>180</v>
      </c>
      <c r="AJ27" s="142">
        <v>1</v>
      </c>
      <c r="AK27" s="142">
        <v>1500000</v>
      </c>
      <c r="AL27" s="142">
        <v>110382.36108567566</v>
      </c>
      <c r="AM27" s="142">
        <v>119024.14205733335</v>
      </c>
      <c r="AN27" s="142">
        <v>1.078289510087125</v>
      </c>
      <c r="AO27" s="142">
        <v>1000000</v>
      </c>
      <c r="AP27" s="142">
        <v>6000000</v>
      </c>
      <c r="AQ27" s="142">
        <v>6000000</v>
      </c>
      <c r="AR27" s="143">
        <f t="shared" si="12"/>
        <v>0</v>
      </c>
      <c r="AS27" s="143">
        <f t="shared" si="12"/>
        <v>0</v>
      </c>
      <c r="AT27" s="143">
        <f t="shared" si="12"/>
        <v>0</v>
      </c>
      <c r="AU27" s="143">
        <f t="shared" si="12"/>
        <v>0</v>
      </c>
      <c r="AV27" s="143">
        <f t="shared" si="12"/>
        <v>0</v>
      </c>
      <c r="AW27" s="143">
        <f t="shared" si="12"/>
        <v>0</v>
      </c>
      <c r="AX27" s="143">
        <f t="shared" si="12"/>
        <v>0</v>
      </c>
      <c r="AY27" s="143">
        <f t="shared" si="12"/>
        <v>0</v>
      </c>
      <c r="AZ27" s="143">
        <f t="shared" si="12"/>
        <v>0</v>
      </c>
      <c r="BA27" s="143">
        <f t="shared" si="12"/>
        <v>0</v>
      </c>
      <c r="BB27" s="143">
        <f t="shared" si="12"/>
        <v>0</v>
      </c>
      <c r="BC27" s="143">
        <f t="shared" si="12"/>
        <v>0</v>
      </c>
      <c r="BD27" s="143">
        <f t="shared" si="12"/>
        <v>0</v>
      </c>
      <c r="BE27" s="143">
        <f t="shared" si="12"/>
        <v>0</v>
      </c>
      <c r="BF27" s="143">
        <f t="shared" si="12"/>
        <v>0</v>
      </c>
      <c r="BG27" s="143">
        <f t="shared" si="12"/>
        <v>0</v>
      </c>
      <c r="BH27" s="143">
        <f t="shared" si="22"/>
        <v>0</v>
      </c>
      <c r="BI27" s="131">
        <f t="shared" si="13"/>
        <v>0</v>
      </c>
    </row>
    <row r="28" spans="1:62" s="82" customFormat="1" ht="66" customHeight="1">
      <c r="A28" s="178"/>
      <c r="B28" s="49" t="s">
        <v>81</v>
      </c>
      <c r="C28" s="59" t="s">
        <v>71</v>
      </c>
      <c r="D28" s="31">
        <v>163</v>
      </c>
      <c r="E28" s="95">
        <v>163</v>
      </c>
      <c r="F28" s="50">
        <f t="shared" si="15"/>
        <v>1</v>
      </c>
      <c r="G28" s="31">
        <f t="shared" si="16"/>
        <v>1500000</v>
      </c>
      <c r="H28" s="31">
        <v>5013.6020064371696</v>
      </c>
      <c r="I28" s="31">
        <v>267843.8241815017</v>
      </c>
      <c r="J28" s="53">
        <f t="shared" si="23"/>
        <v>53.423431664022395</v>
      </c>
      <c r="K28" s="31">
        <f t="shared" si="24"/>
        <v>2000000</v>
      </c>
      <c r="L28" s="31">
        <v>163</v>
      </c>
      <c r="M28" s="95">
        <v>163</v>
      </c>
      <c r="N28" s="50">
        <f t="shared" si="26"/>
        <v>1</v>
      </c>
      <c r="O28" s="31">
        <f t="shared" si="18"/>
        <v>1500000</v>
      </c>
      <c r="P28" s="31">
        <v>158235.66925653673</v>
      </c>
      <c r="Q28" s="31">
        <v>16025.810262000001</v>
      </c>
      <c r="R28" s="50">
        <f t="shared" si="27"/>
        <v>0.1012781147088805</v>
      </c>
      <c r="S28" s="31">
        <f t="shared" si="20"/>
        <v>0</v>
      </c>
      <c r="T28" s="31">
        <f t="shared" si="21"/>
        <v>5000000</v>
      </c>
      <c r="U28" s="31">
        <f t="shared" si="25"/>
        <v>5000000</v>
      </c>
      <c r="V28" s="87">
        <v>43575</v>
      </c>
      <c r="W28" s="120">
        <f t="shared" si="11"/>
        <v>26.762354889365639</v>
      </c>
      <c r="X28" s="102" t="s">
        <v>81</v>
      </c>
      <c r="Y28" s="105">
        <v>43575</v>
      </c>
      <c r="Z28" s="141">
        <v>163</v>
      </c>
      <c r="AA28" s="142">
        <v>163</v>
      </c>
      <c r="AB28" s="142">
        <v>1</v>
      </c>
      <c r="AC28" s="142">
        <v>1500000</v>
      </c>
      <c r="AD28" s="142">
        <v>5013.6020064371696</v>
      </c>
      <c r="AE28" s="142">
        <v>267843.8241815017</v>
      </c>
      <c r="AF28" s="142">
        <v>53.423431664022395</v>
      </c>
      <c r="AG28" s="142">
        <v>2000000</v>
      </c>
      <c r="AH28" s="142">
        <v>163</v>
      </c>
      <c r="AI28" s="142">
        <v>163</v>
      </c>
      <c r="AJ28" s="142">
        <v>1</v>
      </c>
      <c r="AK28" s="142">
        <v>1500000</v>
      </c>
      <c r="AL28" s="142">
        <v>158235.66925653673</v>
      </c>
      <c r="AM28" s="142">
        <v>16025.810262000001</v>
      </c>
      <c r="AN28" s="142">
        <v>0.1012781147088805</v>
      </c>
      <c r="AO28" s="142">
        <v>0</v>
      </c>
      <c r="AP28" s="142">
        <v>5000000</v>
      </c>
      <c r="AQ28" s="142">
        <v>5000000</v>
      </c>
      <c r="AR28" s="143">
        <f t="shared" si="12"/>
        <v>0</v>
      </c>
      <c r="AS28" s="143">
        <f t="shared" si="12"/>
        <v>0</v>
      </c>
      <c r="AT28" s="143">
        <f t="shared" si="12"/>
        <v>0</v>
      </c>
      <c r="AU28" s="143">
        <f t="shared" si="12"/>
        <v>0</v>
      </c>
      <c r="AV28" s="143">
        <f t="shared" si="12"/>
        <v>0</v>
      </c>
      <c r="AW28" s="143">
        <f t="shared" si="12"/>
        <v>0</v>
      </c>
      <c r="AX28" s="143">
        <f t="shared" si="12"/>
        <v>0</v>
      </c>
      <c r="AY28" s="143">
        <f t="shared" si="12"/>
        <v>0</v>
      </c>
      <c r="AZ28" s="143">
        <f t="shared" si="12"/>
        <v>0</v>
      </c>
      <c r="BA28" s="143">
        <f t="shared" si="12"/>
        <v>0</v>
      </c>
      <c r="BB28" s="143">
        <f t="shared" si="12"/>
        <v>0</v>
      </c>
      <c r="BC28" s="143">
        <f t="shared" si="12"/>
        <v>0</v>
      </c>
      <c r="BD28" s="143">
        <f t="shared" si="12"/>
        <v>0</v>
      </c>
      <c r="BE28" s="143">
        <f t="shared" si="12"/>
        <v>0</v>
      </c>
      <c r="BF28" s="143">
        <f t="shared" si="12"/>
        <v>0</v>
      </c>
      <c r="BG28" s="143">
        <f t="shared" si="12"/>
        <v>0</v>
      </c>
      <c r="BH28" s="143">
        <f t="shared" si="22"/>
        <v>0</v>
      </c>
      <c r="BI28" s="131">
        <f t="shared" si="13"/>
        <v>0</v>
      </c>
    </row>
    <row r="29" spans="1:62" s="82" customFormat="1" ht="66" customHeight="1">
      <c r="A29" s="178"/>
      <c r="B29" s="49" t="s">
        <v>82</v>
      </c>
      <c r="C29" s="59" t="s">
        <v>72</v>
      </c>
      <c r="D29" s="31">
        <v>181</v>
      </c>
      <c r="E29" s="95">
        <v>181</v>
      </c>
      <c r="F29" s="50">
        <f t="shared" si="15"/>
        <v>1</v>
      </c>
      <c r="G29" s="31">
        <f t="shared" si="16"/>
        <v>1500000</v>
      </c>
      <c r="H29" s="31">
        <v>132676.87879235379</v>
      </c>
      <c r="I29" s="31">
        <v>259361.7760039985</v>
      </c>
      <c r="J29" s="53">
        <f t="shared" si="23"/>
        <v>1.9548377860916759</v>
      </c>
      <c r="K29" s="31">
        <f t="shared" si="24"/>
        <v>2000000</v>
      </c>
      <c r="L29" s="31">
        <v>181</v>
      </c>
      <c r="M29" s="95">
        <v>181</v>
      </c>
      <c r="N29" s="50">
        <f t="shared" si="17"/>
        <v>1</v>
      </c>
      <c r="O29" s="31">
        <f t="shared" si="18"/>
        <v>1500000</v>
      </c>
      <c r="P29" s="31">
        <v>30572.392470620092</v>
      </c>
      <c r="Q29" s="31">
        <v>35284.050186000008</v>
      </c>
      <c r="R29" s="50">
        <f t="shared" si="27"/>
        <v>1.1541147857469052</v>
      </c>
      <c r="S29" s="31">
        <f t="shared" si="20"/>
        <v>1000000</v>
      </c>
      <c r="T29" s="31">
        <f t="shared" si="21"/>
        <v>6000000</v>
      </c>
      <c r="U29" s="31">
        <f t="shared" si="25"/>
        <v>6000000</v>
      </c>
      <c r="V29" s="87">
        <v>43568</v>
      </c>
      <c r="W29" s="120">
        <f t="shared" si="11"/>
        <v>1.5544762859192907</v>
      </c>
      <c r="X29" s="102" t="s">
        <v>82</v>
      </c>
      <c r="Y29" s="105">
        <v>43568</v>
      </c>
      <c r="Z29" s="141">
        <v>181</v>
      </c>
      <c r="AA29" s="142">
        <v>181</v>
      </c>
      <c r="AB29" s="142">
        <v>1</v>
      </c>
      <c r="AC29" s="142">
        <v>1500000</v>
      </c>
      <c r="AD29" s="142">
        <v>132676.87879235379</v>
      </c>
      <c r="AE29" s="142">
        <v>259361.7760039985</v>
      </c>
      <c r="AF29" s="142">
        <v>1.9548377860916759</v>
      </c>
      <c r="AG29" s="142">
        <v>2000000</v>
      </c>
      <c r="AH29" s="142">
        <v>181</v>
      </c>
      <c r="AI29" s="142">
        <v>181</v>
      </c>
      <c r="AJ29" s="142">
        <v>1</v>
      </c>
      <c r="AK29" s="142">
        <v>1500000</v>
      </c>
      <c r="AL29" s="142">
        <v>30572.392470620092</v>
      </c>
      <c r="AM29" s="142">
        <v>35284.050186000008</v>
      </c>
      <c r="AN29" s="142">
        <v>1.1541147857469052</v>
      </c>
      <c r="AO29" s="142">
        <v>1000000</v>
      </c>
      <c r="AP29" s="142">
        <v>6000000</v>
      </c>
      <c r="AQ29" s="142">
        <v>6000000</v>
      </c>
      <c r="AR29" s="143">
        <f t="shared" si="12"/>
        <v>0</v>
      </c>
      <c r="AS29" s="143">
        <f t="shared" si="12"/>
        <v>0</v>
      </c>
      <c r="AT29" s="143">
        <f t="shared" si="12"/>
        <v>0</v>
      </c>
      <c r="AU29" s="143">
        <f t="shared" si="12"/>
        <v>0</v>
      </c>
      <c r="AV29" s="143">
        <f t="shared" si="12"/>
        <v>0</v>
      </c>
      <c r="AW29" s="143">
        <f t="shared" si="12"/>
        <v>0</v>
      </c>
      <c r="AX29" s="143">
        <f t="shared" si="12"/>
        <v>0</v>
      </c>
      <c r="AY29" s="143">
        <f t="shared" si="12"/>
        <v>0</v>
      </c>
      <c r="AZ29" s="143">
        <f t="shared" si="12"/>
        <v>0</v>
      </c>
      <c r="BA29" s="143">
        <f t="shared" si="12"/>
        <v>0</v>
      </c>
      <c r="BB29" s="143">
        <f t="shared" si="12"/>
        <v>0</v>
      </c>
      <c r="BC29" s="143">
        <f t="shared" si="12"/>
        <v>0</v>
      </c>
      <c r="BD29" s="143">
        <f t="shared" si="12"/>
        <v>0</v>
      </c>
      <c r="BE29" s="143">
        <f t="shared" si="12"/>
        <v>0</v>
      </c>
      <c r="BF29" s="143">
        <f t="shared" si="12"/>
        <v>0</v>
      </c>
      <c r="BG29" s="143">
        <f t="shared" si="12"/>
        <v>0</v>
      </c>
      <c r="BH29" s="143">
        <f t="shared" si="22"/>
        <v>0</v>
      </c>
      <c r="BI29" s="131">
        <f t="shared" si="13"/>
        <v>0</v>
      </c>
    </row>
    <row r="30" spans="1:62" s="197" customFormat="1" ht="59.25" customHeight="1">
      <c r="A30" s="182"/>
      <c r="B30" s="182"/>
      <c r="C30" s="183" t="s">
        <v>12</v>
      </c>
      <c r="D30" s="184">
        <f>SUM(D22:D29)</f>
        <v>1669</v>
      </c>
      <c r="E30" s="184">
        <f>SUM(E22:E29)</f>
        <v>1669</v>
      </c>
      <c r="F30" s="185">
        <f>+IF(E30=0,0,E30/D30)</f>
        <v>1</v>
      </c>
      <c r="G30" s="184">
        <f>SUM(G22:G29)</f>
        <v>12000000</v>
      </c>
      <c r="H30" s="186">
        <f>+SUM(H22:H29)</f>
        <v>1068506.8615428207</v>
      </c>
      <c r="I30" s="184">
        <f>SUM(I22:I29)</f>
        <v>2090448.7000000004</v>
      </c>
      <c r="J30" s="185">
        <f>+IF(I30=0,0,I30/H30)</f>
        <v>1.9564204735022426</v>
      </c>
      <c r="K30" s="184">
        <f>+SUM(K22:K29)</f>
        <v>16000000</v>
      </c>
      <c r="L30" s="184">
        <f>+SUM(L22:L29)</f>
        <v>1669</v>
      </c>
      <c r="M30" s="184">
        <f>+SUM(M22:M29)</f>
        <v>1669</v>
      </c>
      <c r="N30" s="185">
        <f t="shared" si="17"/>
        <v>1</v>
      </c>
      <c r="O30" s="184">
        <f>+SUM(O22:O29)</f>
        <v>12000000</v>
      </c>
      <c r="P30" s="184">
        <f>+SUM(P22:P29)</f>
        <v>745373.93026800058</v>
      </c>
      <c r="Q30" s="184">
        <f>+SUM(Q22:Q29)</f>
        <v>446475.43446000002</v>
      </c>
      <c r="R30" s="185">
        <f t="shared" si="27"/>
        <v>0.59899523759768325</v>
      </c>
      <c r="S30" s="184">
        <f>+SUM(S22:S29)</f>
        <v>5000000</v>
      </c>
      <c r="T30" s="184">
        <f>+SUM(T22:T29)</f>
        <v>45000000</v>
      </c>
      <c r="U30" s="186">
        <f>+SUM(U22:U29)</f>
        <v>45000000</v>
      </c>
      <c r="V30" s="184"/>
      <c r="W30" s="187">
        <f t="shared" si="11"/>
        <v>1.2777078555499628</v>
      </c>
      <c r="X30" s="188"/>
      <c r="Y30" s="189"/>
      <c r="Z30" s="190">
        <v>1669</v>
      </c>
      <c r="AA30" s="191">
        <v>1669</v>
      </c>
      <c r="AB30" s="191">
        <v>1</v>
      </c>
      <c r="AC30" s="192">
        <v>12000000</v>
      </c>
      <c r="AD30" s="192">
        <v>1068506.8615428207</v>
      </c>
      <c r="AE30" s="192">
        <v>2090448.7000000004</v>
      </c>
      <c r="AF30" s="192">
        <v>1.9564204735022426</v>
      </c>
      <c r="AG30" s="192">
        <v>16000000</v>
      </c>
      <c r="AH30" s="192">
        <v>1669</v>
      </c>
      <c r="AI30" s="192">
        <v>1669</v>
      </c>
      <c r="AJ30" s="192">
        <v>1</v>
      </c>
      <c r="AK30" s="192">
        <v>12000000</v>
      </c>
      <c r="AL30" s="192">
        <v>745373.93026800058</v>
      </c>
      <c r="AM30" s="192">
        <v>446475.43446000002</v>
      </c>
      <c r="AN30" s="192">
        <v>0.59899523759768325</v>
      </c>
      <c r="AO30" s="192">
        <v>5000000</v>
      </c>
      <c r="AP30" s="192">
        <v>45000000</v>
      </c>
      <c r="AQ30" s="192">
        <v>45000000</v>
      </c>
      <c r="AR30" s="193">
        <f t="shared" si="12"/>
        <v>0</v>
      </c>
      <c r="AS30" s="193">
        <f t="shared" si="12"/>
        <v>0</v>
      </c>
      <c r="AT30" s="193">
        <f t="shared" si="12"/>
        <v>0</v>
      </c>
      <c r="AU30" s="193">
        <f t="shared" si="12"/>
        <v>0</v>
      </c>
      <c r="AV30" s="193">
        <f t="shared" si="12"/>
        <v>0</v>
      </c>
      <c r="AW30" s="194">
        <f t="shared" si="12"/>
        <v>0</v>
      </c>
      <c r="AX30" s="194">
        <f t="shared" si="12"/>
        <v>0</v>
      </c>
      <c r="AY30" s="194">
        <f t="shared" si="12"/>
        <v>0</v>
      </c>
      <c r="AZ30" s="193">
        <f t="shared" si="12"/>
        <v>0</v>
      </c>
      <c r="BA30" s="194">
        <f t="shared" si="12"/>
        <v>0</v>
      </c>
      <c r="BB30" s="194">
        <f t="shared" si="12"/>
        <v>0</v>
      </c>
      <c r="BC30" s="194">
        <f t="shared" si="12"/>
        <v>0</v>
      </c>
      <c r="BD30" s="194">
        <f t="shared" si="12"/>
        <v>0</v>
      </c>
      <c r="BE30" s="194">
        <f t="shared" si="12"/>
        <v>0</v>
      </c>
      <c r="BF30" s="194">
        <f t="shared" si="12"/>
        <v>0</v>
      </c>
      <c r="BG30" s="194">
        <f t="shared" si="12"/>
        <v>0</v>
      </c>
      <c r="BH30" s="194">
        <f t="shared" si="22"/>
        <v>0</v>
      </c>
      <c r="BI30" s="195">
        <f t="shared" si="13"/>
        <v>0</v>
      </c>
      <c r="BJ30" s="196"/>
    </row>
    <row r="31" spans="1:62" s="29" customFormat="1" ht="59.25" customHeight="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4"/>
      <c r="N31" s="73"/>
      <c r="O31" s="75"/>
      <c r="P31" s="73"/>
      <c r="Q31" s="74"/>
      <c r="R31" s="73"/>
      <c r="S31" s="75"/>
      <c r="U31" s="73"/>
      <c r="V31" s="73"/>
      <c r="W31" s="120">
        <f t="shared" si="11"/>
        <v>0</v>
      </c>
      <c r="X31" s="102"/>
      <c r="Y31" s="105"/>
      <c r="Z31" s="148"/>
      <c r="AA31" s="142"/>
      <c r="AB31" s="142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3">
        <f t="shared" si="12"/>
        <v>0</v>
      </c>
      <c r="AS31" s="143">
        <f t="shared" si="12"/>
        <v>0</v>
      </c>
      <c r="AT31" s="143">
        <f t="shared" si="12"/>
        <v>0</v>
      </c>
      <c r="AU31" s="143">
        <f t="shared" si="12"/>
        <v>0</v>
      </c>
      <c r="AV31" s="143">
        <f t="shared" si="12"/>
        <v>0</v>
      </c>
      <c r="AW31" s="151">
        <f t="shared" si="12"/>
        <v>0</v>
      </c>
      <c r="AX31" s="151">
        <f t="shared" si="12"/>
        <v>0</v>
      </c>
      <c r="AY31" s="151">
        <f t="shared" si="12"/>
        <v>0</v>
      </c>
      <c r="AZ31" s="143">
        <f t="shared" si="12"/>
        <v>0</v>
      </c>
      <c r="BA31" s="151">
        <f t="shared" si="12"/>
        <v>0</v>
      </c>
      <c r="BB31" s="151">
        <f t="shared" si="12"/>
        <v>0</v>
      </c>
      <c r="BC31" s="151">
        <f t="shared" si="12"/>
        <v>0</v>
      </c>
      <c r="BD31" s="151">
        <f t="shared" si="12"/>
        <v>0</v>
      </c>
      <c r="BE31" s="151">
        <f t="shared" si="12"/>
        <v>0</v>
      </c>
      <c r="BF31" s="151">
        <f t="shared" si="12"/>
        <v>0</v>
      </c>
      <c r="BG31" s="151">
        <f t="shared" si="12"/>
        <v>0</v>
      </c>
      <c r="BH31" s="151">
        <f t="shared" si="22"/>
        <v>0</v>
      </c>
      <c r="BI31" s="152">
        <f t="shared" si="13"/>
        <v>0</v>
      </c>
      <c r="BJ31" s="162"/>
    </row>
    <row r="32" spans="1:62" s="81" customFormat="1" ht="59.25" customHeight="1">
      <c r="A32" s="171" t="s">
        <v>1</v>
      </c>
      <c r="B32" s="171" t="s">
        <v>36</v>
      </c>
      <c r="C32" s="172" t="s">
        <v>15</v>
      </c>
      <c r="D32" s="171" t="s">
        <v>89</v>
      </c>
      <c r="E32" s="171"/>
      <c r="F32" s="171"/>
      <c r="G32" s="171"/>
      <c r="H32" s="171" t="s">
        <v>5308</v>
      </c>
      <c r="I32" s="171"/>
      <c r="J32" s="171"/>
      <c r="K32" s="171"/>
      <c r="L32" s="171" t="s">
        <v>90</v>
      </c>
      <c r="M32" s="171"/>
      <c r="N32" s="171"/>
      <c r="O32" s="171"/>
      <c r="P32" s="171" t="s">
        <v>102</v>
      </c>
      <c r="Q32" s="171"/>
      <c r="R32" s="171"/>
      <c r="S32" s="171"/>
      <c r="T32" s="171" t="s">
        <v>2</v>
      </c>
      <c r="U32" s="171" t="s">
        <v>20</v>
      </c>
      <c r="V32" s="171" t="s">
        <v>87</v>
      </c>
      <c r="W32" s="120">
        <f t="shared" si="11"/>
        <v>0</v>
      </c>
      <c r="X32" s="102"/>
      <c r="Y32" s="105"/>
      <c r="Z32" s="146" t="s">
        <v>89</v>
      </c>
      <c r="AA32" s="142"/>
      <c r="AB32" s="142"/>
      <c r="AC32" s="147"/>
      <c r="AD32" s="147" t="s">
        <v>5308</v>
      </c>
      <c r="AE32" s="147"/>
      <c r="AF32" s="147"/>
      <c r="AG32" s="147"/>
      <c r="AH32" s="147" t="s">
        <v>90</v>
      </c>
      <c r="AI32" s="147"/>
      <c r="AJ32" s="147"/>
      <c r="AK32" s="147"/>
      <c r="AL32" s="147" t="s">
        <v>102</v>
      </c>
      <c r="AM32" s="147"/>
      <c r="AN32" s="147"/>
      <c r="AO32" s="147"/>
      <c r="AP32" s="147" t="s">
        <v>2</v>
      </c>
      <c r="AQ32" s="147" t="s">
        <v>20</v>
      </c>
      <c r="AR32" s="143" t="e">
        <f t="shared" si="12"/>
        <v>#VALUE!</v>
      </c>
      <c r="AS32" s="143">
        <f t="shared" si="12"/>
        <v>0</v>
      </c>
      <c r="AT32" s="143">
        <f t="shared" si="12"/>
        <v>0</v>
      </c>
      <c r="AU32" s="143">
        <f t="shared" si="12"/>
        <v>0</v>
      </c>
      <c r="AV32" s="143" t="e">
        <f t="shared" si="12"/>
        <v>#VALUE!</v>
      </c>
      <c r="AW32" s="151">
        <f t="shared" si="12"/>
        <v>0</v>
      </c>
      <c r="AX32" s="151">
        <f t="shared" si="12"/>
        <v>0</v>
      </c>
      <c r="AY32" s="151">
        <f t="shared" si="12"/>
        <v>0</v>
      </c>
      <c r="AZ32" s="143" t="e">
        <f t="shared" si="12"/>
        <v>#VALUE!</v>
      </c>
      <c r="BA32" s="151">
        <f t="shared" si="12"/>
        <v>0</v>
      </c>
      <c r="BB32" s="151">
        <f t="shared" si="12"/>
        <v>0</v>
      </c>
      <c r="BC32" s="151">
        <f t="shared" si="12"/>
        <v>0</v>
      </c>
      <c r="BD32" s="151" t="e">
        <f t="shared" si="12"/>
        <v>#VALUE!</v>
      </c>
      <c r="BE32" s="151">
        <f t="shared" si="12"/>
        <v>0</v>
      </c>
      <c r="BF32" s="151">
        <f t="shared" si="12"/>
        <v>0</v>
      </c>
      <c r="BG32" s="151">
        <f t="shared" si="12"/>
        <v>0</v>
      </c>
      <c r="BH32" s="151" t="e">
        <f t="shared" si="22"/>
        <v>#VALUE!</v>
      </c>
      <c r="BI32" s="152" t="e">
        <f t="shared" si="13"/>
        <v>#VALUE!</v>
      </c>
      <c r="BJ32" s="161"/>
    </row>
    <row r="33" spans="1:62" s="81" customFormat="1" ht="59.25" customHeight="1">
      <c r="A33" s="171"/>
      <c r="B33" s="171"/>
      <c r="C33" s="172"/>
      <c r="D33" s="9" t="s">
        <v>3</v>
      </c>
      <c r="E33" s="170" t="s">
        <v>4</v>
      </c>
      <c r="F33" s="10" t="s">
        <v>5</v>
      </c>
      <c r="G33" s="170" t="s">
        <v>6</v>
      </c>
      <c r="H33" s="170" t="s">
        <v>94</v>
      </c>
      <c r="I33" s="170" t="s">
        <v>4</v>
      </c>
      <c r="J33" s="10" t="s">
        <v>5</v>
      </c>
      <c r="K33" s="170" t="s">
        <v>101</v>
      </c>
      <c r="L33" s="9" t="s">
        <v>3</v>
      </c>
      <c r="M33" s="170" t="s">
        <v>4</v>
      </c>
      <c r="N33" s="10" t="s">
        <v>5</v>
      </c>
      <c r="O33" s="170" t="s">
        <v>6</v>
      </c>
      <c r="P33" s="9" t="s">
        <v>3</v>
      </c>
      <c r="Q33" s="170" t="s">
        <v>4</v>
      </c>
      <c r="R33" s="10" t="s">
        <v>5</v>
      </c>
      <c r="S33" s="170" t="s">
        <v>6</v>
      </c>
      <c r="T33" s="171"/>
      <c r="U33" s="171"/>
      <c r="V33" s="171"/>
      <c r="W33" s="120">
        <f t="shared" si="11"/>
        <v>0</v>
      </c>
      <c r="X33" s="102"/>
      <c r="Y33" s="105"/>
      <c r="Z33" s="146" t="s">
        <v>3</v>
      </c>
      <c r="AA33" s="142" t="s">
        <v>4</v>
      </c>
      <c r="AB33" s="142" t="s">
        <v>5</v>
      </c>
      <c r="AC33" s="147" t="s">
        <v>6</v>
      </c>
      <c r="AD33" s="147" t="s">
        <v>94</v>
      </c>
      <c r="AE33" s="147" t="s">
        <v>4</v>
      </c>
      <c r="AF33" s="147" t="s">
        <v>5</v>
      </c>
      <c r="AG33" s="147" t="s">
        <v>101</v>
      </c>
      <c r="AH33" s="147" t="s">
        <v>3</v>
      </c>
      <c r="AI33" s="147" t="s">
        <v>4</v>
      </c>
      <c r="AJ33" s="147" t="s">
        <v>5</v>
      </c>
      <c r="AK33" s="147" t="s">
        <v>6</v>
      </c>
      <c r="AL33" s="147" t="s">
        <v>3</v>
      </c>
      <c r="AM33" s="147" t="s">
        <v>4</v>
      </c>
      <c r="AN33" s="147" t="s">
        <v>5</v>
      </c>
      <c r="AO33" s="147" t="s">
        <v>6</v>
      </c>
      <c r="AP33" s="147"/>
      <c r="AQ33" s="147"/>
      <c r="AR33" s="143" t="e">
        <f t="shared" si="12"/>
        <v>#VALUE!</v>
      </c>
      <c r="AS33" s="143" t="e">
        <f t="shared" si="12"/>
        <v>#VALUE!</v>
      </c>
      <c r="AT33" s="143" t="e">
        <f t="shared" si="12"/>
        <v>#VALUE!</v>
      </c>
      <c r="AU33" s="143" t="e">
        <f t="shared" si="12"/>
        <v>#VALUE!</v>
      </c>
      <c r="AV33" s="143" t="e">
        <f t="shared" si="12"/>
        <v>#VALUE!</v>
      </c>
      <c r="AW33" s="151" t="e">
        <f t="shared" si="12"/>
        <v>#VALUE!</v>
      </c>
      <c r="AX33" s="151" t="e">
        <f t="shared" si="12"/>
        <v>#VALUE!</v>
      </c>
      <c r="AY33" s="151" t="e">
        <f t="shared" si="12"/>
        <v>#VALUE!</v>
      </c>
      <c r="AZ33" s="143" t="e">
        <f t="shared" si="12"/>
        <v>#VALUE!</v>
      </c>
      <c r="BA33" s="151" t="e">
        <f t="shared" si="12"/>
        <v>#VALUE!</v>
      </c>
      <c r="BB33" s="151" t="e">
        <f t="shared" si="12"/>
        <v>#VALUE!</v>
      </c>
      <c r="BC33" s="151" t="e">
        <f t="shared" si="12"/>
        <v>#VALUE!</v>
      </c>
      <c r="BD33" s="151" t="e">
        <f t="shared" si="12"/>
        <v>#VALUE!</v>
      </c>
      <c r="BE33" s="151" t="e">
        <f t="shared" si="12"/>
        <v>#VALUE!</v>
      </c>
      <c r="BF33" s="151" t="e">
        <f t="shared" si="12"/>
        <v>#VALUE!</v>
      </c>
      <c r="BG33" s="151" t="e">
        <f t="shared" si="12"/>
        <v>#VALUE!</v>
      </c>
      <c r="BH33" s="151">
        <f t="shared" si="22"/>
        <v>0</v>
      </c>
      <c r="BI33" s="152">
        <f t="shared" si="13"/>
        <v>0</v>
      </c>
      <c r="BJ33" s="161"/>
    </row>
    <row r="34" spans="1:62" s="82" customFormat="1" ht="59.25" customHeight="1">
      <c r="A34" s="176" t="s">
        <v>24</v>
      </c>
      <c r="B34" s="44" t="s">
        <v>56</v>
      </c>
      <c r="C34" s="59" t="s">
        <v>22</v>
      </c>
      <c r="D34" s="65">
        <v>254</v>
      </c>
      <c r="E34" s="65">
        <v>254</v>
      </c>
      <c r="F34" s="11">
        <f t="shared" ref="F34:F40" si="28">+IF(E34=0,0,E34/D34)</f>
        <v>1</v>
      </c>
      <c r="G34" s="31">
        <f>+IF(F34&gt;=100%,1500000,0)</f>
        <v>1500000</v>
      </c>
      <c r="H34" s="31">
        <v>265727.99401230976</v>
      </c>
      <c r="I34" s="31">
        <v>242536.62400000053</v>
      </c>
      <c r="J34" s="11">
        <f>+IF(I34=0,0,I34/H34)</f>
        <v>0.91272515303286073</v>
      </c>
      <c r="K34" s="31">
        <f t="shared" ref="K34:K40" si="29">IF(AND(J34&gt;=90%,J34&lt;95%),1000000,IF(AND(J34&gt;=95%,J34&lt;100%),1300000,IF(J34&gt;=100%,2000000,0)))</f>
        <v>1000000</v>
      </c>
      <c r="L34" s="65">
        <f>+D34</f>
        <v>254</v>
      </c>
      <c r="M34" s="65">
        <v>254</v>
      </c>
      <c r="N34" s="32">
        <f t="shared" ref="N34:N41" si="30">+IF(M34=0,0,M34/L34)</f>
        <v>1</v>
      </c>
      <c r="O34" s="31">
        <f t="shared" ref="O34:O40" si="31">+IF(N34&gt;=100%,1500000,0)</f>
        <v>1500000</v>
      </c>
      <c r="P34" s="65">
        <v>106517.77456318769</v>
      </c>
      <c r="Q34" s="65">
        <v>121274.20047467999</v>
      </c>
      <c r="R34" s="32">
        <f t="shared" ref="R34" si="32">+IF(Q34=0,0,Q34/P34)</f>
        <v>1.1385348686827719</v>
      </c>
      <c r="S34" s="31">
        <f t="shared" ref="S34:S40" si="33">+IF(R34&gt;=100%,1000000,0)</f>
        <v>1000000</v>
      </c>
      <c r="T34" s="31">
        <f t="shared" ref="T34:T40" si="34">+SUM(S34,O34,K34,G34)</f>
        <v>5000000</v>
      </c>
      <c r="U34" s="31">
        <f>+T34</f>
        <v>5000000</v>
      </c>
      <c r="V34" s="87">
        <v>41708</v>
      </c>
      <c r="W34" s="120">
        <f t="shared" si="11"/>
        <v>1.0256300108578162</v>
      </c>
      <c r="X34" s="102" t="s">
        <v>56</v>
      </c>
      <c r="Y34" s="105">
        <v>41708</v>
      </c>
      <c r="Z34" s="141">
        <v>254</v>
      </c>
      <c r="AA34" s="142">
        <v>254</v>
      </c>
      <c r="AB34" s="142">
        <v>1</v>
      </c>
      <c r="AC34" s="142">
        <v>1500000</v>
      </c>
      <c r="AD34" s="142">
        <v>265727.99401230976</v>
      </c>
      <c r="AE34" s="142">
        <v>242536.62400000053</v>
      </c>
      <c r="AF34" s="142">
        <v>0.91272515303286073</v>
      </c>
      <c r="AG34" s="142">
        <v>1000000</v>
      </c>
      <c r="AH34" s="142">
        <v>254</v>
      </c>
      <c r="AI34" s="142">
        <v>254</v>
      </c>
      <c r="AJ34" s="142">
        <v>1</v>
      </c>
      <c r="AK34" s="142">
        <v>1500000</v>
      </c>
      <c r="AL34" s="142">
        <v>106517.77456318769</v>
      </c>
      <c r="AM34" s="142">
        <v>121274.20047467999</v>
      </c>
      <c r="AN34" s="142">
        <v>1.1385348686827719</v>
      </c>
      <c r="AO34" s="142">
        <v>1000000</v>
      </c>
      <c r="AP34" s="142">
        <v>5000000</v>
      </c>
      <c r="AQ34" s="142">
        <v>5000000</v>
      </c>
      <c r="AR34" s="143">
        <f t="shared" si="12"/>
        <v>0</v>
      </c>
      <c r="AS34" s="143">
        <f t="shared" si="12"/>
        <v>0</v>
      </c>
      <c r="AT34" s="143">
        <f t="shared" si="12"/>
        <v>0</v>
      </c>
      <c r="AU34" s="143">
        <f t="shared" si="12"/>
        <v>0</v>
      </c>
      <c r="AV34" s="143">
        <f t="shared" si="12"/>
        <v>0</v>
      </c>
      <c r="AW34" s="151">
        <f t="shared" si="12"/>
        <v>0</v>
      </c>
      <c r="AX34" s="151">
        <f t="shared" si="12"/>
        <v>0</v>
      </c>
      <c r="AY34" s="151">
        <f t="shared" si="12"/>
        <v>0</v>
      </c>
      <c r="AZ34" s="143">
        <f t="shared" si="12"/>
        <v>0</v>
      </c>
      <c r="BA34" s="151">
        <f t="shared" si="12"/>
        <v>0</v>
      </c>
      <c r="BB34" s="151">
        <f t="shared" si="12"/>
        <v>0</v>
      </c>
      <c r="BC34" s="151">
        <f t="shared" si="12"/>
        <v>0</v>
      </c>
      <c r="BD34" s="151">
        <f t="shared" si="12"/>
        <v>0</v>
      </c>
      <c r="BE34" s="151">
        <f t="shared" si="12"/>
        <v>0</v>
      </c>
      <c r="BF34" s="151">
        <f t="shared" si="12"/>
        <v>0</v>
      </c>
      <c r="BG34" s="151">
        <f t="shared" si="12"/>
        <v>0</v>
      </c>
      <c r="BH34" s="151">
        <f t="shared" si="22"/>
        <v>0</v>
      </c>
      <c r="BI34" s="152">
        <f t="shared" si="13"/>
        <v>0</v>
      </c>
      <c r="BJ34" s="166"/>
    </row>
    <row r="35" spans="1:62" s="82" customFormat="1" ht="59.25" customHeight="1">
      <c r="A35" s="176"/>
      <c r="B35" s="44" t="s">
        <v>53</v>
      </c>
      <c r="C35" s="59" t="s">
        <v>37</v>
      </c>
      <c r="D35" s="65">
        <v>168</v>
      </c>
      <c r="E35" s="65">
        <v>168</v>
      </c>
      <c r="F35" s="11">
        <f t="shared" si="28"/>
        <v>1</v>
      </c>
      <c r="G35" s="31">
        <f t="shared" ref="G35:G40" si="35">+IF(F35&gt;=100%,1500000,0)</f>
        <v>1500000</v>
      </c>
      <c r="H35" s="31">
        <v>293323.50587186951</v>
      </c>
      <c r="I35" s="31">
        <v>202644.04</v>
      </c>
      <c r="J35" s="11">
        <f t="shared" ref="J35:J41" si="36">+IF(I35=0,0,I35/H35)</f>
        <v>0.69085510006320328</v>
      </c>
      <c r="K35" s="31">
        <f t="shared" si="29"/>
        <v>0</v>
      </c>
      <c r="L35" s="65">
        <f t="shared" ref="L35:L39" si="37">+D35</f>
        <v>168</v>
      </c>
      <c r="M35" s="65">
        <v>168</v>
      </c>
      <c r="N35" s="32">
        <f>+IF(M35=0,0,M35/L35)</f>
        <v>1</v>
      </c>
      <c r="O35" s="31">
        <f t="shared" si="31"/>
        <v>1500000</v>
      </c>
      <c r="P35" s="65">
        <v>78922.262703627915</v>
      </c>
      <c r="Q35" s="65">
        <v>124308.46620012334</v>
      </c>
      <c r="R35" s="32">
        <f>+IF(Q35=0,0,Q35/P35)</f>
        <v>1.5750747880472147</v>
      </c>
      <c r="S35" s="31">
        <f t="shared" si="33"/>
        <v>1000000</v>
      </c>
      <c r="T35" s="31">
        <f t="shared" si="34"/>
        <v>4000000</v>
      </c>
      <c r="U35" s="31">
        <f t="shared" ref="U35:U40" si="38">+T35</f>
        <v>4000000</v>
      </c>
      <c r="V35" s="87">
        <v>43061</v>
      </c>
      <c r="W35" s="120">
        <f t="shared" si="11"/>
        <v>1.132964944055209</v>
      </c>
      <c r="X35" s="102" t="s">
        <v>53</v>
      </c>
      <c r="Y35" s="105">
        <v>43061</v>
      </c>
      <c r="Z35" s="141">
        <v>168</v>
      </c>
      <c r="AA35" s="142">
        <v>168</v>
      </c>
      <c r="AB35" s="142">
        <v>1</v>
      </c>
      <c r="AC35" s="142">
        <v>1500000</v>
      </c>
      <c r="AD35" s="142">
        <v>293323.50587186951</v>
      </c>
      <c r="AE35" s="142">
        <v>202644.04</v>
      </c>
      <c r="AF35" s="142">
        <v>0.69085510006320328</v>
      </c>
      <c r="AG35" s="142">
        <v>0</v>
      </c>
      <c r="AH35" s="142">
        <v>168</v>
      </c>
      <c r="AI35" s="142">
        <v>168</v>
      </c>
      <c r="AJ35" s="142">
        <v>1</v>
      </c>
      <c r="AK35" s="142">
        <v>1500000</v>
      </c>
      <c r="AL35" s="142">
        <v>78922.262703627915</v>
      </c>
      <c r="AM35" s="142">
        <v>124308.46620012334</v>
      </c>
      <c r="AN35" s="142">
        <v>1.5750747880472147</v>
      </c>
      <c r="AO35" s="142">
        <v>1000000</v>
      </c>
      <c r="AP35" s="142">
        <v>4000000</v>
      </c>
      <c r="AQ35" s="142">
        <v>4000000</v>
      </c>
      <c r="AR35" s="143">
        <f t="shared" si="12"/>
        <v>0</v>
      </c>
      <c r="AS35" s="143">
        <f t="shared" si="12"/>
        <v>0</v>
      </c>
      <c r="AT35" s="143">
        <f t="shared" si="12"/>
        <v>0</v>
      </c>
      <c r="AU35" s="143">
        <f t="shared" si="12"/>
        <v>0</v>
      </c>
      <c r="AV35" s="143">
        <f t="shared" si="12"/>
        <v>0</v>
      </c>
      <c r="AW35" s="151">
        <f t="shared" si="12"/>
        <v>0</v>
      </c>
      <c r="AX35" s="151">
        <f t="shared" si="12"/>
        <v>0</v>
      </c>
      <c r="AY35" s="151">
        <f t="shared" si="12"/>
        <v>0</v>
      </c>
      <c r="AZ35" s="143">
        <f t="shared" si="12"/>
        <v>0</v>
      </c>
      <c r="BA35" s="151">
        <f t="shared" si="12"/>
        <v>0</v>
      </c>
      <c r="BB35" s="151">
        <f t="shared" si="12"/>
        <v>0</v>
      </c>
      <c r="BC35" s="151">
        <f t="shared" si="12"/>
        <v>0</v>
      </c>
      <c r="BD35" s="151">
        <f t="shared" si="12"/>
        <v>0</v>
      </c>
      <c r="BE35" s="151">
        <f t="shared" si="12"/>
        <v>0</v>
      </c>
      <c r="BF35" s="151">
        <f t="shared" si="12"/>
        <v>0</v>
      </c>
      <c r="BG35" s="151">
        <f t="shared" si="12"/>
        <v>0</v>
      </c>
      <c r="BH35" s="151">
        <f t="shared" si="22"/>
        <v>0</v>
      </c>
      <c r="BI35" s="152">
        <f t="shared" si="13"/>
        <v>0</v>
      </c>
      <c r="BJ35" s="166"/>
    </row>
    <row r="36" spans="1:62" s="82" customFormat="1" ht="59.25" customHeight="1">
      <c r="A36" s="176"/>
      <c r="B36" s="44" t="s">
        <v>54</v>
      </c>
      <c r="C36" s="59" t="s">
        <v>39</v>
      </c>
      <c r="D36" s="65">
        <v>184</v>
      </c>
      <c r="E36" s="65">
        <v>184</v>
      </c>
      <c r="F36" s="11">
        <f t="shared" si="28"/>
        <v>1</v>
      </c>
      <c r="G36" s="31">
        <f t="shared" si="35"/>
        <v>1500000</v>
      </c>
      <c r="H36" s="31">
        <v>266034.85752924305</v>
      </c>
      <c r="I36" s="31">
        <v>171576.052</v>
      </c>
      <c r="J36" s="11">
        <f t="shared" si="36"/>
        <v>0.64493823701707975</v>
      </c>
      <c r="K36" s="31">
        <f t="shared" si="29"/>
        <v>0</v>
      </c>
      <c r="L36" s="65">
        <f t="shared" si="37"/>
        <v>184</v>
      </c>
      <c r="M36" s="65">
        <v>184</v>
      </c>
      <c r="N36" s="32">
        <f t="shared" si="30"/>
        <v>1</v>
      </c>
      <c r="O36" s="31">
        <f t="shared" si="31"/>
        <v>1500000</v>
      </c>
      <c r="P36" s="65">
        <v>106210.9110462544</v>
      </c>
      <c r="Q36" s="65">
        <v>142221.19568657008</v>
      </c>
      <c r="R36" s="32">
        <f t="shared" ref="R36:R37" si="39">+IF(Q36=0,0,Q36/P36)</f>
        <v>1.3390450593596108</v>
      </c>
      <c r="S36" s="31">
        <f t="shared" si="33"/>
        <v>1000000</v>
      </c>
      <c r="T36" s="31">
        <f t="shared" si="34"/>
        <v>4000000</v>
      </c>
      <c r="U36" s="31">
        <f t="shared" si="38"/>
        <v>4000000</v>
      </c>
      <c r="V36" s="87">
        <v>42647</v>
      </c>
      <c r="W36" s="120">
        <f t="shared" si="11"/>
        <v>0.99199164818834529</v>
      </c>
      <c r="X36" s="102" t="s">
        <v>54</v>
      </c>
      <c r="Y36" s="105">
        <v>42647</v>
      </c>
      <c r="Z36" s="141">
        <v>184</v>
      </c>
      <c r="AA36" s="142">
        <v>184</v>
      </c>
      <c r="AB36" s="142">
        <v>1</v>
      </c>
      <c r="AC36" s="142">
        <v>1500000</v>
      </c>
      <c r="AD36" s="142">
        <v>266034.85752924305</v>
      </c>
      <c r="AE36" s="142">
        <v>171576.052</v>
      </c>
      <c r="AF36" s="142">
        <v>0.64493823701707975</v>
      </c>
      <c r="AG36" s="142">
        <v>0</v>
      </c>
      <c r="AH36" s="142">
        <v>184</v>
      </c>
      <c r="AI36" s="142">
        <v>184</v>
      </c>
      <c r="AJ36" s="142">
        <v>1</v>
      </c>
      <c r="AK36" s="142">
        <v>1500000</v>
      </c>
      <c r="AL36" s="142">
        <v>106210.9110462544</v>
      </c>
      <c r="AM36" s="142">
        <v>142221.19568657008</v>
      </c>
      <c r="AN36" s="142">
        <v>1.3390450593596108</v>
      </c>
      <c r="AO36" s="142">
        <v>1000000</v>
      </c>
      <c r="AP36" s="142">
        <v>4000000</v>
      </c>
      <c r="AQ36" s="142">
        <v>4000000</v>
      </c>
      <c r="AR36" s="143">
        <f t="shared" si="12"/>
        <v>0</v>
      </c>
      <c r="AS36" s="143">
        <f t="shared" si="12"/>
        <v>0</v>
      </c>
      <c r="AT36" s="143">
        <f t="shared" si="12"/>
        <v>0</v>
      </c>
      <c r="AU36" s="143">
        <f t="shared" si="12"/>
        <v>0</v>
      </c>
      <c r="AV36" s="143">
        <f t="shared" si="12"/>
        <v>0</v>
      </c>
      <c r="AW36" s="151">
        <f t="shared" si="12"/>
        <v>0</v>
      </c>
      <c r="AX36" s="151">
        <f t="shared" si="12"/>
        <v>0</v>
      </c>
      <c r="AY36" s="151">
        <f t="shared" si="12"/>
        <v>0</v>
      </c>
      <c r="AZ36" s="143">
        <f t="shared" si="12"/>
        <v>0</v>
      </c>
      <c r="BA36" s="151">
        <f t="shared" si="12"/>
        <v>0</v>
      </c>
      <c r="BB36" s="151">
        <f t="shared" si="12"/>
        <v>0</v>
      </c>
      <c r="BC36" s="151">
        <f t="shared" si="12"/>
        <v>0</v>
      </c>
      <c r="BD36" s="151">
        <f t="shared" si="12"/>
        <v>0</v>
      </c>
      <c r="BE36" s="151">
        <f t="shared" si="12"/>
        <v>0</v>
      </c>
      <c r="BF36" s="151">
        <f t="shared" si="12"/>
        <v>0</v>
      </c>
      <c r="BG36" s="151">
        <f t="shared" si="12"/>
        <v>0</v>
      </c>
      <c r="BH36" s="151">
        <f t="shared" si="22"/>
        <v>0</v>
      </c>
      <c r="BI36" s="152">
        <f t="shared" si="13"/>
        <v>0</v>
      </c>
      <c r="BJ36" s="166"/>
    </row>
    <row r="37" spans="1:62" s="82" customFormat="1" ht="59.25" customHeight="1">
      <c r="A37" s="176"/>
      <c r="B37" s="44" t="s">
        <v>55</v>
      </c>
      <c r="C37" s="59" t="s">
        <v>38</v>
      </c>
      <c r="D37" s="65">
        <v>320</v>
      </c>
      <c r="E37" s="65">
        <v>320</v>
      </c>
      <c r="F37" s="11">
        <f t="shared" si="28"/>
        <v>1</v>
      </c>
      <c r="G37" s="31">
        <f t="shared" si="35"/>
        <v>1500000</v>
      </c>
      <c r="H37" s="31">
        <v>281876.53511587856</v>
      </c>
      <c r="I37" s="31">
        <v>254842.62800000003</v>
      </c>
      <c r="J37" s="11">
        <f t="shared" si="36"/>
        <v>0.90409309130763582</v>
      </c>
      <c r="K37" s="31">
        <f t="shared" si="29"/>
        <v>1000000</v>
      </c>
      <c r="L37" s="65">
        <f t="shared" si="37"/>
        <v>320</v>
      </c>
      <c r="M37" s="65">
        <v>320</v>
      </c>
      <c r="N37" s="11">
        <f t="shared" si="30"/>
        <v>1</v>
      </c>
      <c r="O37" s="31">
        <f t="shared" si="31"/>
        <v>1500000</v>
      </c>
      <c r="P37" s="65">
        <v>90369.233459618903</v>
      </c>
      <c r="Q37" s="65">
        <v>87236.545837063342</v>
      </c>
      <c r="R37" s="11">
        <f t="shared" si="39"/>
        <v>0.96533457790194288</v>
      </c>
      <c r="S37" s="31">
        <f t="shared" si="33"/>
        <v>0</v>
      </c>
      <c r="T37" s="31">
        <f t="shared" si="34"/>
        <v>4000000</v>
      </c>
      <c r="U37" s="31">
        <f t="shared" si="38"/>
        <v>4000000</v>
      </c>
      <c r="V37" s="87">
        <v>43160</v>
      </c>
      <c r="W37" s="120">
        <f t="shared" si="11"/>
        <v>0.93471383460478941</v>
      </c>
      <c r="X37" s="102" t="s">
        <v>55</v>
      </c>
      <c r="Y37" s="105">
        <v>43160</v>
      </c>
      <c r="Z37" s="141">
        <v>320</v>
      </c>
      <c r="AA37" s="142">
        <v>320</v>
      </c>
      <c r="AB37" s="142">
        <v>1</v>
      </c>
      <c r="AC37" s="142">
        <v>1500000</v>
      </c>
      <c r="AD37" s="142">
        <v>281876.53511587856</v>
      </c>
      <c r="AE37" s="142">
        <v>254842.62800000003</v>
      </c>
      <c r="AF37" s="142">
        <v>0.90409309130763582</v>
      </c>
      <c r="AG37" s="142">
        <v>1000000</v>
      </c>
      <c r="AH37" s="142">
        <v>320</v>
      </c>
      <c r="AI37" s="142">
        <v>320</v>
      </c>
      <c r="AJ37" s="142">
        <v>1</v>
      </c>
      <c r="AK37" s="142">
        <v>1500000</v>
      </c>
      <c r="AL37" s="142">
        <v>90369.233459618903</v>
      </c>
      <c r="AM37" s="142">
        <v>87236.545837063342</v>
      </c>
      <c r="AN37" s="142">
        <v>0.96533457790194288</v>
      </c>
      <c r="AO37" s="142">
        <v>0</v>
      </c>
      <c r="AP37" s="142">
        <v>4000000</v>
      </c>
      <c r="AQ37" s="142">
        <v>4000000</v>
      </c>
      <c r="AR37" s="143">
        <f t="shared" si="12"/>
        <v>0</v>
      </c>
      <c r="AS37" s="143">
        <f t="shared" si="12"/>
        <v>0</v>
      </c>
      <c r="AT37" s="143">
        <f t="shared" ref="AT37:BG50" si="40">+F37-AB37</f>
        <v>0</v>
      </c>
      <c r="AU37" s="143">
        <f t="shared" si="40"/>
        <v>0</v>
      </c>
      <c r="AV37" s="143">
        <f t="shared" si="40"/>
        <v>0</v>
      </c>
      <c r="AW37" s="151">
        <f t="shared" si="40"/>
        <v>0</v>
      </c>
      <c r="AX37" s="151">
        <f t="shared" si="40"/>
        <v>0</v>
      </c>
      <c r="AY37" s="151">
        <f t="shared" si="40"/>
        <v>0</v>
      </c>
      <c r="AZ37" s="143">
        <f t="shared" si="40"/>
        <v>0</v>
      </c>
      <c r="BA37" s="151">
        <f t="shared" si="40"/>
        <v>0</v>
      </c>
      <c r="BB37" s="151">
        <f t="shared" si="40"/>
        <v>0</v>
      </c>
      <c r="BC37" s="151">
        <f t="shared" si="40"/>
        <v>0</v>
      </c>
      <c r="BD37" s="151">
        <f t="shared" si="40"/>
        <v>0</v>
      </c>
      <c r="BE37" s="151">
        <f t="shared" si="40"/>
        <v>0</v>
      </c>
      <c r="BF37" s="151">
        <f t="shared" si="40"/>
        <v>0</v>
      </c>
      <c r="BG37" s="151">
        <f t="shared" si="40"/>
        <v>0</v>
      </c>
      <c r="BH37" s="151">
        <f t="shared" si="22"/>
        <v>0</v>
      </c>
      <c r="BI37" s="152">
        <f t="shared" si="13"/>
        <v>0</v>
      </c>
      <c r="BJ37" s="166"/>
    </row>
    <row r="38" spans="1:62" s="82" customFormat="1" ht="59.25" customHeight="1">
      <c r="A38" s="176"/>
      <c r="B38" s="44"/>
      <c r="C38" s="59" t="s">
        <v>60</v>
      </c>
      <c r="D38" s="65">
        <v>177</v>
      </c>
      <c r="E38" s="65">
        <v>0</v>
      </c>
      <c r="F38" s="11">
        <f>+IF(E38=0,0,E38/D38)</f>
        <v>0</v>
      </c>
      <c r="G38" s="31">
        <f t="shared" si="35"/>
        <v>0</v>
      </c>
      <c r="H38" s="31">
        <v>247464.63334818621</v>
      </c>
      <c r="I38" s="31">
        <v>0</v>
      </c>
      <c r="J38" s="11">
        <f t="shared" si="36"/>
        <v>0</v>
      </c>
      <c r="K38" s="31">
        <f t="shared" si="29"/>
        <v>0</v>
      </c>
      <c r="L38" s="65">
        <f t="shared" si="37"/>
        <v>177</v>
      </c>
      <c r="M38" s="65">
        <v>0</v>
      </c>
      <c r="N38" s="11">
        <f>+IF(M38=0,0,M38/L38)</f>
        <v>0</v>
      </c>
      <c r="O38" s="31">
        <f t="shared" si="31"/>
        <v>0</v>
      </c>
      <c r="P38" s="65">
        <v>124781.13522731124</v>
      </c>
      <c r="Q38" s="65">
        <v>0</v>
      </c>
      <c r="R38" s="11">
        <f>+IF(Q38=0,0,Q38/P38)</f>
        <v>0</v>
      </c>
      <c r="S38" s="31">
        <f t="shared" si="33"/>
        <v>0</v>
      </c>
      <c r="T38" s="31">
        <f t="shared" si="34"/>
        <v>0</v>
      </c>
      <c r="U38" s="31">
        <f t="shared" si="38"/>
        <v>0</v>
      </c>
      <c r="V38" s="87"/>
      <c r="W38" s="120">
        <f t="shared" si="11"/>
        <v>0</v>
      </c>
      <c r="X38" s="102"/>
      <c r="Y38" s="105"/>
      <c r="Z38" s="141">
        <v>177</v>
      </c>
      <c r="AA38" s="142">
        <v>0</v>
      </c>
      <c r="AB38" s="142">
        <v>0</v>
      </c>
      <c r="AC38" s="142">
        <v>0</v>
      </c>
      <c r="AD38" s="142">
        <v>247464.63334818621</v>
      </c>
      <c r="AE38" s="142">
        <v>0</v>
      </c>
      <c r="AF38" s="142">
        <v>0</v>
      </c>
      <c r="AG38" s="142">
        <v>0</v>
      </c>
      <c r="AH38" s="142">
        <v>177</v>
      </c>
      <c r="AI38" s="142">
        <v>0</v>
      </c>
      <c r="AJ38" s="142">
        <v>0</v>
      </c>
      <c r="AK38" s="142">
        <v>0</v>
      </c>
      <c r="AL38" s="142">
        <v>124781.13522731124</v>
      </c>
      <c r="AM38" s="142">
        <v>0</v>
      </c>
      <c r="AN38" s="142">
        <v>0</v>
      </c>
      <c r="AO38" s="142">
        <v>0</v>
      </c>
      <c r="AP38" s="142">
        <v>0</v>
      </c>
      <c r="AQ38" s="142">
        <v>0</v>
      </c>
      <c r="AR38" s="143">
        <f t="shared" ref="AR38:AS50" si="41">+D38-Z38</f>
        <v>0</v>
      </c>
      <c r="AS38" s="143">
        <f t="shared" si="41"/>
        <v>0</v>
      </c>
      <c r="AT38" s="143">
        <f t="shared" si="40"/>
        <v>0</v>
      </c>
      <c r="AU38" s="143">
        <f t="shared" si="40"/>
        <v>0</v>
      </c>
      <c r="AV38" s="143">
        <f t="shared" si="40"/>
        <v>0</v>
      </c>
      <c r="AW38" s="151">
        <f t="shared" si="40"/>
        <v>0</v>
      </c>
      <c r="AX38" s="151">
        <f t="shared" si="40"/>
        <v>0</v>
      </c>
      <c r="AY38" s="151">
        <f t="shared" si="40"/>
        <v>0</v>
      </c>
      <c r="AZ38" s="143">
        <f t="shared" si="40"/>
        <v>0</v>
      </c>
      <c r="BA38" s="151">
        <f t="shared" si="40"/>
        <v>0</v>
      </c>
      <c r="BB38" s="151">
        <f t="shared" si="40"/>
        <v>0</v>
      </c>
      <c r="BC38" s="151">
        <f t="shared" si="40"/>
        <v>0</v>
      </c>
      <c r="BD38" s="151">
        <f t="shared" si="40"/>
        <v>0</v>
      </c>
      <c r="BE38" s="151">
        <f t="shared" si="40"/>
        <v>0</v>
      </c>
      <c r="BF38" s="151">
        <f t="shared" si="40"/>
        <v>0</v>
      </c>
      <c r="BG38" s="151">
        <f t="shared" si="40"/>
        <v>0</v>
      </c>
      <c r="BH38" s="151">
        <f t="shared" si="22"/>
        <v>0</v>
      </c>
      <c r="BI38" s="152">
        <f t="shared" si="13"/>
        <v>0</v>
      </c>
      <c r="BJ38" s="166"/>
    </row>
    <row r="39" spans="1:62" s="82" customFormat="1" ht="59.25" customHeight="1">
      <c r="A39" s="176" t="s">
        <v>32</v>
      </c>
      <c r="B39" s="44" t="s">
        <v>52</v>
      </c>
      <c r="C39" s="59" t="s">
        <v>35</v>
      </c>
      <c r="D39" s="65">
        <v>44</v>
      </c>
      <c r="E39" s="65">
        <v>26</v>
      </c>
      <c r="F39" s="11">
        <f t="shared" si="28"/>
        <v>0.59090909090909094</v>
      </c>
      <c r="G39" s="31">
        <f t="shared" si="35"/>
        <v>0</v>
      </c>
      <c r="H39" s="31">
        <v>337916.67025721207</v>
      </c>
      <c r="I39" s="31">
        <v>161874.47600000002</v>
      </c>
      <c r="J39" s="11">
        <f t="shared" si="36"/>
        <v>0.47903666864610739</v>
      </c>
      <c r="K39" s="31">
        <f t="shared" si="29"/>
        <v>0</v>
      </c>
      <c r="L39" s="65">
        <f t="shared" si="37"/>
        <v>44</v>
      </c>
      <c r="M39" s="65">
        <v>26</v>
      </c>
      <c r="N39" s="11">
        <f t="shared" si="30"/>
        <v>0.59090909090909094</v>
      </c>
      <c r="O39" s="31">
        <f t="shared" si="31"/>
        <v>0</v>
      </c>
      <c r="P39" s="65">
        <v>59566.09957764102</v>
      </c>
      <c r="Q39" s="31">
        <v>32322.008637036186</v>
      </c>
      <c r="R39" s="11">
        <f t="shared" ref="R39:R41" si="42">+IF(Q39=0,0,Q39/P39)</f>
        <v>0.54262422529288301</v>
      </c>
      <c r="S39" s="31">
        <f t="shared" si="33"/>
        <v>0</v>
      </c>
      <c r="T39" s="31">
        <f t="shared" si="34"/>
        <v>0</v>
      </c>
      <c r="U39" s="31">
        <f t="shared" si="38"/>
        <v>0</v>
      </c>
      <c r="V39" s="87">
        <v>41974</v>
      </c>
      <c r="W39" s="120">
        <f t="shared" si="11"/>
        <v>0.5108304469694952</v>
      </c>
      <c r="X39" s="102" t="s">
        <v>52</v>
      </c>
      <c r="Y39" s="105">
        <v>41974</v>
      </c>
      <c r="Z39" s="141">
        <v>44</v>
      </c>
      <c r="AA39" s="142">
        <v>26</v>
      </c>
      <c r="AB39" s="142">
        <v>0.59090909090909094</v>
      </c>
      <c r="AC39" s="142">
        <v>0</v>
      </c>
      <c r="AD39" s="142">
        <v>337916.67025721207</v>
      </c>
      <c r="AE39" s="142">
        <v>161874.47600000002</v>
      </c>
      <c r="AF39" s="142">
        <v>0.47903666864610739</v>
      </c>
      <c r="AG39" s="142">
        <v>0</v>
      </c>
      <c r="AH39" s="142">
        <v>44</v>
      </c>
      <c r="AI39" s="142">
        <v>26</v>
      </c>
      <c r="AJ39" s="142">
        <v>0.59090909090909094</v>
      </c>
      <c r="AK39" s="142">
        <v>0</v>
      </c>
      <c r="AL39" s="142">
        <v>59566.09957764102</v>
      </c>
      <c r="AM39" s="142">
        <v>40514.966679999998</v>
      </c>
      <c r="AN39" s="142">
        <v>0.68016819914809168</v>
      </c>
      <c r="AO39" s="142">
        <v>0</v>
      </c>
      <c r="AP39" s="142">
        <v>0</v>
      </c>
      <c r="AQ39" s="142">
        <v>0</v>
      </c>
      <c r="AR39" s="143">
        <f t="shared" si="41"/>
        <v>0</v>
      </c>
      <c r="AS39" s="143">
        <f t="shared" si="41"/>
        <v>0</v>
      </c>
      <c r="AT39" s="143">
        <f t="shared" si="40"/>
        <v>0</v>
      </c>
      <c r="AU39" s="143">
        <f t="shared" si="40"/>
        <v>0</v>
      </c>
      <c r="AV39" s="143">
        <f t="shared" si="40"/>
        <v>0</v>
      </c>
      <c r="AW39" s="151">
        <f t="shared" si="40"/>
        <v>0</v>
      </c>
      <c r="AX39" s="151">
        <f t="shared" si="40"/>
        <v>0</v>
      </c>
      <c r="AY39" s="151">
        <f t="shared" si="40"/>
        <v>0</v>
      </c>
      <c r="AZ39" s="143">
        <f t="shared" si="40"/>
        <v>0</v>
      </c>
      <c r="BA39" s="151">
        <f t="shared" si="40"/>
        <v>0</v>
      </c>
      <c r="BB39" s="151">
        <f t="shared" si="40"/>
        <v>0</v>
      </c>
      <c r="BC39" s="151">
        <f t="shared" si="40"/>
        <v>0</v>
      </c>
      <c r="BD39" s="151">
        <f t="shared" si="40"/>
        <v>0</v>
      </c>
      <c r="BE39" s="151">
        <f t="shared" si="40"/>
        <v>-8192.9580429638117</v>
      </c>
      <c r="BF39" s="151">
        <f t="shared" si="40"/>
        <v>-0.13754397385520867</v>
      </c>
      <c r="BG39" s="151">
        <f t="shared" si="40"/>
        <v>0</v>
      </c>
      <c r="BH39" s="151">
        <f t="shared" si="22"/>
        <v>0</v>
      </c>
      <c r="BI39" s="152">
        <f t="shared" si="13"/>
        <v>0</v>
      </c>
      <c r="BJ39" s="166"/>
    </row>
    <row r="40" spans="1:62" s="82" customFormat="1" ht="59.25" customHeight="1">
      <c r="A40" s="176"/>
      <c r="B40" s="44" t="s">
        <v>57</v>
      </c>
      <c r="C40" s="59" t="s">
        <v>30</v>
      </c>
      <c r="D40" s="65">
        <v>13</v>
      </c>
      <c r="E40" s="65">
        <v>13</v>
      </c>
      <c r="F40" s="11">
        <f t="shared" si="28"/>
        <v>1</v>
      </c>
      <c r="G40" s="31">
        <f t="shared" si="35"/>
        <v>1500000</v>
      </c>
      <c r="H40" s="31">
        <v>210021.91872526033</v>
      </c>
      <c r="I40" s="31">
        <v>273109.55738783424</v>
      </c>
      <c r="J40" s="11">
        <f t="shared" si="36"/>
        <v>1.300385974213967</v>
      </c>
      <c r="K40" s="31">
        <f t="shared" si="29"/>
        <v>2000000</v>
      </c>
      <c r="L40" s="65">
        <v>13</v>
      </c>
      <c r="M40" s="65">
        <v>13</v>
      </c>
      <c r="N40" s="11">
        <f t="shared" si="30"/>
        <v>1</v>
      </c>
      <c r="O40" s="31">
        <f t="shared" si="31"/>
        <v>1500000</v>
      </c>
      <c r="P40" s="65">
        <v>54966.594497975108</v>
      </c>
      <c r="Q40" s="31">
        <v>28108.944379999768</v>
      </c>
      <c r="R40" s="11">
        <f t="shared" si="42"/>
        <v>0.51138231569058301</v>
      </c>
      <c r="S40" s="31">
        <f t="shared" si="33"/>
        <v>0</v>
      </c>
      <c r="T40" s="31">
        <f t="shared" si="34"/>
        <v>5000000</v>
      </c>
      <c r="U40" s="31">
        <f t="shared" si="38"/>
        <v>5000000</v>
      </c>
      <c r="V40" s="87">
        <v>42475</v>
      </c>
      <c r="W40" s="120">
        <f t="shared" si="11"/>
        <v>0.90588414495227498</v>
      </c>
      <c r="X40" s="102" t="s">
        <v>57</v>
      </c>
      <c r="Y40" s="105">
        <v>42475</v>
      </c>
      <c r="Z40" s="150">
        <v>13</v>
      </c>
      <c r="AA40" s="142">
        <v>13</v>
      </c>
      <c r="AB40" s="142">
        <v>1</v>
      </c>
      <c r="AC40" s="142">
        <v>1500000</v>
      </c>
      <c r="AD40" s="142">
        <v>210021.91872526033</v>
      </c>
      <c r="AE40" s="142">
        <v>286070.64</v>
      </c>
      <c r="AF40" s="142">
        <v>1.3620989739372042</v>
      </c>
      <c r="AG40" s="142">
        <v>2000000</v>
      </c>
      <c r="AH40" s="142">
        <v>13</v>
      </c>
      <c r="AI40" s="142">
        <v>13</v>
      </c>
      <c r="AJ40" s="142">
        <v>1</v>
      </c>
      <c r="AK40" s="142">
        <v>1500000</v>
      </c>
      <c r="AL40" s="142">
        <v>54966.594497975108</v>
      </c>
      <c r="AM40" s="142">
        <v>34070.246939999997</v>
      </c>
      <c r="AN40" s="142">
        <v>0.61983550647757701</v>
      </c>
      <c r="AO40" s="142">
        <v>0</v>
      </c>
      <c r="AP40" s="142">
        <v>5000000</v>
      </c>
      <c r="AQ40" s="142">
        <v>5000000</v>
      </c>
      <c r="AR40" s="143">
        <f t="shared" si="41"/>
        <v>0</v>
      </c>
      <c r="AS40" s="143">
        <f t="shared" si="41"/>
        <v>0</v>
      </c>
      <c r="AT40" s="143">
        <f t="shared" si="40"/>
        <v>0</v>
      </c>
      <c r="AU40" s="143">
        <f t="shared" si="40"/>
        <v>0</v>
      </c>
      <c r="AV40" s="143">
        <f t="shared" si="40"/>
        <v>0</v>
      </c>
      <c r="AW40" s="151">
        <f>+I40-AE40</f>
        <v>-12961.082612165774</v>
      </c>
      <c r="AX40" s="151">
        <f t="shared" si="40"/>
        <v>-6.1712999723237294E-2</v>
      </c>
      <c r="AY40" s="151">
        <f t="shared" si="40"/>
        <v>0</v>
      </c>
      <c r="AZ40" s="143">
        <f t="shared" si="40"/>
        <v>0</v>
      </c>
      <c r="BA40" s="151">
        <f t="shared" si="40"/>
        <v>0</v>
      </c>
      <c r="BB40" s="151">
        <f t="shared" si="40"/>
        <v>0</v>
      </c>
      <c r="BC40" s="151">
        <f t="shared" si="40"/>
        <v>0</v>
      </c>
      <c r="BD40" s="151">
        <f t="shared" si="40"/>
        <v>0</v>
      </c>
      <c r="BE40" s="151">
        <f t="shared" si="40"/>
        <v>-5961.3025600002293</v>
      </c>
      <c r="BF40" s="151">
        <f t="shared" si="40"/>
        <v>-0.108453190786994</v>
      </c>
      <c r="BG40" s="151">
        <f t="shared" si="40"/>
        <v>0</v>
      </c>
      <c r="BH40" s="151">
        <f t="shared" si="22"/>
        <v>0</v>
      </c>
      <c r="BI40" s="152">
        <f t="shared" si="13"/>
        <v>0</v>
      </c>
      <c r="BJ40" s="166"/>
    </row>
    <row r="41" spans="1:62" s="83" customFormat="1" ht="59.25" customHeight="1">
      <c r="A41" s="60"/>
      <c r="B41" s="60"/>
      <c r="C41" s="61" t="s">
        <v>33</v>
      </c>
      <c r="D41" s="62">
        <f>SUM(D34:D40)</f>
        <v>1160</v>
      </c>
      <c r="E41" s="62">
        <f>SUM(E34:E40)</f>
        <v>965</v>
      </c>
      <c r="F41" s="117">
        <f>+IF(E41=0,0,E41/D41)</f>
        <v>0.8318965517241379</v>
      </c>
      <c r="G41" s="62">
        <f>SUM(G34:G40)</f>
        <v>7500000</v>
      </c>
      <c r="H41" s="64">
        <f>SUM(H34:H40)</f>
        <v>1902366.1148599596</v>
      </c>
      <c r="I41" s="62">
        <f>SUM(I34:I40)</f>
        <v>1306583.3773878349</v>
      </c>
      <c r="J41" s="63">
        <f t="shared" si="36"/>
        <v>0.68682014843605299</v>
      </c>
      <c r="K41" s="62">
        <f>+SUM(K34:K40)</f>
        <v>4000000</v>
      </c>
      <c r="L41" s="62">
        <f>+SUM(L34:L40)</f>
        <v>1160</v>
      </c>
      <c r="M41" s="62">
        <f>+SUM(M34:M40)</f>
        <v>965</v>
      </c>
      <c r="N41" s="117">
        <f t="shared" si="30"/>
        <v>0.8318965517241379</v>
      </c>
      <c r="O41" s="62">
        <f>+SUM(O34:O40)</f>
        <v>7500000</v>
      </c>
      <c r="P41" s="62">
        <f>+SUM(P34:P40)</f>
        <v>621334.01107561623</v>
      </c>
      <c r="Q41" s="62">
        <f>+SUM(Q34:Q40)</f>
        <v>535471.36121547269</v>
      </c>
      <c r="R41" s="63">
        <f t="shared" si="42"/>
        <v>0.86180919066139117</v>
      </c>
      <c r="S41" s="62">
        <f>+SUM(S34:S40)</f>
        <v>3000000</v>
      </c>
      <c r="T41" s="62">
        <f>+SUM(T34:T40)</f>
        <v>22000000</v>
      </c>
      <c r="U41" s="64">
        <f>+SUM(U34:U40)</f>
        <v>22000000</v>
      </c>
      <c r="V41" s="62"/>
      <c r="W41" s="120">
        <f t="shared" si="11"/>
        <v>0.77431466954872208</v>
      </c>
      <c r="X41" s="102"/>
      <c r="Y41" s="105"/>
      <c r="Z41" s="153">
        <v>1160</v>
      </c>
      <c r="AA41" s="155">
        <v>965</v>
      </c>
      <c r="AB41" s="155">
        <v>0.8318965517241379</v>
      </c>
      <c r="AC41" s="155">
        <v>7500000</v>
      </c>
      <c r="AD41" s="155">
        <v>1902366.1148599596</v>
      </c>
      <c r="AE41" s="155">
        <v>1319544.4600000007</v>
      </c>
      <c r="AF41" s="155">
        <v>0.69363328630206256</v>
      </c>
      <c r="AG41" s="155">
        <v>4000000</v>
      </c>
      <c r="AH41" s="155">
        <v>1160</v>
      </c>
      <c r="AI41" s="155">
        <v>965</v>
      </c>
      <c r="AJ41" s="155">
        <v>0.8318965517241379</v>
      </c>
      <c r="AK41" s="155">
        <v>7500000</v>
      </c>
      <c r="AL41" s="155">
        <v>621334.01107561623</v>
      </c>
      <c r="AM41" s="155">
        <v>549625.62181843678</v>
      </c>
      <c r="AN41" s="155">
        <v>0.88458962815661391</v>
      </c>
      <c r="AO41" s="155">
        <v>3000000</v>
      </c>
      <c r="AP41" s="155">
        <v>22000000</v>
      </c>
      <c r="AQ41" s="155">
        <v>22000000</v>
      </c>
      <c r="AR41" s="156">
        <f t="shared" si="41"/>
        <v>0</v>
      </c>
      <c r="AS41" s="156">
        <f t="shared" si="41"/>
        <v>0</v>
      </c>
      <c r="AT41" s="156">
        <f t="shared" si="40"/>
        <v>0</v>
      </c>
      <c r="AU41" s="156">
        <f t="shared" si="40"/>
        <v>0</v>
      </c>
      <c r="AV41" s="156">
        <f t="shared" si="40"/>
        <v>0</v>
      </c>
      <c r="AW41" s="151">
        <f t="shared" si="40"/>
        <v>-12961.082612165716</v>
      </c>
      <c r="AX41" s="151">
        <f t="shared" si="40"/>
        <v>-6.8131378660095665E-3</v>
      </c>
      <c r="AY41" s="151">
        <f t="shared" si="40"/>
        <v>0</v>
      </c>
      <c r="AZ41" s="156">
        <f t="shared" si="40"/>
        <v>0</v>
      </c>
      <c r="BA41" s="151">
        <f t="shared" si="40"/>
        <v>0</v>
      </c>
      <c r="BB41" s="151">
        <f t="shared" si="40"/>
        <v>0</v>
      </c>
      <c r="BC41" s="151">
        <f t="shared" si="40"/>
        <v>0</v>
      </c>
      <c r="BD41" s="151">
        <f t="shared" si="40"/>
        <v>0</v>
      </c>
      <c r="BE41" s="151">
        <f t="shared" si="40"/>
        <v>-14154.260602964088</v>
      </c>
      <c r="BF41" s="151">
        <f t="shared" si="40"/>
        <v>-2.2780437495222738E-2</v>
      </c>
      <c r="BG41" s="151">
        <f t="shared" si="40"/>
        <v>0</v>
      </c>
      <c r="BH41" s="151">
        <f t="shared" si="22"/>
        <v>0</v>
      </c>
      <c r="BI41" s="152">
        <f t="shared" si="13"/>
        <v>0</v>
      </c>
      <c r="BJ41" s="167"/>
    </row>
    <row r="42" spans="1:62" ht="59.25" customHeight="1">
      <c r="A42" s="28"/>
      <c r="B42" s="28"/>
      <c r="C42" s="28"/>
      <c r="D42" s="76"/>
      <c r="E42" s="76"/>
      <c r="F42" s="77"/>
      <c r="G42" s="76"/>
      <c r="H42" s="76"/>
      <c r="I42" s="76"/>
      <c r="J42" s="77"/>
      <c r="K42" s="76"/>
      <c r="L42" s="76"/>
      <c r="M42" s="77"/>
      <c r="N42" s="76"/>
      <c r="O42" s="28"/>
      <c r="P42" s="76"/>
      <c r="Q42" s="77"/>
      <c r="R42" s="76"/>
      <c r="S42" s="28"/>
      <c r="T42" s="28"/>
      <c r="U42" s="28"/>
      <c r="V42" s="28"/>
      <c r="W42" s="120">
        <f t="shared" si="11"/>
        <v>0</v>
      </c>
      <c r="Y42" s="105"/>
      <c r="Z42" s="141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3"/>
      <c r="AS42" s="143"/>
      <c r="AT42" s="143"/>
      <c r="AU42" s="143"/>
      <c r="AV42" s="143"/>
      <c r="AW42" s="151"/>
      <c r="AX42" s="151"/>
      <c r="AY42" s="151"/>
      <c r="AZ42" s="143"/>
      <c r="BA42" s="151"/>
      <c r="BB42" s="151"/>
      <c r="BC42" s="151"/>
      <c r="BD42" s="151"/>
      <c r="BE42" s="151"/>
      <c r="BF42" s="151"/>
      <c r="BG42" s="151"/>
      <c r="BH42" s="151"/>
      <c r="BI42" s="152"/>
    </row>
    <row r="43" spans="1:62" s="81" customFormat="1" ht="59.25" customHeight="1">
      <c r="A43" s="171" t="s">
        <v>1</v>
      </c>
      <c r="B43" s="171" t="s">
        <v>36</v>
      </c>
      <c r="C43" s="172" t="s">
        <v>14</v>
      </c>
      <c r="D43" s="171" t="s">
        <v>88</v>
      </c>
      <c r="E43" s="171"/>
      <c r="F43" s="171"/>
      <c r="G43" s="171"/>
      <c r="H43" s="171" t="s">
        <v>5308</v>
      </c>
      <c r="I43" s="171"/>
      <c r="J43" s="171"/>
      <c r="K43" s="171"/>
      <c r="L43" s="179" t="s">
        <v>5309</v>
      </c>
      <c r="M43" s="180"/>
      <c r="N43" s="180"/>
      <c r="O43" s="181"/>
      <c r="P43" s="171" t="s">
        <v>102</v>
      </c>
      <c r="Q43" s="171"/>
      <c r="R43" s="171"/>
      <c r="S43" s="171"/>
      <c r="T43" s="113" t="s">
        <v>104</v>
      </c>
      <c r="U43" s="171" t="s">
        <v>2</v>
      </c>
      <c r="V43" s="171" t="s">
        <v>20</v>
      </c>
      <c r="W43" s="120">
        <f t="shared" si="11"/>
        <v>0</v>
      </c>
      <c r="X43" s="102"/>
      <c r="Y43" s="105"/>
      <c r="Z43" s="146" t="s">
        <v>88</v>
      </c>
      <c r="AA43" s="147"/>
      <c r="AB43" s="147"/>
      <c r="AC43" s="147"/>
      <c r="AD43" s="147" t="s">
        <v>5308</v>
      </c>
      <c r="AE43" s="147"/>
      <c r="AF43" s="147"/>
      <c r="AG43" s="147"/>
      <c r="AH43" s="147" t="s">
        <v>5309</v>
      </c>
      <c r="AI43" s="147"/>
      <c r="AJ43" s="147"/>
      <c r="AK43" s="147"/>
      <c r="AL43" s="147" t="s">
        <v>102</v>
      </c>
      <c r="AM43" s="147"/>
      <c r="AN43" s="147"/>
      <c r="AO43" s="147"/>
      <c r="AP43" s="147" t="s">
        <v>104</v>
      </c>
      <c r="AQ43" s="147" t="s">
        <v>2</v>
      </c>
      <c r="AR43" s="143"/>
      <c r="AS43" s="143"/>
      <c r="AT43" s="143"/>
      <c r="AU43" s="143"/>
      <c r="AV43" s="143"/>
      <c r="AW43" s="151"/>
      <c r="AX43" s="151"/>
      <c r="AY43" s="151"/>
      <c r="AZ43" s="143"/>
      <c r="BA43" s="151"/>
      <c r="BB43" s="151"/>
      <c r="BC43" s="151"/>
      <c r="BD43" s="151"/>
      <c r="BE43" s="151"/>
      <c r="BF43" s="151"/>
      <c r="BG43" s="151"/>
      <c r="BH43" s="151"/>
      <c r="BI43" s="152"/>
      <c r="BJ43" s="161"/>
    </row>
    <row r="44" spans="1:62" s="81" customFormat="1" ht="59.25" customHeight="1">
      <c r="A44" s="171"/>
      <c r="B44" s="171"/>
      <c r="C44" s="172"/>
      <c r="D44" s="9" t="s">
        <v>3</v>
      </c>
      <c r="E44" s="170" t="s">
        <v>4</v>
      </c>
      <c r="F44" s="10" t="s">
        <v>5</v>
      </c>
      <c r="G44" s="170" t="s">
        <v>6</v>
      </c>
      <c r="H44" s="170" t="s">
        <v>94</v>
      </c>
      <c r="I44" s="170" t="s">
        <v>4</v>
      </c>
      <c r="J44" s="10" t="s">
        <v>5</v>
      </c>
      <c r="K44" s="170" t="s">
        <v>101</v>
      </c>
      <c r="L44" s="170" t="s">
        <v>3</v>
      </c>
      <c r="M44" s="170" t="s">
        <v>4</v>
      </c>
      <c r="N44" s="10" t="s">
        <v>5</v>
      </c>
      <c r="O44" s="170" t="s">
        <v>6</v>
      </c>
      <c r="P44" s="9" t="s">
        <v>3</v>
      </c>
      <c r="Q44" s="170" t="s">
        <v>4</v>
      </c>
      <c r="R44" s="10" t="s">
        <v>5</v>
      </c>
      <c r="S44" s="170" t="s">
        <v>6</v>
      </c>
      <c r="T44" s="170" t="s">
        <v>103</v>
      </c>
      <c r="U44" s="171"/>
      <c r="V44" s="171"/>
      <c r="W44" s="120">
        <f t="shared" si="11"/>
        <v>0</v>
      </c>
      <c r="X44" s="102"/>
      <c r="Y44" s="105"/>
      <c r="Z44" s="146" t="s">
        <v>3</v>
      </c>
      <c r="AA44" s="147" t="s">
        <v>4</v>
      </c>
      <c r="AB44" s="147" t="s">
        <v>5</v>
      </c>
      <c r="AC44" s="147" t="s">
        <v>6</v>
      </c>
      <c r="AD44" s="147" t="s">
        <v>94</v>
      </c>
      <c r="AE44" s="147" t="s">
        <v>4</v>
      </c>
      <c r="AF44" s="147" t="s">
        <v>5</v>
      </c>
      <c r="AG44" s="147" t="s">
        <v>101</v>
      </c>
      <c r="AH44" s="147" t="s">
        <v>3</v>
      </c>
      <c r="AI44" s="147" t="s">
        <v>4</v>
      </c>
      <c r="AJ44" s="147" t="s">
        <v>5</v>
      </c>
      <c r="AK44" s="147" t="s">
        <v>6</v>
      </c>
      <c r="AL44" s="147" t="s">
        <v>3</v>
      </c>
      <c r="AM44" s="147" t="s">
        <v>4</v>
      </c>
      <c r="AN44" s="147" t="s">
        <v>5</v>
      </c>
      <c r="AO44" s="147" t="s">
        <v>6</v>
      </c>
      <c r="AP44" s="147" t="s">
        <v>103</v>
      </c>
      <c r="AQ44" s="147"/>
      <c r="AR44" s="143"/>
      <c r="AS44" s="143"/>
      <c r="AT44" s="143"/>
      <c r="AU44" s="143"/>
      <c r="AV44" s="143"/>
      <c r="AW44" s="151"/>
      <c r="AX44" s="151"/>
      <c r="AY44" s="151"/>
      <c r="AZ44" s="143"/>
      <c r="BA44" s="151"/>
      <c r="BB44" s="151"/>
      <c r="BC44" s="151"/>
      <c r="BD44" s="151"/>
      <c r="BE44" s="151"/>
      <c r="BF44" s="151"/>
      <c r="BG44" s="151"/>
      <c r="BH44" s="151"/>
      <c r="BI44" s="152"/>
      <c r="BJ44" s="161"/>
    </row>
    <row r="45" spans="1:62" s="83" customFormat="1" ht="59.25" customHeight="1">
      <c r="A45" s="66" t="s">
        <v>13</v>
      </c>
      <c r="B45" s="49" t="s">
        <v>83</v>
      </c>
      <c r="C45" s="67" t="s">
        <v>73</v>
      </c>
      <c r="D45" s="26">
        <f>SUM(D16,D17)</f>
        <v>27</v>
      </c>
      <c r="E45" s="26">
        <f>SUM(E16,E17)</f>
        <v>27</v>
      </c>
      <c r="F45" s="27">
        <f>+IF(E45=0,0,E45/D45)</f>
        <v>1</v>
      </c>
      <c r="G45" s="26">
        <f>+IF(F45&gt;=100%,1500000,0)</f>
        <v>1500000</v>
      </c>
      <c r="H45" s="38">
        <f>+SUM(H16:H17)</f>
        <v>401890.50578219275</v>
      </c>
      <c r="I45" s="38">
        <f>SUM(I16:I17)</f>
        <v>386823.67510241119</v>
      </c>
      <c r="J45" s="33">
        <f>+IF(I45=0,0,I45/H45)</f>
        <v>0.96251011043304635</v>
      </c>
      <c r="K45" s="26">
        <f>(+IF(AND(J45&gt;=90%,J45&lt;95%),960000,IF(AND(J45&gt;=95%,J45&lt;100%),1260000,IF(J45&gt;=100%,1920000,0))))</f>
        <v>1260000</v>
      </c>
      <c r="L45" s="26">
        <f>+H45</f>
        <v>401890.50578219275</v>
      </c>
      <c r="M45" s="26">
        <f>+I45</f>
        <v>386823.67510241119</v>
      </c>
      <c r="N45" s="27">
        <f t="shared" ref="N45:N51" si="43">+IF(M45=0,0,M45/L45)</f>
        <v>0.96251011043304635</v>
      </c>
      <c r="O45" s="26">
        <f t="shared" ref="O45:O48" si="44">(+IF(AND(N45&gt;=90%,N45&lt;95%),1000000,IF(AND(N45&gt;=95%,N45&lt;100%),1500000,IF(N45&gt;=100%,2500000,0))))</f>
        <v>1500000</v>
      </c>
      <c r="P45" s="96">
        <f>SUM(P16:P17)</f>
        <v>269772.24154475646</v>
      </c>
      <c r="Q45" s="96">
        <f>SUM(Q16:Q17)</f>
        <v>18998.4070427185</v>
      </c>
      <c r="R45" s="97">
        <f t="shared" ref="R45" si="45">+IF(Q45=0,0,Q45/P45)</f>
        <v>7.0423876578000616E-2</v>
      </c>
      <c r="S45" s="26">
        <f>+IF(R45&gt;=100%,1280000,0)</f>
        <v>0</v>
      </c>
      <c r="T45" s="26"/>
      <c r="U45" s="26">
        <f>SUM(G45,K45,O45,S45,T45)</f>
        <v>4260000</v>
      </c>
      <c r="V45" s="26"/>
      <c r="W45" s="120">
        <f t="shared" si="11"/>
        <v>0.5164669935055235</v>
      </c>
      <c r="X45" s="102"/>
      <c r="Y45" s="105"/>
      <c r="Z45" s="144">
        <v>27</v>
      </c>
      <c r="AA45" s="145">
        <v>27</v>
      </c>
      <c r="AB45" s="145">
        <v>1</v>
      </c>
      <c r="AC45" s="145">
        <v>1500000</v>
      </c>
      <c r="AD45" s="145">
        <v>401890.50578219275</v>
      </c>
      <c r="AE45" s="145">
        <v>405078.97500000003</v>
      </c>
      <c r="AF45" s="145">
        <v>1.0079336763917863</v>
      </c>
      <c r="AG45" s="145">
        <v>1920000</v>
      </c>
      <c r="AH45" s="145">
        <v>401890.50578219275</v>
      </c>
      <c r="AI45" s="145">
        <v>405078.97500000003</v>
      </c>
      <c r="AJ45" s="145">
        <v>1.0079336763917863</v>
      </c>
      <c r="AK45" s="145">
        <v>2500000</v>
      </c>
      <c r="AL45" s="145">
        <v>269772.24154475646</v>
      </c>
      <c r="AM45" s="145">
        <v>38630.833450000006</v>
      </c>
      <c r="AN45" s="145">
        <v>0.14319795553758252</v>
      </c>
      <c r="AO45" s="145">
        <v>0</v>
      </c>
      <c r="AP45" s="145"/>
      <c r="AQ45" s="145">
        <v>5920000</v>
      </c>
      <c r="AR45" s="143">
        <f t="shared" si="41"/>
        <v>0</v>
      </c>
      <c r="AS45" s="143">
        <f t="shared" si="41"/>
        <v>0</v>
      </c>
      <c r="AT45" s="143">
        <f t="shared" si="40"/>
        <v>0</v>
      </c>
      <c r="AU45" s="143">
        <f t="shared" si="40"/>
        <v>0</v>
      </c>
      <c r="AV45" s="143">
        <f t="shared" si="40"/>
        <v>0</v>
      </c>
      <c r="AW45" s="151">
        <f>+I45-AE45</f>
        <v>-18255.299897588848</v>
      </c>
      <c r="AX45" s="151">
        <f t="shared" si="40"/>
        <v>-4.5423565958739975E-2</v>
      </c>
      <c r="AY45" s="151">
        <f>+K45-AG45</f>
        <v>-660000</v>
      </c>
      <c r="AZ45" s="143">
        <f t="shared" si="40"/>
        <v>0</v>
      </c>
      <c r="BA45" s="151">
        <f t="shared" si="40"/>
        <v>-18255.299897588848</v>
      </c>
      <c r="BB45" s="151">
        <f t="shared" si="40"/>
        <v>-4.5423565958739975E-2</v>
      </c>
      <c r="BC45" s="151">
        <f t="shared" si="40"/>
        <v>-1000000</v>
      </c>
      <c r="BD45" s="151">
        <f t="shared" si="40"/>
        <v>0</v>
      </c>
      <c r="BE45" s="151">
        <f>+Q45-AM45</f>
        <v>-19632.426407281506</v>
      </c>
      <c r="BF45" s="151">
        <f t="shared" si="40"/>
        <v>-7.2774078959581906E-2</v>
      </c>
      <c r="BG45" s="151">
        <f t="shared" si="40"/>
        <v>0</v>
      </c>
      <c r="BH45" s="151">
        <f t="shared" si="22"/>
        <v>0</v>
      </c>
      <c r="BI45" s="152">
        <f t="shared" si="13"/>
        <v>-1660000</v>
      </c>
      <c r="BJ45" s="167"/>
    </row>
    <row r="46" spans="1:62" s="83" customFormat="1" ht="59.25" customHeight="1">
      <c r="A46" s="66" t="s">
        <v>13</v>
      </c>
      <c r="B46" s="49" t="s">
        <v>1356</v>
      </c>
      <c r="C46" s="67" t="s">
        <v>19</v>
      </c>
      <c r="D46" s="26">
        <f>+SUM(D6:D15)</f>
        <v>325</v>
      </c>
      <c r="E46" s="26">
        <f>+SUM(E6:E15)</f>
        <v>313.04000000000002</v>
      </c>
      <c r="F46" s="27">
        <f t="shared" ref="F46:F51" si="46">+IF(E46=0,0,E46/D46)</f>
        <v>0.96320000000000006</v>
      </c>
      <c r="G46" s="26">
        <f t="shared" ref="G46:G48" si="47">+IF(F46&gt;=100%,1500000,0)</f>
        <v>0</v>
      </c>
      <c r="H46" s="38">
        <f>+SUM(H6:H15)</f>
        <v>1342894.9322010076</v>
      </c>
      <c r="I46" s="38">
        <f>+M46</f>
        <v>696655</v>
      </c>
      <c r="J46" s="33">
        <f t="shared" ref="J46:J50" si="48">+IF(I46=0,0,I46/H46)</f>
        <v>0.51877103956165882</v>
      </c>
      <c r="K46" s="26">
        <f t="shared" ref="K46:K48" si="49">(+IF(AND(J46&gt;=90%,J46&lt;95%),960000,IF(AND(J46&gt;=95%,J46&lt;100%),1260000,IF(J46&gt;=100%,1920000,0))))</f>
        <v>0</v>
      </c>
      <c r="L46" s="26">
        <f>+H46</f>
        <v>1342894.9322010076</v>
      </c>
      <c r="M46" s="26">
        <f>SUM(I6:I15)</f>
        <v>696655</v>
      </c>
      <c r="N46" s="27">
        <f t="shared" si="43"/>
        <v>0.51877103956165882</v>
      </c>
      <c r="O46" s="26">
        <f t="shared" si="44"/>
        <v>0</v>
      </c>
      <c r="P46" s="96">
        <f>+SUM(P6:P15)</f>
        <v>579212.68895462761</v>
      </c>
      <c r="Q46" s="96">
        <f>+SUM(Q6:Q15)</f>
        <v>1094245</v>
      </c>
      <c r="R46" s="97">
        <f>+IF(Q46=0,0,Q46/P46)</f>
        <v>1.889193763995245</v>
      </c>
      <c r="S46" s="26">
        <f t="shared" ref="S46:S48" si="50">+IF(R46&gt;=100%,1280000,0)</f>
        <v>1280000</v>
      </c>
      <c r="T46" s="26"/>
      <c r="U46" s="26">
        <f t="shared" ref="U46:U50" si="51">SUM(G46,K46,O46,S46,T46)</f>
        <v>1280000</v>
      </c>
      <c r="V46" s="26"/>
      <c r="W46" s="120">
        <f t="shared" si="11"/>
        <v>1.2039824017784519</v>
      </c>
      <c r="X46" s="102"/>
      <c r="Y46" s="105"/>
      <c r="Z46" s="144">
        <v>325</v>
      </c>
      <c r="AA46" s="145">
        <v>313.04000000000002</v>
      </c>
      <c r="AB46" s="145">
        <v>0.96320000000000006</v>
      </c>
      <c r="AC46" s="145">
        <v>0</v>
      </c>
      <c r="AD46" s="145">
        <v>1342894.9322010076</v>
      </c>
      <c r="AE46" s="145">
        <v>696655</v>
      </c>
      <c r="AF46" s="145">
        <v>0.51877103956165882</v>
      </c>
      <c r="AG46" s="145">
        <v>0</v>
      </c>
      <c r="AH46" s="145">
        <v>1342894.9322010076</v>
      </c>
      <c r="AI46" s="145">
        <v>696655</v>
      </c>
      <c r="AJ46" s="145">
        <v>0.51877103956165882</v>
      </c>
      <c r="AK46" s="145">
        <v>0</v>
      </c>
      <c r="AL46" s="145">
        <v>579212.68895462761</v>
      </c>
      <c r="AM46" s="145">
        <v>1094245</v>
      </c>
      <c r="AN46" s="145">
        <v>1.889193763995245</v>
      </c>
      <c r="AO46" s="145">
        <v>1280000</v>
      </c>
      <c r="AP46" s="145"/>
      <c r="AQ46" s="145">
        <v>1280000</v>
      </c>
      <c r="AR46" s="143">
        <f t="shared" si="41"/>
        <v>0</v>
      </c>
      <c r="AS46" s="143">
        <f t="shared" si="41"/>
        <v>0</v>
      </c>
      <c r="AT46" s="143">
        <f t="shared" si="40"/>
        <v>0</v>
      </c>
      <c r="AU46" s="143">
        <f t="shared" si="40"/>
        <v>0</v>
      </c>
      <c r="AV46" s="143">
        <f t="shared" si="40"/>
        <v>0</v>
      </c>
      <c r="AW46" s="151">
        <f t="shared" si="40"/>
        <v>0</v>
      </c>
      <c r="AX46" s="151">
        <f t="shared" si="40"/>
        <v>0</v>
      </c>
      <c r="AY46" s="151">
        <f t="shared" si="40"/>
        <v>0</v>
      </c>
      <c r="AZ46" s="143">
        <f t="shared" si="40"/>
        <v>0</v>
      </c>
      <c r="BA46" s="151">
        <f t="shared" si="40"/>
        <v>0</v>
      </c>
      <c r="BB46" s="151">
        <f t="shared" si="40"/>
        <v>0</v>
      </c>
      <c r="BC46" s="151">
        <f t="shared" si="40"/>
        <v>0</v>
      </c>
      <c r="BD46" s="151">
        <f t="shared" si="40"/>
        <v>0</v>
      </c>
      <c r="BE46" s="151">
        <f t="shared" si="40"/>
        <v>0</v>
      </c>
      <c r="BF46" s="151">
        <f t="shared" si="40"/>
        <v>0</v>
      </c>
      <c r="BG46" s="151">
        <f t="shared" si="40"/>
        <v>0</v>
      </c>
      <c r="BH46" s="151">
        <f t="shared" si="22"/>
        <v>0</v>
      </c>
      <c r="BI46" s="152">
        <f t="shared" si="13"/>
        <v>0</v>
      </c>
      <c r="BJ46" s="167"/>
    </row>
    <row r="47" spans="1:62" s="83" customFormat="1" ht="59.25" customHeight="1">
      <c r="A47" s="66" t="s">
        <v>13</v>
      </c>
      <c r="B47" s="49" t="s">
        <v>45</v>
      </c>
      <c r="C47" s="67" t="s">
        <v>28</v>
      </c>
      <c r="D47" s="26">
        <f>SUM(D30)</f>
        <v>1669</v>
      </c>
      <c r="E47" s="26">
        <f>SUM(E30)</f>
        <v>1669</v>
      </c>
      <c r="F47" s="27">
        <f t="shared" si="46"/>
        <v>1</v>
      </c>
      <c r="G47" s="26">
        <f t="shared" si="47"/>
        <v>1500000</v>
      </c>
      <c r="H47" s="38">
        <f>+H30</f>
        <v>1068506.8615428207</v>
      </c>
      <c r="I47" s="38">
        <f>+I30</f>
        <v>2090448.7000000004</v>
      </c>
      <c r="J47" s="33">
        <f t="shared" si="48"/>
        <v>1.9564204735022426</v>
      </c>
      <c r="K47" s="26">
        <f t="shared" si="49"/>
        <v>1920000</v>
      </c>
      <c r="L47" s="26">
        <f>+H47</f>
        <v>1068506.8615428207</v>
      </c>
      <c r="M47" s="26">
        <v>1607824.9</v>
      </c>
      <c r="N47" s="27">
        <f t="shared" si="43"/>
        <v>1.5047398925248416</v>
      </c>
      <c r="O47" s="26">
        <f t="shared" si="44"/>
        <v>2500000</v>
      </c>
      <c r="P47" s="96">
        <f>+P30</f>
        <v>745373.93026800058</v>
      </c>
      <c r="Q47" s="96">
        <f>+Q30</f>
        <v>446475.43446000002</v>
      </c>
      <c r="R47" s="97">
        <f t="shared" ref="R47:R48" si="52">+IF(Q47=0,0,Q47/P47)</f>
        <v>0.59899523759768325</v>
      </c>
      <c r="S47" s="26">
        <f t="shared" si="50"/>
        <v>0</v>
      </c>
      <c r="T47" s="26"/>
      <c r="U47" s="26">
        <f t="shared" si="51"/>
        <v>5920000</v>
      </c>
      <c r="V47" s="26"/>
      <c r="W47" s="120">
        <f t="shared" si="11"/>
        <v>1.2777078555499628</v>
      </c>
      <c r="X47" s="102"/>
      <c r="Y47" s="105"/>
      <c r="Z47" s="144">
        <v>1669</v>
      </c>
      <c r="AA47" s="145">
        <v>1669</v>
      </c>
      <c r="AB47" s="145">
        <v>1</v>
      </c>
      <c r="AC47" s="145">
        <v>1500000</v>
      </c>
      <c r="AD47" s="145">
        <v>1068506.8615428207</v>
      </c>
      <c r="AE47" s="145">
        <v>2090448.7000000004</v>
      </c>
      <c r="AF47" s="145">
        <v>1.9564204735022426</v>
      </c>
      <c r="AG47" s="145">
        <v>1920000</v>
      </c>
      <c r="AH47" s="145">
        <v>1068506.8615428207</v>
      </c>
      <c r="AI47" s="145">
        <v>1607824.9</v>
      </c>
      <c r="AJ47" s="145">
        <v>1.5047398925248416</v>
      </c>
      <c r="AK47" s="145">
        <v>2500000</v>
      </c>
      <c r="AL47" s="145">
        <v>745373.93026800058</v>
      </c>
      <c r="AM47" s="145">
        <v>446475.43446000002</v>
      </c>
      <c r="AN47" s="145">
        <v>0.59899523759768325</v>
      </c>
      <c r="AO47" s="145">
        <v>0</v>
      </c>
      <c r="AP47" s="145"/>
      <c r="AQ47" s="145">
        <v>5920000</v>
      </c>
      <c r="AR47" s="143">
        <f t="shared" si="41"/>
        <v>0</v>
      </c>
      <c r="AS47" s="143">
        <f t="shared" si="41"/>
        <v>0</v>
      </c>
      <c r="AT47" s="143">
        <f t="shared" si="40"/>
        <v>0</v>
      </c>
      <c r="AU47" s="143">
        <f t="shared" si="40"/>
        <v>0</v>
      </c>
      <c r="AV47" s="143">
        <f t="shared" si="40"/>
        <v>0</v>
      </c>
      <c r="AW47" s="151">
        <f t="shared" si="40"/>
        <v>0</v>
      </c>
      <c r="AX47" s="151">
        <f t="shared" si="40"/>
        <v>0</v>
      </c>
      <c r="AY47" s="151">
        <f t="shared" si="40"/>
        <v>0</v>
      </c>
      <c r="AZ47" s="143">
        <f t="shared" si="40"/>
        <v>0</v>
      </c>
      <c r="BA47" s="151">
        <f>+M47-AI47</f>
        <v>0</v>
      </c>
      <c r="BB47" s="151">
        <f t="shared" si="40"/>
        <v>0</v>
      </c>
      <c r="BC47" s="151">
        <f t="shared" si="40"/>
        <v>0</v>
      </c>
      <c r="BD47" s="151">
        <f t="shared" si="40"/>
        <v>0</v>
      </c>
      <c r="BE47" s="151">
        <f t="shared" si="40"/>
        <v>0</v>
      </c>
      <c r="BF47" s="151">
        <f t="shared" si="40"/>
        <v>0</v>
      </c>
      <c r="BG47" s="151">
        <f t="shared" si="40"/>
        <v>0</v>
      </c>
      <c r="BH47" s="151">
        <f t="shared" si="22"/>
        <v>0</v>
      </c>
      <c r="BI47" s="152">
        <f t="shared" si="13"/>
        <v>0</v>
      </c>
      <c r="BJ47" s="167"/>
    </row>
    <row r="48" spans="1:62" s="83" customFormat="1" ht="59.25" customHeight="1">
      <c r="A48" s="66" t="s">
        <v>13</v>
      </c>
      <c r="B48" s="49" t="s">
        <v>1363</v>
      </c>
      <c r="C48" s="67" t="s">
        <v>31</v>
      </c>
      <c r="D48" s="26">
        <f>+D41</f>
        <v>1160</v>
      </c>
      <c r="E48" s="26">
        <f>+E41</f>
        <v>965</v>
      </c>
      <c r="F48" s="27">
        <f t="shared" si="46"/>
        <v>0.8318965517241379</v>
      </c>
      <c r="G48" s="26">
        <f t="shared" si="47"/>
        <v>0</v>
      </c>
      <c r="H48" s="38">
        <f>H41</f>
        <v>1902366.1148599596</v>
      </c>
      <c r="I48" s="38">
        <f>+I41</f>
        <v>1306583.3773878349</v>
      </c>
      <c r="J48" s="33">
        <f t="shared" si="48"/>
        <v>0.68682014843605299</v>
      </c>
      <c r="K48" s="26">
        <f t="shared" si="49"/>
        <v>0</v>
      </c>
      <c r="L48" s="26">
        <f>+H48</f>
        <v>1902366.1148599596</v>
      </c>
      <c r="M48" s="26">
        <f>(+SUM(I39,I40))+28404.816</f>
        <v>463388.84938783426</v>
      </c>
      <c r="N48" s="27">
        <f t="shared" si="43"/>
        <v>0.24358552529303545</v>
      </c>
      <c r="O48" s="26">
        <f t="shared" si="44"/>
        <v>0</v>
      </c>
      <c r="P48" s="96">
        <f>+P41</f>
        <v>621334.01107561623</v>
      </c>
      <c r="Q48" s="96">
        <f>+Q41</f>
        <v>535471.36121547269</v>
      </c>
      <c r="R48" s="98">
        <f t="shared" si="52"/>
        <v>0.86180919066139117</v>
      </c>
      <c r="S48" s="26">
        <f t="shared" si="50"/>
        <v>0</v>
      </c>
      <c r="T48" s="26"/>
      <c r="U48" s="26">
        <f t="shared" si="51"/>
        <v>0</v>
      </c>
      <c r="V48" s="26"/>
      <c r="W48" s="120">
        <f t="shared" si="11"/>
        <v>0.77431466954872208</v>
      </c>
      <c r="X48" s="102"/>
      <c r="Y48" s="105"/>
      <c r="Z48" s="144">
        <v>1160</v>
      </c>
      <c r="AA48" s="145">
        <v>965</v>
      </c>
      <c r="AB48" s="145">
        <v>0.8318965517241379</v>
      </c>
      <c r="AC48" s="145">
        <v>0</v>
      </c>
      <c r="AD48" s="145">
        <v>1902366.1148599596</v>
      </c>
      <c r="AE48" s="145">
        <v>1319544.4600000007</v>
      </c>
      <c r="AF48" s="145">
        <v>0.69363328630206256</v>
      </c>
      <c r="AG48" s="145">
        <v>0</v>
      </c>
      <c r="AH48" s="145">
        <v>1902366.1148599596</v>
      </c>
      <c r="AI48" s="145">
        <v>476349.93200000003</v>
      </c>
      <c r="AJ48" s="145">
        <v>0.25039866315904497</v>
      </c>
      <c r="AK48" s="145">
        <v>0</v>
      </c>
      <c r="AL48" s="145">
        <v>621334.01107561623</v>
      </c>
      <c r="AM48" s="145">
        <v>549625.62181843678</v>
      </c>
      <c r="AN48" s="145">
        <v>0.88458962815661391</v>
      </c>
      <c r="AO48" s="145">
        <v>0</v>
      </c>
      <c r="AP48" s="145"/>
      <c r="AQ48" s="145">
        <v>0</v>
      </c>
      <c r="AR48" s="143">
        <f t="shared" si="41"/>
        <v>0</v>
      </c>
      <c r="AS48" s="143">
        <f t="shared" si="41"/>
        <v>0</v>
      </c>
      <c r="AT48" s="143">
        <f t="shared" si="40"/>
        <v>0</v>
      </c>
      <c r="AU48" s="143">
        <f t="shared" si="40"/>
        <v>0</v>
      </c>
      <c r="AV48" s="143">
        <f t="shared" si="40"/>
        <v>0</v>
      </c>
      <c r="AW48" s="151">
        <f>+I48-AE48</f>
        <v>-12961.082612165716</v>
      </c>
      <c r="AX48" s="151">
        <f t="shared" si="40"/>
        <v>-6.8131378660095665E-3</v>
      </c>
      <c r="AY48" s="151">
        <f t="shared" si="40"/>
        <v>0</v>
      </c>
      <c r="AZ48" s="143">
        <f t="shared" si="40"/>
        <v>0</v>
      </c>
      <c r="BA48" s="151">
        <f>+M48-AI48</f>
        <v>-12961.082612165774</v>
      </c>
      <c r="BB48" s="151">
        <f t="shared" si="40"/>
        <v>-6.813137866009511E-3</v>
      </c>
      <c r="BC48" s="151">
        <f t="shared" si="40"/>
        <v>0</v>
      </c>
      <c r="BD48" s="151">
        <f t="shared" si="40"/>
        <v>0</v>
      </c>
      <c r="BE48" s="151">
        <f>+Q48-AM48</f>
        <v>-14154.260602964088</v>
      </c>
      <c r="BF48" s="151">
        <f t="shared" si="40"/>
        <v>-2.2780437495222738E-2</v>
      </c>
      <c r="BG48" s="151">
        <f t="shared" si="40"/>
        <v>0</v>
      </c>
      <c r="BH48" s="151">
        <f t="shared" si="22"/>
        <v>0</v>
      </c>
      <c r="BI48" s="152">
        <f t="shared" si="13"/>
        <v>0</v>
      </c>
      <c r="BJ48" s="167"/>
    </row>
    <row r="49" spans="1:62" s="83" customFormat="1" ht="59.25" customHeight="1">
      <c r="A49" s="66" t="s">
        <v>23</v>
      </c>
      <c r="B49" s="55" t="s">
        <v>84</v>
      </c>
      <c r="C49" s="68" t="s">
        <v>74</v>
      </c>
      <c r="D49" s="26"/>
      <c r="E49" s="26"/>
      <c r="F49" s="27"/>
      <c r="G49" s="26"/>
      <c r="H49" s="26">
        <f>H48</f>
        <v>1902366.1148599596</v>
      </c>
      <c r="I49" s="26">
        <f>+I48</f>
        <v>1306583.3773878349</v>
      </c>
      <c r="J49" s="33">
        <f t="shared" si="48"/>
        <v>0.68682014843605299</v>
      </c>
      <c r="K49" s="26">
        <f>(+IF(AND(J49&gt;=90%,J49&lt;95%),1200000,IF(AND(J49&gt;=95%,J49&lt;100%),1500000,IF(J49&gt;=100%,1700000,0))))</f>
        <v>0</v>
      </c>
      <c r="L49" s="26">
        <f>+H49</f>
        <v>1902366.1148599596</v>
      </c>
      <c r="M49" s="26">
        <f>+M48</f>
        <v>463388.84938783426</v>
      </c>
      <c r="N49" s="27">
        <f t="shared" si="43"/>
        <v>0.24358552529303545</v>
      </c>
      <c r="O49" s="26">
        <f>(+IF(AND(N49&gt;=90%,N49&lt;95%),2700000,IF(AND(N49&gt;=95%,N49&lt;100%),4500000,IF(N49&gt;=100%,6000000,0))))</f>
        <v>0</v>
      </c>
      <c r="P49" s="96"/>
      <c r="Q49" s="65"/>
      <c r="R49" s="11"/>
      <c r="S49" s="31"/>
      <c r="T49" s="26">
        <f>IF(J49&gt;=100%,2500000,0)</f>
        <v>0</v>
      </c>
      <c r="U49" s="26">
        <f t="shared" si="51"/>
        <v>0</v>
      </c>
      <c r="V49" s="26"/>
      <c r="W49" s="120">
        <f t="shared" si="11"/>
        <v>0.3434100742180265</v>
      </c>
      <c r="X49" s="102"/>
      <c r="Y49" s="105"/>
      <c r="Z49" s="144"/>
      <c r="AA49" s="145"/>
      <c r="AB49" s="145"/>
      <c r="AC49" s="145"/>
      <c r="AD49" s="145">
        <v>1902366.1148599596</v>
      </c>
      <c r="AE49" s="145">
        <v>1319544.4600000007</v>
      </c>
      <c r="AF49" s="145">
        <v>0.69363328630206256</v>
      </c>
      <c r="AG49" s="145">
        <v>0</v>
      </c>
      <c r="AH49" s="145">
        <v>1902366.1148599596</v>
      </c>
      <c r="AI49" s="145">
        <v>476349.93200000003</v>
      </c>
      <c r="AJ49" s="145">
        <v>0.25039866315904497</v>
      </c>
      <c r="AK49" s="145">
        <v>0</v>
      </c>
      <c r="AL49" s="145"/>
      <c r="AM49" s="145"/>
      <c r="AN49" s="145"/>
      <c r="AO49" s="145"/>
      <c r="AP49" s="145">
        <v>0</v>
      </c>
      <c r="AQ49" s="145">
        <v>0</v>
      </c>
      <c r="AR49" s="143">
        <f t="shared" si="41"/>
        <v>0</v>
      </c>
      <c r="AS49" s="143">
        <f t="shared" si="41"/>
        <v>0</v>
      </c>
      <c r="AT49" s="143">
        <f t="shared" si="40"/>
        <v>0</v>
      </c>
      <c r="AU49" s="143">
        <f t="shared" si="40"/>
        <v>0</v>
      </c>
      <c r="AV49" s="143">
        <f t="shared" si="40"/>
        <v>0</v>
      </c>
      <c r="AW49" s="151">
        <f t="shared" si="40"/>
        <v>-12961.082612165716</v>
      </c>
      <c r="AX49" s="151">
        <f t="shared" si="40"/>
        <v>-6.8131378660095665E-3</v>
      </c>
      <c r="AY49" s="151">
        <f t="shared" si="40"/>
        <v>0</v>
      </c>
      <c r="AZ49" s="143">
        <f t="shared" si="40"/>
        <v>0</v>
      </c>
      <c r="BA49" s="151">
        <f>+M49-AI49</f>
        <v>-12961.082612165774</v>
      </c>
      <c r="BB49" s="151">
        <f t="shared" si="40"/>
        <v>-6.813137866009511E-3</v>
      </c>
      <c r="BC49" s="151">
        <f t="shared" si="40"/>
        <v>0</v>
      </c>
      <c r="BD49" s="151">
        <f t="shared" si="40"/>
        <v>0</v>
      </c>
      <c r="BE49" s="151">
        <f t="shared" si="40"/>
        <v>0</v>
      </c>
      <c r="BF49" s="151">
        <f t="shared" si="40"/>
        <v>0</v>
      </c>
      <c r="BG49" s="151">
        <f t="shared" si="40"/>
        <v>0</v>
      </c>
      <c r="BH49" s="151">
        <f t="shared" si="22"/>
        <v>0</v>
      </c>
      <c r="BI49" s="152">
        <f t="shared" si="13"/>
        <v>0</v>
      </c>
      <c r="BJ49" s="167"/>
    </row>
    <row r="50" spans="1:62" s="83" customFormat="1" ht="59.25" customHeight="1">
      <c r="A50" s="66" t="s">
        <v>23</v>
      </c>
      <c r="B50" s="55" t="s">
        <v>5310</v>
      </c>
      <c r="C50" s="68" t="s">
        <v>75</v>
      </c>
      <c r="D50" s="26"/>
      <c r="E50" s="26"/>
      <c r="F50" s="27"/>
      <c r="G50" s="26"/>
      <c r="H50" s="26">
        <f>SUM(H45:H47)</f>
        <v>2813292.2995260209</v>
      </c>
      <c r="I50" s="26">
        <f>SUM(I45,I46,I47)</f>
        <v>3173927.375102412</v>
      </c>
      <c r="J50" s="33">
        <f t="shared" si="48"/>
        <v>1.1281896927799326</v>
      </c>
      <c r="K50" s="26">
        <f>(+IF(AND(J50&gt;=90%,J50&lt;95%),1200000,IF(AND(J50&gt;=95%,J50&lt;100%),1500000,IF(J50&gt;=100%,1700000,0))))</f>
        <v>1700000</v>
      </c>
      <c r="L50" s="26">
        <f>+H50</f>
        <v>2813292.2995260209</v>
      </c>
      <c r="M50" s="26">
        <f>SUM(M45,M46,M47)</f>
        <v>2691303.5751024112</v>
      </c>
      <c r="N50" s="27">
        <f t="shared" si="43"/>
        <v>0.95663844654742691</v>
      </c>
      <c r="O50" s="26">
        <f>(+IF(AND(N50&gt;=90%,N50&lt;95%),2700000,IF(AND(N50&gt;=95%,N50&lt;100%),4500000,IF(N50&gt;=100%,6000000,0))))</f>
        <v>4500000</v>
      </c>
      <c r="P50" s="96"/>
      <c r="Q50" s="65"/>
      <c r="R50" s="11"/>
      <c r="S50" s="31"/>
      <c r="T50" s="26">
        <f>IF(J50&gt;=100%,2500000,0)</f>
        <v>2500000</v>
      </c>
      <c r="U50" s="26">
        <f t="shared" si="51"/>
        <v>8700000</v>
      </c>
      <c r="V50" s="26"/>
      <c r="W50" s="120">
        <f t="shared" si="11"/>
        <v>0.56409484638996632</v>
      </c>
      <c r="X50" s="102"/>
      <c r="Y50" s="105"/>
      <c r="Z50" s="144"/>
      <c r="AA50" s="145"/>
      <c r="AB50" s="145"/>
      <c r="AC50" s="145"/>
      <c r="AD50" s="145">
        <v>2813292.2995260209</v>
      </c>
      <c r="AE50" s="145">
        <v>3192182.6750000007</v>
      </c>
      <c r="AF50" s="145">
        <v>1.1346786380987908</v>
      </c>
      <c r="AG50" s="145">
        <v>1700000</v>
      </c>
      <c r="AH50" s="145">
        <v>2813292.2995260209</v>
      </c>
      <c r="AI50" s="145">
        <v>2709558.875</v>
      </c>
      <c r="AJ50" s="145">
        <v>0.96312739186628504</v>
      </c>
      <c r="AK50" s="145">
        <v>4500000</v>
      </c>
      <c r="AL50" s="145"/>
      <c r="AM50" s="145"/>
      <c r="AN50" s="145"/>
      <c r="AO50" s="145"/>
      <c r="AP50" s="145">
        <v>2500000</v>
      </c>
      <c r="AQ50" s="145">
        <v>8700000</v>
      </c>
      <c r="AR50" s="143">
        <f t="shared" si="41"/>
        <v>0</v>
      </c>
      <c r="AS50" s="143">
        <f t="shared" si="41"/>
        <v>0</v>
      </c>
      <c r="AT50" s="143">
        <f t="shared" si="40"/>
        <v>0</v>
      </c>
      <c r="AU50" s="143">
        <f t="shared" si="40"/>
        <v>0</v>
      </c>
      <c r="AV50" s="143">
        <f t="shared" si="40"/>
        <v>0</v>
      </c>
      <c r="AW50" s="151">
        <f t="shared" si="40"/>
        <v>-18255.299897588789</v>
      </c>
      <c r="AX50" s="151">
        <f t="shared" si="40"/>
        <v>-6.4889453188581303E-3</v>
      </c>
      <c r="AY50" s="151">
        <f t="shared" si="40"/>
        <v>0</v>
      </c>
      <c r="AZ50" s="143">
        <f t="shared" si="40"/>
        <v>0</v>
      </c>
      <c r="BA50" s="151">
        <f t="shared" si="40"/>
        <v>-18255.299897588789</v>
      </c>
      <c r="BB50" s="151">
        <f t="shared" si="40"/>
        <v>-6.4889453188581303E-3</v>
      </c>
      <c r="BC50" s="151">
        <f t="shared" si="40"/>
        <v>0</v>
      </c>
      <c r="BD50" s="151">
        <f t="shared" si="40"/>
        <v>0</v>
      </c>
      <c r="BE50" s="151">
        <f t="shared" si="40"/>
        <v>0</v>
      </c>
      <c r="BF50" s="151">
        <f t="shared" si="40"/>
        <v>0</v>
      </c>
      <c r="BG50" s="151">
        <f t="shared" si="40"/>
        <v>0</v>
      </c>
      <c r="BH50" s="151">
        <f t="shared" si="22"/>
        <v>0</v>
      </c>
      <c r="BI50" s="152">
        <f t="shared" si="13"/>
        <v>0</v>
      </c>
      <c r="BJ50" s="167"/>
    </row>
    <row r="51" spans="1:62" s="84" customFormat="1" ht="59.25" customHeight="1">
      <c r="A51" s="56"/>
      <c r="B51" s="56"/>
      <c r="C51" s="57" t="s">
        <v>85</v>
      </c>
      <c r="D51" s="39">
        <f>SUM(D45:D48)</f>
        <v>3181</v>
      </c>
      <c r="E51" s="39">
        <f>SUM(E45:E48)</f>
        <v>2974.04</v>
      </c>
      <c r="F51" s="58">
        <f t="shared" si="46"/>
        <v>0.93493869852247724</v>
      </c>
      <c r="G51" s="39">
        <f>SUM(G45:G50)</f>
        <v>3000000</v>
      </c>
      <c r="H51" s="39">
        <f>SUM(H49:H50)</f>
        <v>4715658.41438598</v>
      </c>
      <c r="I51" s="39">
        <f>SUM(I49:I50)</f>
        <v>4480510.7524902467</v>
      </c>
      <c r="J51" s="58">
        <f>+IF(I51=0,0,I51/H51)</f>
        <v>0.95013471264619753</v>
      </c>
      <c r="K51" s="39">
        <f t="shared" ref="K51" si="53">SUM(K45:K50)</f>
        <v>4880000</v>
      </c>
      <c r="L51" s="39">
        <f>SUM(L49:L50)</f>
        <v>4715658.41438598</v>
      </c>
      <c r="M51" s="39">
        <f>SUM(M45:M48)</f>
        <v>3154692.4244902455</v>
      </c>
      <c r="N51" s="58">
        <f t="shared" si="43"/>
        <v>0.66898238745755589</v>
      </c>
      <c r="O51" s="39">
        <f>SUM(O45:O50)</f>
        <v>8500000</v>
      </c>
      <c r="P51" s="39">
        <f>SUM(P45:P50)</f>
        <v>2215692.8718430009</v>
      </c>
      <c r="Q51" s="39">
        <f t="shared" ref="Q51:V51" si="54">SUM(Q45:Q50)</f>
        <v>2095190.2027181913</v>
      </c>
      <c r="R51" s="58">
        <f t="shared" ref="R51" si="55">+IF(Q51=0,0,Q51/P51)</f>
        <v>0.94561400153597275</v>
      </c>
      <c r="S51" s="39">
        <f t="shared" si="54"/>
        <v>1280000</v>
      </c>
      <c r="T51" s="39">
        <f t="shared" si="54"/>
        <v>2500000</v>
      </c>
      <c r="U51" s="39">
        <f t="shared" si="54"/>
        <v>20160000</v>
      </c>
      <c r="V51" s="39">
        <f t="shared" si="54"/>
        <v>0</v>
      </c>
      <c r="W51" s="120">
        <f t="shared" si="11"/>
        <v>0.94787435709108514</v>
      </c>
      <c r="X51" s="102"/>
      <c r="Y51" s="105"/>
      <c r="Z51" s="136"/>
      <c r="AR51" s="131"/>
      <c r="AS51" s="131"/>
      <c r="AT51" s="131"/>
      <c r="AU51" s="131"/>
      <c r="AV51" s="131"/>
      <c r="AW51" s="152"/>
      <c r="AX51" s="152"/>
      <c r="AY51" s="152"/>
      <c r="AZ51" s="131"/>
      <c r="BA51" s="152"/>
      <c r="BB51" s="152"/>
      <c r="BC51" s="152"/>
      <c r="BD51" s="152"/>
      <c r="BE51" s="152"/>
      <c r="BF51" s="152"/>
      <c r="BG51" s="152"/>
      <c r="BH51" s="168"/>
      <c r="BI51" s="168"/>
      <c r="BJ51" s="168"/>
    </row>
    <row r="52" spans="1:62" s="29" customFormat="1" ht="18">
      <c r="A52" s="15"/>
      <c r="B52" s="15"/>
      <c r="C52" s="15"/>
      <c r="D52" s="15"/>
      <c r="E52" s="34"/>
      <c r="F52" s="15"/>
      <c r="G52" s="40"/>
      <c r="H52"/>
      <c r="I52"/>
      <c r="J52" s="15"/>
      <c r="K52" s="40"/>
      <c r="L52" s="40"/>
      <c r="M52" s="40"/>
      <c r="N52"/>
      <c r="O52" s="40"/>
      <c r="P52" s="40"/>
      <c r="Q52" s="40"/>
      <c r="R52" s="92"/>
      <c r="S52" s="93"/>
      <c r="U52" s="15"/>
      <c r="V52" s="15"/>
      <c r="W52" s="127"/>
      <c r="X52" s="102"/>
      <c r="Y52" s="105"/>
      <c r="Z52" s="138"/>
      <c r="AW52" s="162"/>
      <c r="AX52" s="162"/>
      <c r="AY52" s="162"/>
      <c r="BA52" s="162"/>
      <c r="BB52" s="162"/>
      <c r="BC52" s="162"/>
      <c r="BD52" s="162"/>
      <c r="BE52" s="162"/>
      <c r="BF52" s="162"/>
      <c r="BG52" s="162"/>
      <c r="BH52" s="162"/>
      <c r="BI52" s="162"/>
      <c r="BJ52" s="162"/>
    </row>
    <row r="53" spans="1:62" s="29" customFormat="1" ht="18">
      <c r="A53" s="15"/>
      <c r="B53" s="15"/>
      <c r="C53" s="15"/>
      <c r="D53" s="15"/>
      <c r="E53" s="15"/>
      <c r="F53" s="15"/>
      <c r="G53" s="40"/>
      <c r="H53" s="15"/>
      <c r="I53" s="15"/>
      <c r="J53" s="15"/>
      <c r="K53" s="40"/>
      <c r="L53"/>
      <c r="M53"/>
      <c r="N53"/>
      <c r="O53" s="40"/>
      <c r="P53"/>
      <c r="Q53"/>
      <c r="R53"/>
      <c r="S53" s="40"/>
      <c r="T53" s="15"/>
      <c r="U53" s="15"/>
      <c r="V53" s="15"/>
      <c r="W53" s="127"/>
      <c r="X53" s="108"/>
      <c r="Y53" s="107"/>
      <c r="Z53" s="138"/>
      <c r="AW53" s="162"/>
      <c r="AX53" s="162"/>
      <c r="AY53" s="162"/>
      <c r="BA53" s="162"/>
      <c r="BB53" s="162"/>
      <c r="BC53" s="162"/>
      <c r="BD53" s="162"/>
      <c r="BE53" s="162"/>
      <c r="BF53" s="162"/>
      <c r="BG53" s="162"/>
      <c r="BH53" s="162"/>
      <c r="BI53" s="162"/>
      <c r="BJ53" s="162"/>
    </row>
    <row r="54" spans="1:62" s="85" customFormat="1" ht="18">
      <c r="A54" s="19"/>
      <c r="B54" s="19"/>
      <c r="C54" s="25" t="s">
        <v>7</v>
      </c>
      <c r="D54" s="19"/>
      <c r="E54" s="19"/>
      <c r="G54" s="25" t="s">
        <v>8</v>
      </c>
      <c r="H54" s="19"/>
      <c r="J54" s="20"/>
      <c r="K54" s="25"/>
      <c r="L54" s="25" t="s">
        <v>8</v>
      </c>
      <c r="M54" s="25"/>
      <c r="N54" s="19"/>
      <c r="O54" s="25"/>
      <c r="P54" s="36"/>
      <c r="Q54" s="25" t="s">
        <v>8</v>
      </c>
      <c r="R54" s="19"/>
      <c r="S54" s="25"/>
      <c r="T54" s="19"/>
      <c r="U54" s="25" t="s">
        <v>9</v>
      </c>
      <c r="V54" s="19"/>
      <c r="W54" s="128"/>
      <c r="X54" s="109"/>
      <c r="Y54" s="110"/>
      <c r="Z54" s="139"/>
      <c r="AW54" s="163"/>
      <c r="AX54" s="163"/>
      <c r="AY54" s="163"/>
      <c r="BA54" s="163"/>
      <c r="BB54" s="163"/>
      <c r="BC54" s="163"/>
      <c r="BD54" s="163"/>
      <c r="BE54" s="163"/>
      <c r="BF54" s="163"/>
      <c r="BG54" s="163"/>
      <c r="BH54" s="163"/>
      <c r="BI54" s="163"/>
      <c r="BJ54" s="163"/>
    </row>
    <row r="55" spans="1:62" s="29" customFormat="1" ht="18">
      <c r="A55" s="15"/>
      <c r="B55" s="15"/>
      <c r="C55" s="14"/>
      <c r="D55" s="15"/>
      <c r="E55" s="15"/>
      <c r="G55" s="14"/>
      <c r="H55" s="15"/>
      <c r="J55" s="16"/>
      <c r="K55" s="14"/>
      <c r="L55" s="14"/>
      <c r="M55" s="17"/>
      <c r="N55" s="15"/>
      <c r="O55" s="17"/>
      <c r="P55" s="15"/>
      <c r="Q55" s="17"/>
      <c r="R55" s="15"/>
      <c r="S55" s="17"/>
      <c r="T55" s="15"/>
      <c r="U55" s="17"/>
      <c r="V55" s="15"/>
      <c r="W55" s="127"/>
      <c r="X55" s="108"/>
      <c r="Y55" s="107"/>
      <c r="Z55" s="138"/>
      <c r="AW55" s="162"/>
      <c r="AX55" s="162"/>
      <c r="AY55" s="162"/>
      <c r="BA55" s="162"/>
      <c r="BB55" s="162"/>
      <c r="BC55" s="162"/>
      <c r="BD55" s="162"/>
      <c r="BE55" s="162"/>
      <c r="BF55" s="162"/>
      <c r="BG55" s="162"/>
      <c r="BH55" s="162"/>
      <c r="BI55" s="162"/>
      <c r="BJ55" s="162"/>
    </row>
    <row r="56" spans="1:62" s="29" customFormat="1" ht="18">
      <c r="A56" s="15"/>
      <c r="B56" s="15"/>
      <c r="C56" s="14"/>
      <c r="D56" s="15"/>
      <c r="E56" s="15"/>
      <c r="G56" s="14"/>
      <c r="H56" s="15"/>
      <c r="J56" s="16"/>
      <c r="K56" s="14"/>
      <c r="L56" s="14"/>
      <c r="M56" s="17"/>
      <c r="N56" s="15"/>
      <c r="O56" s="17"/>
      <c r="P56" s="15"/>
      <c r="Q56" s="17"/>
      <c r="R56" s="15"/>
      <c r="S56" s="17"/>
      <c r="T56" s="15"/>
      <c r="U56" s="17"/>
      <c r="V56" s="15"/>
      <c r="W56" s="127"/>
      <c r="X56" s="108"/>
      <c r="Y56" s="107"/>
      <c r="Z56" s="138"/>
      <c r="AW56" s="162"/>
      <c r="AX56" s="162"/>
      <c r="AY56" s="162"/>
      <c r="BA56" s="162"/>
      <c r="BB56" s="162"/>
      <c r="BC56" s="162"/>
      <c r="BD56" s="162"/>
      <c r="BE56" s="162"/>
      <c r="BF56" s="162"/>
      <c r="BG56" s="162"/>
      <c r="BH56" s="162"/>
      <c r="BI56" s="162"/>
      <c r="BJ56" s="162"/>
    </row>
    <row r="57" spans="1:62" s="29" customFormat="1" ht="18">
      <c r="A57" s="15"/>
      <c r="B57" s="15"/>
      <c r="C57" s="14"/>
      <c r="D57" s="15"/>
      <c r="E57" s="15"/>
      <c r="G57" s="14"/>
      <c r="H57" s="15"/>
      <c r="J57" s="16"/>
      <c r="K57" s="14"/>
      <c r="L57" s="14"/>
      <c r="M57" s="17"/>
      <c r="N57" s="15"/>
      <c r="O57" s="17"/>
      <c r="P57" s="15"/>
      <c r="Q57" s="17"/>
      <c r="R57" s="15"/>
      <c r="S57" s="17"/>
      <c r="T57" s="15"/>
      <c r="U57" s="17"/>
      <c r="V57" s="15"/>
      <c r="W57" s="127"/>
      <c r="X57" s="108"/>
      <c r="Y57" s="107"/>
      <c r="Z57" s="138"/>
      <c r="AW57" s="162"/>
      <c r="AX57" s="162"/>
      <c r="AY57" s="162"/>
      <c r="BA57" s="162"/>
      <c r="BB57" s="162"/>
      <c r="BC57" s="162"/>
      <c r="BD57" s="162"/>
      <c r="BE57" s="162"/>
      <c r="BF57" s="162"/>
      <c r="BG57" s="162"/>
      <c r="BH57" s="162"/>
      <c r="BI57" s="162"/>
      <c r="BJ57" s="162"/>
    </row>
    <row r="58" spans="1:62" s="29" customFormat="1" ht="18">
      <c r="A58" s="15"/>
      <c r="B58" s="15"/>
      <c r="C58" s="14"/>
      <c r="D58" s="15"/>
      <c r="E58" s="15"/>
      <c r="G58" s="14"/>
      <c r="H58" s="15"/>
      <c r="J58" s="16"/>
      <c r="K58" s="14"/>
      <c r="L58" s="14"/>
      <c r="M58" s="17"/>
      <c r="N58" s="15"/>
      <c r="O58" s="17"/>
      <c r="P58" s="15"/>
      <c r="Q58" s="17"/>
      <c r="R58" s="15"/>
      <c r="S58" s="17"/>
      <c r="T58" s="15"/>
      <c r="U58" s="17"/>
      <c r="V58" s="15"/>
      <c r="W58" s="127"/>
      <c r="X58" s="108"/>
      <c r="Y58" s="107"/>
      <c r="Z58" s="138"/>
      <c r="AW58" s="162"/>
      <c r="AX58" s="162"/>
      <c r="AY58" s="162"/>
      <c r="BA58" s="162"/>
      <c r="BB58" s="162"/>
      <c r="BC58" s="162"/>
      <c r="BD58" s="162"/>
      <c r="BE58" s="162"/>
      <c r="BF58" s="162"/>
      <c r="BG58" s="162"/>
      <c r="BH58" s="162"/>
      <c r="BI58" s="162"/>
      <c r="BJ58" s="162"/>
    </row>
    <row r="59" spans="1:62" s="29" customFormat="1" ht="18">
      <c r="A59" s="15"/>
      <c r="B59" s="15"/>
      <c r="C59" s="14"/>
      <c r="D59" s="15"/>
      <c r="E59" s="15"/>
      <c r="G59" s="14"/>
      <c r="H59" s="15"/>
      <c r="J59" s="16"/>
      <c r="K59" s="14"/>
      <c r="L59" s="14"/>
      <c r="M59" s="17"/>
      <c r="N59" s="15"/>
      <c r="O59" s="17"/>
      <c r="P59" s="15"/>
      <c r="Q59" s="17"/>
      <c r="R59" s="15"/>
      <c r="S59" s="17"/>
      <c r="T59" s="15"/>
      <c r="U59" s="17"/>
      <c r="V59" s="15"/>
      <c r="W59" s="127"/>
      <c r="X59" s="108"/>
      <c r="Y59" s="107"/>
      <c r="Z59" s="138"/>
      <c r="AW59" s="162"/>
      <c r="AX59" s="162"/>
      <c r="AY59" s="162"/>
      <c r="BA59" s="162"/>
      <c r="BB59" s="162"/>
      <c r="BC59" s="162"/>
      <c r="BD59" s="162"/>
      <c r="BE59" s="162"/>
      <c r="BF59" s="162"/>
      <c r="BG59" s="162"/>
      <c r="BH59" s="162"/>
      <c r="BI59" s="162"/>
      <c r="BJ59" s="162"/>
    </row>
    <row r="60" spans="1:62" s="29" customFormat="1" ht="18">
      <c r="A60" s="15"/>
      <c r="B60" s="15"/>
      <c r="C60" s="14"/>
      <c r="D60" s="15"/>
      <c r="E60" s="15"/>
      <c r="G60" s="14"/>
      <c r="H60" s="15"/>
      <c r="J60" s="16"/>
      <c r="K60" s="14"/>
      <c r="L60" s="14"/>
      <c r="M60" s="17"/>
      <c r="N60" s="15"/>
      <c r="O60" s="17"/>
      <c r="P60" s="15"/>
      <c r="Q60" s="17"/>
      <c r="R60" s="15"/>
      <c r="S60" s="17"/>
      <c r="T60" s="15"/>
      <c r="U60" s="17"/>
      <c r="V60" s="15"/>
      <c r="W60" s="127"/>
      <c r="X60" s="108"/>
      <c r="Y60" s="107"/>
      <c r="Z60" s="138"/>
      <c r="AW60" s="162"/>
      <c r="AX60" s="162"/>
      <c r="AY60" s="162"/>
      <c r="BA60" s="162"/>
      <c r="BB60" s="162"/>
      <c r="BC60" s="162"/>
      <c r="BD60" s="162"/>
      <c r="BE60" s="162"/>
      <c r="BF60" s="162"/>
      <c r="BG60" s="162"/>
      <c r="BH60" s="162"/>
      <c r="BI60" s="162"/>
      <c r="BJ60" s="162"/>
    </row>
    <row r="61" spans="1:62" s="29" customFormat="1" ht="18">
      <c r="A61" s="15"/>
      <c r="B61" s="15"/>
      <c r="C61" s="14"/>
      <c r="D61" s="15"/>
      <c r="E61" s="15"/>
      <c r="G61" s="14"/>
      <c r="H61" s="15"/>
      <c r="J61" s="16"/>
      <c r="K61" s="14"/>
      <c r="L61" s="14"/>
      <c r="M61" s="17"/>
      <c r="N61" s="15"/>
      <c r="O61" s="17"/>
      <c r="P61" s="15"/>
      <c r="Q61" s="17"/>
      <c r="R61" s="15"/>
      <c r="S61" s="17"/>
      <c r="T61" s="15"/>
      <c r="U61" s="17"/>
      <c r="V61" s="15"/>
      <c r="W61" s="127"/>
      <c r="X61" s="108"/>
      <c r="Y61" s="107"/>
      <c r="Z61" s="138"/>
      <c r="AW61" s="162"/>
      <c r="AX61" s="162"/>
      <c r="AY61" s="162"/>
      <c r="BA61" s="162"/>
      <c r="BB61" s="162"/>
      <c r="BC61" s="162"/>
      <c r="BD61" s="162"/>
      <c r="BE61" s="162"/>
      <c r="BF61" s="162"/>
      <c r="BG61" s="162"/>
      <c r="BH61" s="162"/>
      <c r="BI61" s="162"/>
      <c r="BJ61" s="162"/>
    </row>
    <row r="62" spans="1:62" s="29" customFormat="1" ht="18">
      <c r="A62" s="15"/>
      <c r="B62" s="15"/>
      <c r="C62" s="14"/>
      <c r="D62" s="15"/>
      <c r="E62" s="15"/>
      <c r="G62" s="14"/>
      <c r="H62" s="15"/>
      <c r="J62" s="16"/>
      <c r="K62" s="14"/>
      <c r="L62" s="14"/>
      <c r="M62" s="17"/>
      <c r="N62" s="15"/>
      <c r="O62" s="17"/>
      <c r="P62" s="15"/>
      <c r="Q62" s="17"/>
      <c r="R62" s="15"/>
      <c r="S62" s="17"/>
      <c r="T62" s="15"/>
      <c r="U62" s="17"/>
      <c r="V62" s="15"/>
      <c r="W62" s="127"/>
      <c r="X62" s="108"/>
      <c r="Y62" s="107"/>
      <c r="Z62" s="138"/>
      <c r="AW62" s="162"/>
      <c r="AX62" s="162"/>
      <c r="AY62" s="162"/>
      <c r="BA62" s="162"/>
      <c r="BB62" s="162"/>
      <c r="BC62" s="162"/>
      <c r="BD62" s="162"/>
      <c r="BE62" s="162"/>
      <c r="BF62" s="162"/>
      <c r="BG62" s="162"/>
      <c r="BH62" s="162"/>
      <c r="BI62" s="162"/>
      <c r="BJ62" s="162"/>
    </row>
    <row r="63" spans="1:62" s="29" customFormat="1" ht="18">
      <c r="A63" s="15"/>
      <c r="B63" s="15"/>
      <c r="C63" s="14"/>
      <c r="D63" s="15"/>
      <c r="E63" s="15"/>
      <c r="G63" s="14"/>
      <c r="H63" s="15"/>
      <c r="J63" s="16"/>
      <c r="K63" s="14"/>
      <c r="L63" s="14"/>
      <c r="M63" s="17"/>
      <c r="N63" s="15"/>
      <c r="O63" s="17"/>
      <c r="P63" s="15"/>
      <c r="Q63" s="17"/>
      <c r="R63" s="15"/>
      <c r="S63" s="17"/>
      <c r="T63" s="15"/>
      <c r="U63" s="17"/>
      <c r="V63" s="15"/>
      <c r="W63" s="127"/>
      <c r="X63" s="108"/>
      <c r="Y63" s="107"/>
      <c r="Z63" s="138"/>
      <c r="AW63" s="162"/>
      <c r="AX63" s="162"/>
      <c r="AY63" s="162"/>
      <c r="BA63" s="162"/>
      <c r="BB63" s="162"/>
      <c r="BC63" s="162"/>
      <c r="BD63" s="162"/>
      <c r="BE63" s="162"/>
      <c r="BF63" s="162"/>
      <c r="BG63" s="162"/>
      <c r="BH63" s="162"/>
      <c r="BI63" s="162"/>
      <c r="BJ63" s="162"/>
    </row>
    <row r="64" spans="1:62" s="29" customFormat="1" ht="18">
      <c r="A64" s="15"/>
      <c r="B64" s="15"/>
      <c r="C64" s="14"/>
      <c r="D64" s="15"/>
      <c r="E64" s="15"/>
      <c r="G64" s="14"/>
      <c r="H64" s="15"/>
      <c r="J64" s="16"/>
      <c r="K64" s="14"/>
      <c r="L64" s="14"/>
      <c r="M64" s="17"/>
      <c r="N64" s="15"/>
      <c r="O64" s="17"/>
      <c r="P64" s="15"/>
      <c r="Q64" s="17"/>
      <c r="R64" s="15"/>
      <c r="S64" s="17"/>
      <c r="T64" s="15"/>
      <c r="U64" s="17"/>
      <c r="V64" s="15"/>
      <c r="W64" s="127"/>
      <c r="X64" s="108"/>
      <c r="Y64" s="107"/>
      <c r="Z64" s="138"/>
      <c r="AW64" s="162"/>
      <c r="AX64" s="162"/>
      <c r="AY64" s="162"/>
      <c r="BA64" s="162"/>
      <c r="BB64" s="162"/>
      <c r="BC64" s="162"/>
      <c r="BD64" s="162"/>
      <c r="BE64" s="162"/>
      <c r="BF64" s="162"/>
      <c r="BG64" s="162"/>
      <c r="BH64" s="162"/>
      <c r="BI64" s="162"/>
      <c r="BJ64" s="162"/>
    </row>
    <row r="65" spans="1:68" ht="18">
      <c r="C65" s="14"/>
      <c r="D65" s="15"/>
      <c r="E65" s="15"/>
      <c r="G65" s="14"/>
      <c r="H65" s="18"/>
      <c r="J65" s="16"/>
      <c r="K65" s="14"/>
      <c r="L65" s="14"/>
      <c r="M65" s="17"/>
      <c r="O65" s="17"/>
      <c r="P65" s="18"/>
      <c r="Q65" s="17"/>
      <c r="S65" s="17"/>
      <c r="U65" s="17"/>
    </row>
    <row r="66" spans="1:68" s="86" customFormat="1" ht="18">
      <c r="A66" s="22"/>
      <c r="B66" s="22"/>
      <c r="C66" s="25" t="s">
        <v>5312</v>
      </c>
      <c r="D66" s="19"/>
      <c r="E66" s="19"/>
      <c r="G66" s="25" t="s">
        <v>75</v>
      </c>
      <c r="H66" s="22"/>
      <c r="J66" s="20"/>
      <c r="K66" s="25"/>
      <c r="L66" s="25" t="s">
        <v>5311</v>
      </c>
      <c r="M66" s="25"/>
      <c r="N66" s="21"/>
      <c r="O66" s="25"/>
      <c r="P66" s="22"/>
      <c r="Q66" s="25" t="s">
        <v>10</v>
      </c>
      <c r="R66" s="21"/>
      <c r="S66" s="25"/>
      <c r="T66" s="22"/>
      <c r="U66" s="25" t="s">
        <v>5313</v>
      </c>
      <c r="V66" s="22"/>
      <c r="W66" s="130"/>
      <c r="X66" s="109"/>
      <c r="Y66" s="111"/>
      <c r="Z66" s="140"/>
      <c r="AW66" s="165"/>
      <c r="AX66" s="165"/>
      <c r="AY66" s="165"/>
      <c r="BA66" s="165"/>
      <c r="BB66" s="165"/>
      <c r="BC66" s="165"/>
      <c r="BD66" s="165"/>
      <c r="BE66" s="165"/>
      <c r="BF66" s="165"/>
      <c r="BG66" s="165"/>
      <c r="BH66" s="165"/>
      <c r="BI66" s="165"/>
      <c r="BJ66" s="165"/>
    </row>
    <row r="68" spans="1:68">
      <c r="M68" s="169"/>
    </row>
    <row r="69" spans="1:68" s="12" customFormat="1">
      <c r="A69" s="18"/>
      <c r="B69" s="18"/>
      <c r="C69" s="18"/>
      <c r="F69" s="13"/>
      <c r="J69" s="13"/>
      <c r="M69" s="118"/>
      <c r="O69" s="18"/>
      <c r="Q69" s="13"/>
      <c r="S69" s="18"/>
      <c r="T69" s="18"/>
      <c r="U69" s="18"/>
      <c r="V69" s="18"/>
      <c r="W69" s="129"/>
      <c r="X69" s="102"/>
      <c r="Y69" s="106"/>
      <c r="Z69" s="137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164"/>
      <c r="AX69" s="164"/>
      <c r="AY69" s="164"/>
      <c r="AZ69" s="28"/>
      <c r="BA69" s="164"/>
      <c r="BB69" s="164"/>
      <c r="BC69" s="164"/>
      <c r="BD69" s="164"/>
      <c r="BE69" s="164"/>
      <c r="BF69" s="164"/>
      <c r="BG69" s="164"/>
      <c r="BH69" s="164"/>
      <c r="BI69" s="164"/>
      <c r="BJ69" s="164"/>
      <c r="BK69" s="28"/>
      <c r="BL69" s="28"/>
      <c r="BM69" s="28"/>
      <c r="BN69" s="28"/>
      <c r="BO69" s="28"/>
      <c r="BP69" s="28"/>
    </row>
    <row r="76" spans="1:68" s="12" customFormat="1" hidden="1">
      <c r="A76" s="18" t="s">
        <v>17</v>
      </c>
      <c r="B76" s="18"/>
      <c r="C76" s="18" t="s">
        <v>44</v>
      </c>
      <c r="F76" s="13"/>
      <c r="J76" s="13"/>
      <c r="M76" s="13"/>
      <c r="O76" s="18"/>
      <c r="Q76" s="13"/>
      <c r="S76" s="18"/>
      <c r="T76" s="18"/>
      <c r="U76" s="18"/>
      <c r="V76" s="18"/>
      <c r="W76" s="129"/>
      <c r="X76" s="102"/>
      <c r="Y76" s="106"/>
      <c r="Z76" s="137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164"/>
      <c r="AX76" s="164"/>
      <c r="AY76" s="164"/>
      <c r="AZ76" s="28"/>
      <c r="BA76" s="164"/>
      <c r="BB76" s="164"/>
      <c r="BC76" s="164"/>
      <c r="BD76" s="164"/>
      <c r="BE76" s="164"/>
      <c r="BF76" s="164"/>
      <c r="BG76" s="164"/>
      <c r="BH76" s="164"/>
      <c r="BI76" s="164"/>
      <c r="BJ76" s="164"/>
      <c r="BK76" s="28"/>
      <c r="BL76" s="28"/>
      <c r="BM76" s="28"/>
      <c r="BN76" s="28"/>
      <c r="BO76" s="28"/>
      <c r="BP76" s="28"/>
    </row>
    <row r="77" spans="1:68" s="12" customFormat="1" hidden="1">
      <c r="A77" s="18" t="s">
        <v>31</v>
      </c>
      <c r="B77" s="18"/>
      <c r="C77" s="18" t="s">
        <v>43</v>
      </c>
      <c r="F77" s="13"/>
      <c r="J77" s="13"/>
      <c r="M77" s="13"/>
      <c r="O77" s="18"/>
      <c r="Q77" s="13"/>
      <c r="S77" s="18"/>
      <c r="T77" s="18"/>
      <c r="U77" s="18"/>
      <c r="V77" s="18"/>
      <c r="W77" s="129"/>
      <c r="X77" s="102"/>
      <c r="Y77" s="106"/>
      <c r="Z77" s="137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164"/>
      <c r="AX77" s="164"/>
      <c r="AY77" s="164"/>
      <c r="AZ77" s="28"/>
      <c r="BA77" s="164"/>
      <c r="BB77" s="164"/>
      <c r="BC77" s="164"/>
      <c r="BD77" s="164"/>
      <c r="BE77" s="164"/>
      <c r="BF77" s="164"/>
      <c r="BG77" s="164"/>
      <c r="BH77" s="164"/>
      <c r="BI77" s="164"/>
      <c r="BJ77" s="164"/>
      <c r="BK77" s="28"/>
      <c r="BL77" s="28"/>
      <c r="BM77" s="28"/>
      <c r="BN77" s="28"/>
      <c r="BO77" s="28"/>
      <c r="BP77" s="28"/>
    </row>
  </sheetData>
  <autoFilter ref="A5:V19"/>
  <mergeCells count="43">
    <mergeCell ref="L4:O4"/>
    <mergeCell ref="A22:A29"/>
    <mergeCell ref="P4:S4"/>
    <mergeCell ref="T4:T5"/>
    <mergeCell ref="U4:U5"/>
    <mergeCell ref="V4:V5"/>
    <mergeCell ref="A6:A17"/>
    <mergeCell ref="A20:A21"/>
    <mergeCell ref="B20:B21"/>
    <mergeCell ref="C20:C21"/>
    <mergeCell ref="D20:G20"/>
    <mergeCell ref="H20:K20"/>
    <mergeCell ref="A4:A5"/>
    <mergeCell ref="B4:B5"/>
    <mergeCell ref="C4:C5"/>
    <mergeCell ref="D4:G4"/>
    <mergeCell ref="H4:K4"/>
    <mergeCell ref="L20:O20"/>
    <mergeCell ref="P20:S20"/>
    <mergeCell ref="T20:T21"/>
    <mergeCell ref="U20:U21"/>
    <mergeCell ref="V20:V21"/>
    <mergeCell ref="A39:A40"/>
    <mergeCell ref="A32:A33"/>
    <mergeCell ref="B32:B33"/>
    <mergeCell ref="C32:C33"/>
    <mergeCell ref="D32:G32"/>
    <mergeCell ref="P32:S32"/>
    <mergeCell ref="T32:T33"/>
    <mergeCell ref="U32:U33"/>
    <mergeCell ref="V32:V33"/>
    <mergeCell ref="A34:A38"/>
    <mergeCell ref="H32:K32"/>
    <mergeCell ref="L32:O32"/>
    <mergeCell ref="P43:S43"/>
    <mergeCell ref="U43:U44"/>
    <mergeCell ref="V43:V44"/>
    <mergeCell ref="A43:A44"/>
    <mergeCell ref="B43:B44"/>
    <mergeCell ref="C43:C44"/>
    <mergeCell ref="D43:G43"/>
    <mergeCell ref="H43:K43"/>
    <mergeCell ref="L43:O43"/>
  </mergeCells>
  <printOptions horizontalCentered="1"/>
  <pageMargins left="0" right="0" top="0.25" bottom="0" header="0.17" footer="0"/>
  <pageSetup paperSize="9" scale="32" fitToHeight="0" orientation="landscape" r:id="rId1"/>
  <headerFooter alignWithMargins="0"/>
  <rowBreaks count="1" manualBreakCount="1">
    <brk id="30" max="2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workbookViewId="0">
      <selection activeCell="E13" sqref="E13"/>
    </sheetView>
  </sheetViews>
  <sheetFormatPr defaultRowHeight="15"/>
  <cols>
    <col min="4" max="4" width="11.5703125" bestFit="1" customWidth="1"/>
    <col min="5" max="5" width="12.42578125" bestFit="1" customWidth="1"/>
  </cols>
  <sheetData>
    <row r="1" spans="1:7">
      <c r="A1" s="114" t="s">
        <v>5301</v>
      </c>
    </row>
    <row r="2" spans="1:7">
      <c r="A2" s="114"/>
    </row>
    <row r="3" spans="1:7">
      <c r="A3" s="114" t="s">
        <v>15</v>
      </c>
      <c r="D3" s="114" t="s">
        <v>5302</v>
      </c>
      <c r="E3" s="114" t="s">
        <v>5303</v>
      </c>
    </row>
    <row r="4" spans="1:7">
      <c r="A4" s="114" t="s">
        <v>35</v>
      </c>
      <c r="D4" s="115">
        <v>148335.67600000004</v>
      </c>
      <c r="E4" s="115">
        <v>22789.508637036186</v>
      </c>
      <c r="G4" s="40"/>
    </row>
    <row r="5" spans="1:7">
      <c r="A5" s="114" t="s">
        <v>30</v>
      </c>
      <c r="D5" s="115">
        <v>234400.55738783421</v>
      </c>
      <c r="E5" s="115">
        <v>0</v>
      </c>
      <c r="G5" s="40"/>
    </row>
    <row r="7" spans="1:7">
      <c r="A7" s="114" t="s">
        <v>5304</v>
      </c>
    </row>
    <row r="8" spans="1:7">
      <c r="A8" s="114" t="s">
        <v>15</v>
      </c>
      <c r="D8" s="114" t="s">
        <v>5302</v>
      </c>
      <c r="E8" s="114" t="s">
        <v>5303</v>
      </c>
    </row>
    <row r="9" spans="1:7">
      <c r="A9" s="114" t="s">
        <v>35</v>
      </c>
      <c r="D9" s="115">
        <v>13538.800000000003</v>
      </c>
      <c r="E9" s="115">
        <v>9532.5</v>
      </c>
      <c r="F9" s="40"/>
    </row>
    <row r="10" spans="1:7">
      <c r="A10" s="114" t="s">
        <v>30</v>
      </c>
      <c r="D10" s="115">
        <v>38709.000000000007</v>
      </c>
      <c r="E10" s="115">
        <v>27784.5</v>
      </c>
      <c r="F10" s="40"/>
    </row>
    <row r="12" spans="1:7">
      <c r="A12" s="114" t="s">
        <v>5305</v>
      </c>
      <c r="D12" s="114" t="s">
        <v>5302</v>
      </c>
      <c r="E12" s="114" t="s">
        <v>5303</v>
      </c>
    </row>
    <row r="13" spans="1:7">
      <c r="A13" s="114" t="s">
        <v>35</v>
      </c>
      <c r="D13" s="116">
        <f>+D4+D9</f>
        <v>161874.47600000002</v>
      </c>
      <c r="E13" s="116">
        <f>+E4+E9</f>
        <v>32322.008637036186</v>
      </c>
    </row>
    <row r="14" spans="1:7">
      <c r="A14" s="114" t="s">
        <v>30</v>
      </c>
      <c r="D14" s="116">
        <f>+D5+D10</f>
        <v>273109.55738783424</v>
      </c>
      <c r="E14" s="116">
        <f>+E5+E10</f>
        <v>27784.5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9"/>
  <sheetViews>
    <sheetView topLeftCell="A2033" workbookViewId="0">
      <selection activeCell="I2048" sqref="I2048"/>
    </sheetView>
  </sheetViews>
  <sheetFormatPr defaultRowHeight="15"/>
  <cols>
    <col min="1" max="1" width="10.5703125" bestFit="1" customWidth="1"/>
    <col min="2" max="2" width="25.5703125" bestFit="1" customWidth="1"/>
    <col min="3" max="3" width="10.140625" style="112" bestFit="1" customWidth="1"/>
  </cols>
  <sheetData>
    <row r="1" spans="1:4">
      <c r="A1" t="s">
        <v>111</v>
      </c>
      <c r="B1" t="s">
        <v>112</v>
      </c>
      <c r="C1" s="112">
        <v>42552</v>
      </c>
      <c r="D1" t="s">
        <v>113</v>
      </c>
    </row>
    <row r="2" spans="1:4">
      <c r="A2" t="s">
        <v>114</v>
      </c>
      <c r="B2" t="s">
        <v>115</v>
      </c>
      <c r="C2" s="112">
        <v>42422</v>
      </c>
      <c r="D2" t="s">
        <v>58</v>
      </c>
    </row>
    <row r="3" spans="1:4">
      <c r="A3" t="s">
        <v>116</v>
      </c>
      <c r="B3" t="s">
        <v>117</v>
      </c>
      <c r="C3" s="112">
        <v>41761</v>
      </c>
      <c r="D3" t="s">
        <v>58</v>
      </c>
    </row>
    <row r="4" spans="1:4">
      <c r="A4" t="s">
        <v>118</v>
      </c>
      <c r="B4" t="s">
        <v>119</v>
      </c>
      <c r="C4" s="112">
        <v>41437</v>
      </c>
      <c r="D4" t="s">
        <v>58</v>
      </c>
    </row>
    <row r="5" spans="1:4">
      <c r="A5" t="s">
        <v>120</v>
      </c>
      <c r="B5" t="s">
        <v>121</v>
      </c>
      <c r="C5" s="112">
        <v>42795</v>
      </c>
      <c r="D5" t="s">
        <v>58</v>
      </c>
    </row>
    <row r="6" spans="1:4">
      <c r="A6" t="s">
        <v>122</v>
      </c>
      <c r="B6" t="s">
        <v>123</v>
      </c>
      <c r="C6" s="112">
        <v>42836</v>
      </c>
      <c r="D6" t="s">
        <v>58</v>
      </c>
    </row>
    <row r="7" spans="1:4">
      <c r="A7" t="s">
        <v>124</v>
      </c>
      <c r="B7" t="s">
        <v>125</v>
      </c>
      <c r="C7" s="112">
        <v>41699</v>
      </c>
      <c r="D7" t="s">
        <v>58</v>
      </c>
    </row>
    <row r="8" spans="1:4">
      <c r="A8" t="s">
        <v>126</v>
      </c>
      <c r="B8" t="s">
        <v>127</v>
      </c>
      <c r="C8" s="112">
        <v>42219</v>
      </c>
      <c r="D8" t="s">
        <v>58</v>
      </c>
    </row>
    <row r="9" spans="1:4">
      <c r="A9" t="s">
        <v>128</v>
      </c>
      <c r="B9" t="s">
        <v>129</v>
      </c>
      <c r="C9" s="112">
        <v>41719</v>
      </c>
      <c r="D9" t="s">
        <v>58</v>
      </c>
    </row>
    <row r="10" spans="1:4">
      <c r="A10" t="s">
        <v>130</v>
      </c>
      <c r="B10" t="s">
        <v>131</v>
      </c>
      <c r="C10" s="112">
        <v>41061</v>
      </c>
      <c r="D10" t="s">
        <v>58</v>
      </c>
    </row>
    <row r="11" spans="1:4">
      <c r="A11" t="s">
        <v>132</v>
      </c>
      <c r="B11" t="s">
        <v>133</v>
      </c>
      <c r="C11" s="112">
        <v>41307</v>
      </c>
      <c r="D11" t="s">
        <v>113</v>
      </c>
    </row>
    <row r="12" spans="1:4">
      <c r="A12" t="s">
        <v>134</v>
      </c>
      <c r="B12" t="s">
        <v>135</v>
      </c>
      <c r="C12" s="112">
        <v>40966</v>
      </c>
      <c r="D12" t="s">
        <v>58</v>
      </c>
    </row>
    <row r="13" spans="1:4">
      <c r="A13" t="s">
        <v>136</v>
      </c>
      <c r="B13" t="s">
        <v>137</v>
      </c>
      <c r="C13" s="112">
        <v>42278</v>
      </c>
      <c r="D13" t="s">
        <v>58</v>
      </c>
    </row>
    <row r="14" spans="1:4">
      <c r="A14" t="s">
        <v>138</v>
      </c>
      <c r="B14" t="s">
        <v>139</v>
      </c>
      <c r="C14" s="112">
        <v>42401</v>
      </c>
      <c r="D14" t="s">
        <v>58</v>
      </c>
    </row>
    <row r="15" spans="1:4">
      <c r="A15" t="s">
        <v>140</v>
      </c>
      <c r="B15" t="s">
        <v>141</v>
      </c>
      <c r="C15" s="112">
        <v>42893</v>
      </c>
      <c r="D15" t="s">
        <v>58</v>
      </c>
    </row>
    <row r="16" spans="1:4">
      <c r="A16" t="s">
        <v>142</v>
      </c>
      <c r="B16" t="s">
        <v>143</v>
      </c>
      <c r="C16" s="112">
        <v>41002</v>
      </c>
      <c r="D16" t="s">
        <v>113</v>
      </c>
    </row>
    <row r="17" spans="1:4">
      <c r="A17" t="s">
        <v>144</v>
      </c>
      <c r="B17" t="s">
        <v>145</v>
      </c>
      <c r="C17" s="112">
        <v>41755</v>
      </c>
      <c r="D17" t="s">
        <v>58</v>
      </c>
    </row>
    <row r="18" spans="1:4">
      <c r="A18" t="s">
        <v>146</v>
      </c>
      <c r="B18" t="s">
        <v>147</v>
      </c>
      <c r="C18" s="112" t="s">
        <v>148</v>
      </c>
      <c r="D18" t="s">
        <v>58</v>
      </c>
    </row>
    <row r="19" spans="1:4">
      <c r="A19" t="s">
        <v>149</v>
      </c>
      <c r="B19" t="s">
        <v>150</v>
      </c>
      <c r="C19" s="112">
        <v>42553</v>
      </c>
      <c r="D19" t="s">
        <v>58</v>
      </c>
    </row>
    <row r="20" spans="1:4">
      <c r="A20" t="s">
        <v>151</v>
      </c>
      <c r="B20" t="s">
        <v>152</v>
      </c>
      <c r="C20" s="112">
        <v>41944</v>
      </c>
      <c r="D20" t="s">
        <v>58</v>
      </c>
    </row>
    <row r="21" spans="1:4">
      <c r="A21" t="s">
        <v>153</v>
      </c>
      <c r="B21" t="s">
        <v>154</v>
      </c>
      <c r="C21" s="112">
        <v>41470</v>
      </c>
      <c r="D21" t="s">
        <v>113</v>
      </c>
    </row>
    <row r="22" spans="1:4">
      <c r="A22" t="s">
        <v>155</v>
      </c>
      <c r="B22" t="s">
        <v>156</v>
      </c>
      <c r="C22" s="112">
        <v>42186</v>
      </c>
      <c r="D22" t="s">
        <v>58</v>
      </c>
    </row>
    <row r="23" spans="1:4">
      <c r="A23" t="s">
        <v>157</v>
      </c>
      <c r="B23" t="s">
        <v>158</v>
      </c>
      <c r="C23" s="112">
        <v>42826</v>
      </c>
      <c r="D23" t="s">
        <v>58</v>
      </c>
    </row>
    <row r="24" spans="1:4">
      <c r="A24" t="s">
        <v>159</v>
      </c>
      <c r="B24" t="s">
        <v>160</v>
      </c>
      <c r="C24" s="112">
        <v>42861</v>
      </c>
      <c r="D24" t="s">
        <v>58</v>
      </c>
    </row>
    <row r="25" spans="1:4">
      <c r="A25" t="s">
        <v>161</v>
      </c>
      <c r="B25" t="s">
        <v>162</v>
      </c>
      <c r="C25" s="112">
        <v>42513</v>
      </c>
      <c r="D25" t="s">
        <v>113</v>
      </c>
    </row>
    <row r="26" spans="1:4">
      <c r="A26" t="s">
        <v>163</v>
      </c>
      <c r="B26" t="s">
        <v>164</v>
      </c>
      <c r="C26" s="112">
        <v>42644</v>
      </c>
      <c r="D26" t="s">
        <v>58</v>
      </c>
    </row>
    <row r="27" spans="1:4">
      <c r="A27" t="s">
        <v>165</v>
      </c>
      <c r="B27" t="s">
        <v>166</v>
      </c>
      <c r="C27" s="112">
        <v>42644</v>
      </c>
      <c r="D27" t="s">
        <v>58</v>
      </c>
    </row>
    <row r="28" spans="1:4">
      <c r="A28" t="s">
        <v>167</v>
      </c>
      <c r="B28" t="s">
        <v>168</v>
      </c>
      <c r="C28" s="112">
        <v>42401</v>
      </c>
      <c r="D28" t="s">
        <v>58</v>
      </c>
    </row>
    <row r="29" spans="1:4">
      <c r="A29" t="s">
        <v>169</v>
      </c>
      <c r="B29" t="s">
        <v>170</v>
      </c>
      <c r="C29" s="112">
        <v>42898</v>
      </c>
      <c r="D29" t="s">
        <v>58</v>
      </c>
    </row>
    <row r="30" spans="1:4">
      <c r="A30" t="s">
        <v>171</v>
      </c>
      <c r="B30" t="s">
        <v>172</v>
      </c>
      <c r="C30" s="112">
        <v>42826</v>
      </c>
      <c r="D30" t="s">
        <v>58</v>
      </c>
    </row>
    <row r="31" spans="1:4">
      <c r="A31" t="s">
        <v>173</v>
      </c>
      <c r="B31" t="s">
        <v>174</v>
      </c>
      <c r="C31" s="112">
        <v>42065</v>
      </c>
      <c r="D31" t="s">
        <v>58</v>
      </c>
    </row>
    <row r="32" spans="1:4">
      <c r="A32" t="s">
        <v>175</v>
      </c>
      <c r="B32" t="s">
        <v>176</v>
      </c>
      <c r="C32" s="112">
        <v>42898</v>
      </c>
      <c r="D32" t="s">
        <v>58</v>
      </c>
    </row>
    <row r="33" spans="1:4">
      <c r="A33" t="s">
        <v>177</v>
      </c>
      <c r="B33" t="s">
        <v>178</v>
      </c>
      <c r="C33" s="112">
        <v>41335</v>
      </c>
      <c r="D33" t="s">
        <v>179</v>
      </c>
    </row>
    <row r="34" spans="1:4">
      <c r="A34" t="s">
        <v>180</v>
      </c>
      <c r="B34" t="s">
        <v>181</v>
      </c>
      <c r="C34" s="112">
        <v>42832</v>
      </c>
      <c r="D34" t="s">
        <v>182</v>
      </c>
    </row>
    <row r="35" spans="1:4">
      <c r="A35" t="s">
        <v>183</v>
      </c>
      <c r="B35" t="s">
        <v>184</v>
      </c>
      <c r="C35" s="112">
        <v>42461</v>
      </c>
      <c r="D35" t="s">
        <v>182</v>
      </c>
    </row>
    <row r="36" spans="1:4">
      <c r="A36" t="s">
        <v>185</v>
      </c>
      <c r="B36" t="s">
        <v>186</v>
      </c>
      <c r="C36" s="112">
        <v>42716</v>
      </c>
      <c r="D36" t="s">
        <v>182</v>
      </c>
    </row>
    <row r="37" spans="1:4">
      <c r="A37" t="s">
        <v>187</v>
      </c>
      <c r="B37" t="s">
        <v>188</v>
      </c>
      <c r="C37" s="112">
        <v>42705</v>
      </c>
      <c r="D37" t="s">
        <v>182</v>
      </c>
    </row>
    <row r="38" spans="1:4">
      <c r="A38" t="s">
        <v>189</v>
      </c>
      <c r="B38" t="s">
        <v>190</v>
      </c>
      <c r="C38" s="112">
        <v>42672</v>
      </c>
      <c r="D38" t="s">
        <v>182</v>
      </c>
    </row>
    <row r="39" spans="1:4">
      <c r="A39" t="s">
        <v>191</v>
      </c>
      <c r="B39" t="s">
        <v>192</v>
      </c>
      <c r="C39" s="112">
        <v>42191</v>
      </c>
      <c r="D39" t="s">
        <v>182</v>
      </c>
    </row>
    <row r="40" spans="1:4">
      <c r="A40" t="s">
        <v>193</v>
      </c>
      <c r="B40" t="s">
        <v>194</v>
      </c>
      <c r="C40" s="112">
        <v>42892</v>
      </c>
      <c r="D40" t="s">
        <v>182</v>
      </c>
    </row>
    <row r="41" spans="1:4">
      <c r="A41" t="s">
        <v>195</v>
      </c>
      <c r="B41" t="s">
        <v>196</v>
      </c>
      <c r="C41" s="112">
        <v>42850</v>
      </c>
      <c r="D41" t="s">
        <v>197</v>
      </c>
    </row>
    <row r="42" spans="1:4">
      <c r="A42" t="s">
        <v>198</v>
      </c>
      <c r="B42" t="s">
        <v>199</v>
      </c>
      <c r="C42" s="112">
        <v>42430</v>
      </c>
      <c r="D42" t="s">
        <v>200</v>
      </c>
    </row>
    <row r="43" spans="1:4">
      <c r="A43" t="s">
        <v>201</v>
      </c>
      <c r="B43" t="s">
        <v>202</v>
      </c>
      <c r="C43" s="112">
        <v>42672</v>
      </c>
      <c r="D43" t="s">
        <v>200</v>
      </c>
    </row>
    <row r="44" spans="1:4">
      <c r="A44" t="s">
        <v>203</v>
      </c>
      <c r="B44" t="s">
        <v>204</v>
      </c>
      <c r="C44" s="112">
        <v>42686</v>
      </c>
      <c r="D44" t="s">
        <v>200</v>
      </c>
    </row>
    <row r="45" spans="1:4">
      <c r="A45" t="s">
        <v>205</v>
      </c>
      <c r="B45" t="s">
        <v>206</v>
      </c>
      <c r="C45" s="112">
        <v>42887</v>
      </c>
      <c r="D45" t="s">
        <v>200</v>
      </c>
    </row>
    <row r="46" spans="1:4">
      <c r="A46" t="s">
        <v>207</v>
      </c>
      <c r="B46" t="s">
        <v>208</v>
      </c>
      <c r="C46" s="112">
        <v>41645</v>
      </c>
      <c r="D46" t="s">
        <v>209</v>
      </c>
    </row>
    <row r="47" spans="1:4">
      <c r="A47" t="s">
        <v>210</v>
      </c>
      <c r="B47" t="s">
        <v>211</v>
      </c>
      <c r="C47" s="112" t="s">
        <v>212</v>
      </c>
      <c r="D47" t="s">
        <v>113</v>
      </c>
    </row>
    <row r="48" spans="1:4">
      <c r="A48" t="s">
        <v>213</v>
      </c>
      <c r="B48" t="s">
        <v>214</v>
      </c>
      <c r="C48" s="112">
        <v>42095</v>
      </c>
      <c r="D48" t="s">
        <v>58</v>
      </c>
    </row>
    <row r="49" spans="1:4">
      <c r="A49" t="s">
        <v>215</v>
      </c>
      <c r="B49" t="s">
        <v>216</v>
      </c>
      <c r="C49" s="112">
        <v>42705</v>
      </c>
      <c r="D49" t="s">
        <v>58</v>
      </c>
    </row>
    <row r="50" spans="1:4">
      <c r="A50" t="s">
        <v>217</v>
      </c>
      <c r="B50" t="s">
        <v>218</v>
      </c>
      <c r="C50" s="112">
        <v>41792</v>
      </c>
      <c r="D50" t="s">
        <v>58</v>
      </c>
    </row>
    <row r="51" spans="1:4">
      <c r="A51" t="s">
        <v>219</v>
      </c>
      <c r="B51" t="s">
        <v>220</v>
      </c>
      <c r="C51" s="112">
        <v>42894</v>
      </c>
      <c r="D51" t="s">
        <v>58</v>
      </c>
    </row>
    <row r="52" spans="1:4">
      <c r="A52" t="s">
        <v>221</v>
      </c>
      <c r="B52" t="s">
        <v>222</v>
      </c>
      <c r="C52" s="112">
        <v>42186</v>
      </c>
      <c r="D52" t="s">
        <v>58</v>
      </c>
    </row>
    <row r="53" spans="1:4">
      <c r="A53" t="s">
        <v>223</v>
      </c>
      <c r="B53" t="s">
        <v>224</v>
      </c>
      <c r="C53" s="112">
        <v>42186</v>
      </c>
      <c r="D53" t="s">
        <v>58</v>
      </c>
    </row>
    <row r="54" spans="1:4">
      <c r="A54" t="s">
        <v>225</v>
      </c>
      <c r="B54" t="s">
        <v>226</v>
      </c>
      <c r="C54" s="112">
        <v>42772</v>
      </c>
      <c r="D54" t="s">
        <v>58</v>
      </c>
    </row>
    <row r="55" spans="1:4">
      <c r="A55" t="s">
        <v>227</v>
      </c>
      <c r="B55" t="s">
        <v>228</v>
      </c>
      <c r="C55" s="112">
        <v>42826</v>
      </c>
      <c r="D55" t="s">
        <v>58</v>
      </c>
    </row>
    <row r="56" spans="1:4">
      <c r="A56" t="s">
        <v>229</v>
      </c>
      <c r="B56" t="s">
        <v>230</v>
      </c>
      <c r="C56" s="112">
        <v>42449</v>
      </c>
      <c r="D56" t="s">
        <v>58</v>
      </c>
    </row>
    <row r="57" spans="1:4">
      <c r="A57" t="s">
        <v>231</v>
      </c>
      <c r="B57" t="s">
        <v>232</v>
      </c>
      <c r="C57" s="112">
        <v>40742</v>
      </c>
      <c r="D57" t="s">
        <v>113</v>
      </c>
    </row>
    <row r="58" spans="1:4">
      <c r="A58" t="s">
        <v>233</v>
      </c>
      <c r="B58" t="s">
        <v>234</v>
      </c>
      <c r="C58" s="112">
        <v>42826</v>
      </c>
      <c r="D58" t="s">
        <v>58</v>
      </c>
    </row>
    <row r="59" spans="1:4">
      <c r="A59" t="s">
        <v>235</v>
      </c>
      <c r="B59" t="s">
        <v>236</v>
      </c>
      <c r="C59" s="112">
        <v>42217</v>
      </c>
      <c r="D59" t="s">
        <v>58</v>
      </c>
    </row>
    <row r="60" spans="1:4">
      <c r="A60" t="s">
        <v>237</v>
      </c>
      <c r="B60" t="s">
        <v>238</v>
      </c>
      <c r="C60" s="112">
        <v>42126</v>
      </c>
      <c r="D60" t="s">
        <v>58</v>
      </c>
    </row>
    <row r="61" spans="1:4">
      <c r="A61" t="s">
        <v>239</v>
      </c>
      <c r="B61" t="s">
        <v>240</v>
      </c>
      <c r="C61" s="112">
        <v>41514</v>
      </c>
      <c r="D61" t="s">
        <v>58</v>
      </c>
    </row>
    <row r="62" spans="1:4">
      <c r="A62" t="s">
        <v>241</v>
      </c>
      <c r="B62" t="s">
        <v>242</v>
      </c>
      <c r="C62" s="112">
        <v>42898</v>
      </c>
      <c r="D62" t="s">
        <v>58</v>
      </c>
    </row>
    <row r="63" spans="1:4">
      <c r="A63" t="s">
        <v>243</v>
      </c>
      <c r="B63" t="s">
        <v>244</v>
      </c>
      <c r="C63" s="112">
        <v>42880</v>
      </c>
      <c r="D63" t="s">
        <v>113</v>
      </c>
    </row>
    <row r="64" spans="1:4">
      <c r="A64" t="s">
        <v>245</v>
      </c>
      <c r="B64" t="s">
        <v>246</v>
      </c>
      <c r="C64" s="112">
        <v>41879</v>
      </c>
      <c r="D64" t="s">
        <v>58</v>
      </c>
    </row>
    <row r="65" spans="1:4">
      <c r="A65" t="s">
        <v>247</v>
      </c>
      <c r="B65" t="s">
        <v>248</v>
      </c>
      <c r="C65" s="112">
        <v>42562</v>
      </c>
      <c r="D65" t="s">
        <v>58</v>
      </c>
    </row>
    <row r="66" spans="1:4">
      <c r="A66" t="s">
        <v>249</v>
      </c>
      <c r="B66" t="s">
        <v>250</v>
      </c>
      <c r="C66" s="112">
        <v>41599</v>
      </c>
      <c r="D66" t="s">
        <v>58</v>
      </c>
    </row>
    <row r="67" spans="1:4">
      <c r="A67" t="s">
        <v>251</v>
      </c>
      <c r="B67" t="s">
        <v>252</v>
      </c>
      <c r="C67" s="112">
        <v>41388</v>
      </c>
      <c r="D67" t="s">
        <v>58</v>
      </c>
    </row>
    <row r="68" spans="1:4">
      <c r="A68" t="s">
        <v>253</v>
      </c>
      <c r="B68" t="s">
        <v>254</v>
      </c>
      <c r="C68" s="112">
        <v>41913</v>
      </c>
      <c r="D68" t="s">
        <v>58</v>
      </c>
    </row>
    <row r="69" spans="1:4">
      <c r="A69" t="s">
        <v>255</v>
      </c>
      <c r="B69" t="s">
        <v>256</v>
      </c>
      <c r="C69" s="112">
        <v>42595</v>
      </c>
      <c r="D69" t="s">
        <v>58</v>
      </c>
    </row>
    <row r="70" spans="1:4">
      <c r="A70" t="s">
        <v>257</v>
      </c>
      <c r="B70" t="s">
        <v>258</v>
      </c>
      <c r="C70" s="112">
        <v>41848</v>
      </c>
      <c r="D70" t="s">
        <v>58</v>
      </c>
    </row>
    <row r="71" spans="1:4">
      <c r="A71" t="s">
        <v>259</v>
      </c>
      <c r="B71" t="s">
        <v>260</v>
      </c>
      <c r="C71" s="112">
        <v>41960</v>
      </c>
      <c r="D71" t="s">
        <v>58</v>
      </c>
    </row>
    <row r="72" spans="1:4">
      <c r="A72" t="s">
        <v>261</v>
      </c>
      <c r="B72" t="s">
        <v>262</v>
      </c>
      <c r="C72" s="112">
        <v>42430</v>
      </c>
      <c r="D72" t="s">
        <v>58</v>
      </c>
    </row>
    <row r="73" spans="1:4">
      <c r="A73" t="s">
        <v>263</v>
      </c>
      <c r="B73" t="s">
        <v>264</v>
      </c>
      <c r="C73" s="112">
        <v>42898</v>
      </c>
      <c r="D73" t="s">
        <v>58</v>
      </c>
    </row>
    <row r="74" spans="1:4">
      <c r="A74" t="s">
        <v>265</v>
      </c>
      <c r="B74" t="s">
        <v>266</v>
      </c>
      <c r="C74" s="112">
        <v>41848</v>
      </c>
      <c r="D74" t="s">
        <v>58</v>
      </c>
    </row>
    <row r="75" spans="1:4">
      <c r="A75" t="s">
        <v>267</v>
      </c>
      <c r="B75" t="s">
        <v>268</v>
      </c>
      <c r="C75" s="112">
        <v>42583</v>
      </c>
      <c r="D75" t="s">
        <v>58</v>
      </c>
    </row>
    <row r="76" spans="1:4">
      <c r="A76" t="s">
        <v>269</v>
      </c>
      <c r="B76" t="s">
        <v>270</v>
      </c>
      <c r="C76" s="112">
        <v>42009</v>
      </c>
      <c r="D76" t="s">
        <v>58</v>
      </c>
    </row>
    <row r="77" spans="1:4">
      <c r="A77" t="s">
        <v>271</v>
      </c>
      <c r="B77" t="s">
        <v>272</v>
      </c>
      <c r="C77" s="112">
        <v>42899</v>
      </c>
      <c r="D77" t="s">
        <v>58</v>
      </c>
    </row>
    <row r="78" spans="1:4">
      <c r="A78" t="s">
        <v>273</v>
      </c>
      <c r="B78" t="s">
        <v>274</v>
      </c>
      <c r="C78" s="112">
        <v>41986</v>
      </c>
      <c r="D78" t="s">
        <v>113</v>
      </c>
    </row>
    <row r="79" spans="1:4">
      <c r="A79" t="s">
        <v>275</v>
      </c>
      <c r="B79" t="s">
        <v>276</v>
      </c>
      <c r="C79" s="112">
        <v>41211</v>
      </c>
      <c r="D79" t="s">
        <v>58</v>
      </c>
    </row>
    <row r="80" spans="1:4">
      <c r="A80" t="s">
        <v>277</v>
      </c>
      <c r="B80" t="s">
        <v>278</v>
      </c>
      <c r="C80" s="112">
        <v>42565</v>
      </c>
      <c r="D80" t="s">
        <v>58</v>
      </c>
    </row>
    <row r="81" spans="1:4">
      <c r="A81" t="s">
        <v>279</v>
      </c>
      <c r="B81" t="s">
        <v>280</v>
      </c>
      <c r="C81" s="112">
        <v>42371</v>
      </c>
      <c r="D81" t="s">
        <v>58</v>
      </c>
    </row>
    <row r="82" spans="1:4">
      <c r="A82" t="s">
        <v>281</v>
      </c>
      <c r="B82" t="s">
        <v>282</v>
      </c>
      <c r="C82" s="112">
        <v>42186</v>
      </c>
      <c r="D82" t="s">
        <v>58</v>
      </c>
    </row>
    <row r="83" spans="1:4">
      <c r="A83" t="s">
        <v>283</v>
      </c>
      <c r="B83" t="s">
        <v>284</v>
      </c>
      <c r="C83" s="112">
        <v>42898</v>
      </c>
      <c r="D83" t="s">
        <v>58</v>
      </c>
    </row>
    <row r="84" spans="1:4">
      <c r="A84" t="s">
        <v>285</v>
      </c>
      <c r="B84" t="s">
        <v>286</v>
      </c>
      <c r="C84" s="112">
        <v>40998</v>
      </c>
      <c r="D84" t="s">
        <v>113</v>
      </c>
    </row>
    <row r="85" spans="1:4">
      <c r="A85" t="s">
        <v>287</v>
      </c>
      <c r="B85" t="s">
        <v>288</v>
      </c>
      <c r="C85" s="112">
        <v>41211</v>
      </c>
      <c r="D85" t="s">
        <v>58</v>
      </c>
    </row>
    <row r="86" spans="1:4">
      <c r="A86" t="s">
        <v>289</v>
      </c>
      <c r="B86" t="s">
        <v>290</v>
      </c>
      <c r="C86" s="112">
        <v>42660</v>
      </c>
      <c r="D86" t="s">
        <v>58</v>
      </c>
    </row>
    <row r="87" spans="1:4">
      <c r="A87" t="s">
        <v>291</v>
      </c>
      <c r="B87" t="s">
        <v>292</v>
      </c>
      <c r="C87" s="112">
        <v>42826</v>
      </c>
      <c r="D87" t="s">
        <v>58</v>
      </c>
    </row>
    <row r="88" spans="1:4">
      <c r="A88" t="s">
        <v>293</v>
      </c>
      <c r="B88" t="s">
        <v>294</v>
      </c>
      <c r="C88" s="112">
        <v>42892</v>
      </c>
      <c r="D88" t="s">
        <v>58</v>
      </c>
    </row>
    <row r="89" spans="1:4">
      <c r="A89" t="s">
        <v>295</v>
      </c>
      <c r="B89" t="s">
        <v>296</v>
      </c>
      <c r="C89" s="112">
        <v>41708</v>
      </c>
      <c r="D89" t="s">
        <v>179</v>
      </c>
    </row>
    <row r="90" spans="1:4">
      <c r="A90" t="s">
        <v>297</v>
      </c>
      <c r="B90" t="s">
        <v>298</v>
      </c>
      <c r="C90" s="112">
        <v>41205</v>
      </c>
      <c r="D90" t="s">
        <v>182</v>
      </c>
    </row>
    <row r="91" spans="1:4">
      <c r="A91" t="s">
        <v>299</v>
      </c>
      <c r="B91" t="s">
        <v>300</v>
      </c>
      <c r="C91" s="112">
        <v>42522</v>
      </c>
      <c r="D91" t="s">
        <v>182</v>
      </c>
    </row>
    <row r="92" spans="1:4">
      <c r="A92" t="s">
        <v>301</v>
      </c>
      <c r="B92" t="s">
        <v>302</v>
      </c>
      <c r="C92" s="112">
        <v>42642</v>
      </c>
      <c r="D92" t="s">
        <v>200</v>
      </c>
    </row>
    <row r="93" spans="1:4">
      <c r="A93" t="s">
        <v>303</v>
      </c>
      <c r="B93" t="s">
        <v>304</v>
      </c>
      <c r="C93" s="112">
        <v>41904</v>
      </c>
      <c r="D93" t="s">
        <v>182</v>
      </c>
    </row>
    <row r="94" spans="1:4">
      <c r="A94" t="s">
        <v>305</v>
      </c>
      <c r="B94" t="s">
        <v>306</v>
      </c>
      <c r="C94" s="112">
        <v>41376</v>
      </c>
      <c r="D94" t="s">
        <v>182</v>
      </c>
    </row>
    <row r="95" spans="1:4">
      <c r="A95" t="s">
        <v>307</v>
      </c>
      <c r="B95" t="s">
        <v>308</v>
      </c>
      <c r="C95" s="112">
        <v>41713</v>
      </c>
      <c r="D95" t="s">
        <v>182</v>
      </c>
    </row>
    <row r="96" spans="1:4">
      <c r="A96" t="s">
        <v>309</v>
      </c>
      <c r="B96" t="s">
        <v>310</v>
      </c>
      <c r="C96" s="112">
        <v>42493</v>
      </c>
      <c r="D96" t="s">
        <v>182</v>
      </c>
    </row>
    <row r="97" spans="1:4">
      <c r="A97" t="s">
        <v>311</v>
      </c>
      <c r="B97" t="s">
        <v>312</v>
      </c>
      <c r="C97" s="112">
        <v>42901</v>
      </c>
      <c r="D97" t="s">
        <v>313</v>
      </c>
    </row>
    <row r="98" spans="1:4">
      <c r="A98" t="s">
        <v>314</v>
      </c>
      <c r="B98" t="s">
        <v>315</v>
      </c>
      <c r="C98" s="112">
        <v>42696</v>
      </c>
      <c r="D98" t="s">
        <v>200</v>
      </c>
    </row>
    <row r="99" spans="1:4">
      <c r="A99" t="s">
        <v>316</v>
      </c>
      <c r="B99" t="s">
        <v>317</v>
      </c>
      <c r="C99" s="112">
        <v>42709</v>
      </c>
      <c r="D99" t="s">
        <v>200</v>
      </c>
    </row>
    <row r="100" spans="1:4">
      <c r="A100" t="s">
        <v>318</v>
      </c>
      <c r="B100" t="s">
        <v>319</v>
      </c>
      <c r="C100" s="112">
        <v>42892</v>
      </c>
      <c r="D100" t="s">
        <v>200</v>
      </c>
    </row>
    <row r="101" spans="1:4">
      <c r="A101" t="s">
        <v>320</v>
      </c>
      <c r="B101" t="s">
        <v>321</v>
      </c>
      <c r="C101" s="112">
        <v>42834</v>
      </c>
      <c r="D101" t="s">
        <v>200</v>
      </c>
    </row>
    <row r="102" spans="1:4">
      <c r="A102" t="s">
        <v>322</v>
      </c>
      <c r="B102" t="s">
        <v>323</v>
      </c>
      <c r="C102" s="112">
        <v>42560</v>
      </c>
      <c r="D102" t="s">
        <v>113</v>
      </c>
    </row>
    <row r="103" spans="1:4">
      <c r="A103" t="s">
        <v>324</v>
      </c>
      <c r="B103" t="s">
        <v>325</v>
      </c>
      <c r="C103" s="112" t="s">
        <v>326</v>
      </c>
      <c r="D103" t="s">
        <v>58</v>
      </c>
    </row>
    <row r="104" spans="1:4">
      <c r="A104" t="s">
        <v>327</v>
      </c>
      <c r="B104" t="s">
        <v>328</v>
      </c>
      <c r="C104" s="112" t="s">
        <v>329</v>
      </c>
      <c r="D104" t="s">
        <v>58</v>
      </c>
    </row>
    <row r="105" spans="1:4">
      <c r="A105" t="s">
        <v>330</v>
      </c>
      <c r="B105" t="s">
        <v>331</v>
      </c>
      <c r="C105" s="112">
        <v>42899</v>
      </c>
      <c r="D105" t="s">
        <v>332</v>
      </c>
    </row>
    <row r="106" spans="1:4">
      <c r="A106" t="s">
        <v>333</v>
      </c>
      <c r="B106" t="s">
        <v>334</v>
      </c>
      <c r="C106" s="112">
        <v>42858</v>
      </c>
      <c r="D106" t="s">
        <v>58</v>
      </c>
    </row>
    <row r="107" spans="1:4">
      <c r="A107" t="s">
        <v>335</v>
      </c>
      <c r="B107" t="s">
        <v>336</v>
      </c>
      <c r="C107" s="112">
        <v>42255</v>
      </c>
      <c r="D107" t="s">
        <v>332</v>
      </c>
    </row>
    <row r="108" spans="1:4">
      <c r="A108" t="s">
        <v>337</v>
      </c>
      <c r="B108" t="s">
        <v>204</v>
      </c>
      <c r="C108" s="112">
        <v>42522</v>
      </c>
      <c r="D108" t="s">
        <v>58</v>
      </c>
    </row>
    <row r="109" spans="1:4">
      <c r="A109" t="s">
        <v>338</v>
      </c>
      <c r="B109" t="s">
        <v>339</v>
      </c>
      <c r="C109" s="112">
        <v>42608</v>
      </c>
      <c r="D109" t="s">
        <v>113</v>
      </c>
    </row>
    <row r="110" spans="1:4">
      <c r="A110" t="s">
        <v>340</v>
      </c>
      <c r="B110" t="s">
        <v>341</v>
      </c>
      <c r="C110" s="112" t="s">
        <v>342</v>
      </c>
      <c r="D110" t="s">
        <v>58</v>
      </c>
    </row>
    <row r="111" spans="1:4">
      <c r="A111" t="s">
        <v>343</v>
      </c>
      <c r="B111" t="s">
        <v>344</v>
      </c>
      <c r="C111" s="112">
        <v>42598</v>
      </c>
      <c r="D111" t="s">
        <v>58</v>
      </c>
    </row>
    <row r="112" spans="1:4">
      <c r="A112" t="s">
        <v>345</v>
      </c>
      <c r="B112" t="s">
        <v>346</v>
      </c>
      <c r="C112" s="112">
        <v>42858</v>
      </c>
      <c r="D112" t="s">
        <v>182</v>
      </c>
    </row>
    <row r="113" spans="1:4">
      <c r="A113" t="s">
        <v>347</v>
      </c>
      <c r="B113" t="s">
        <v>348</v>
      </c>
      <c r="C113" s="112">
        <v>42858</v>
      </c>
      <c r="D113" t="s">
        <v>332</v>
      </c>
    </row>
    <row r="114" spans="1:4">
      <c r="A114" t="s">
        <v>349</v>
      </c>
      <c r="B114" t="s">
        <v>350</v>
      </c>
      <c r="C114" s="112" t="s">
        <v>351</v>
      </c>
      <c r="D114" t="s">
        <v>58</v>
      </c>
    </row>
    <row r="115" spans="1:4">
      <c r="A115" t="s">
        <v>352</v>
      </c>
      <c r="B115" t="s">
        <v>353</v>
      </c>
      <c r="C115" s="112">
        <v>42461</v>
      </c>
      <c r="D115" t="s">
        <v>58</v>
      </c>
    </row>
    <row r="116" spans="1:4">
      <c r="A116" t="s">
        <v>354</v>
      </c>
      <c r="B116" t="s">
        <v>355</v>
      </c>
      <c r="C116" s="112">
        <v>42254</v>
      </c>
      <c r="D116" t="s">
        <v>332</v>
      </c>
    </row>
    <row r="117" spans="1:4">
      <c r="A117" t="s">
        <v>356</v>
      </c>
      <c r="B117" t="s">
        <v>357</v>
      </c>
      <c r="C117" s="112">
        <v>42604</v>
      </c>
      <c r="D117" t="s">
        <v>358</v>
      </c>
    </row>
    <row r="118" spans="1:4">
      <c r="A118" t="s">
        <v>359</v>
      </c>
      <c r="B118" t="s">
        <v>360</v>
      </c>
      <c r="C118" s="112" t="s">
        <v>361</v>
      </c>
      <c r="D118" t="s">
        <v>113</v>
      </c>
    </row>
    <row r="119" spans="1:4">
      <c r="A119" t="s">
        <v>362</v>
      </c>
      <c r="B119" t="s">
        <v>363</v>
      </c>
      <c r="C119" s="112">
        <v>42821</v>
      </c>
      <c r="D119" t="s">
        <v>58</v>
      </c>
    </row>
    <row r="120" spans="1:4">
      <c r="A120" t="s">
        <v>364</v>
      </c>
      <c r="B120" t="s">
        <v>365</v>
      </c>
      <c r="C120" s="112">
        <v>42826</v>
      </c>
      <c r="D120" t="s">
        <v>58</v>
      </c>
    </row>
    <row r="121" spans="1:4">
      <c r="A121" t="s">
        <v>366</v>
      </c>
      <c r="B121" t="s">
        <v>367</v>
      </c>
      <c r="C121" s="112">
        <v>42887</v>
      </c>
      <c r="D121" t="s">
        <v>58</v>
      </c>
    </row>
    <row r="122" spans="1:4">
      <c r="A122" t="s">
        <v>368</v>
      </c>
      <c r="B122" t="s">
        <v>369</v>
      </c>
      <c r="C122" s="112">
        <v>42826</v>
      </c>
      <c r="D122" t="s">
        <v>332</v>
      </c>
    </row>
    <row r="123" spans="1:4">
      <c r="A123" t="s">
        <v>370</v>
      </c>
      <c r="B123" t="s">
        <v>371</v>
      </c>
      <c r="C123" s="112">
        <v>42634</v>
      </c>
      <c r="D123" t="s">
        <v>58</v>
      </c>
    </row>
    <row r="124" spans="1:4">
      <c r="A124" t="s">
        <v>372</v>
      </c>
      <c r="B124" t="s">
        <v>373</v>
      </c>
      <c r="C124" s="112">
        <v>42373</v>
      </c>
      <c r="D124" t="s">
        <v>58</v>
      </c>
    </row>
    <row r="125" spans="1:4">
      <c r="A125" t="s">
        <v>374</v>
      </c>
      <c r="B125" t="s">
        <v>375</v>
      </c>
      <c r="C125" s="112">
        <v>42816</v>
      </c>
      <c r="D125" t="s">
        <v>332</v>
      </c>
    </row>
    <row r="126" spans="1:4">
      <c r="A126" t="s">
        <v>376</v>
      </c>
      <c r="B126" t="s">
        <v>377</v>
      </c>
      <c r="C126" s="112">
        <v>42522</v>
      </c>
      <c r="D126" t="s">
        <v>58</v>
      </c>
    </row>
    <row r="127" spans="1:4">
      <c r="A127" t="s">
        <v>378</v>
      </c>
      <c r="B127" t="s">
        <v>379</v>
      </c>
      <c r="C127" s="112" t="s">
        <v>380</v>
      </c>
      <c r="D127" t="s">
        <v>182</v>
      </c>
    </row>
    <row r="128" spans="1:4">
      <c r="A128" t="s">
        <v>381</v>
      </c>
      <c r="B128" t="s">
        <v>382</v>
      </c>
      <c r="C128" s="112">
        <v>42826</v>
      </c>
      <c r="D128" t="s">
        <v>358</v>
      </c>
    </row>
    <row r="129" spans="1:4">
      <c r="A129" t="s">
        <v>383</v>
      </c>
      <c r="B129" t="s">
        <v>384</v>
      </c>
      <c r="C129" s="112">
        <v>42858</v>
      </c>
      <c r="D129" t="s">
        <v>113</v>
      </c>
    </row>
    <row r="130" spans="1:4">
      <c r="A130" t="s">
        <v>385</v>
      </c>
      <c r="B130" t="s">
        <v>386</v>
      </c>
      <c r="C130" s="112">
        <v>42876</v>
      </c>
      <c r="D130" t="s">
        <v>58</v>
      </c>
    </row>
    <row r="131" spans="1:4">
      <c r="A131" t="s">
        <v>387</v>
      </c>
      <c r="B131" t="s">
        <v>388</v>
      </c>
      <c r="C131" s="112">
        <v>42876</v>
      </c>
      <c r="D131" t="s">
        <v>58</v>
      </c>
    </row>
    <row r="132" spans="1:4">
      <c r="A132" t="s">
        <v>389</v>
      </c>
      <c r="B132" t="s">
        <v>390</v>
      </c>
      <c r="C132" s="112">
        <v>42876</v>
      </c>
      <c r="D132" t="s">
        <v>58</v>
      </c>
    </row>
    <row r="133" spans="1:4">
      <c r="A133" t="s">
        <v>391</v>
      </c>
      <c r="B133" t="s">
        <v>392</v>
      </c>
      <c r="C133" s="112">
        <v>42876</v>
      </c>
      <c r="D133" t="s">
        <v>332</v>
      </c>
    </row>
    <row r="134" spans="1:4">
      <c r="A134" t="s">
        <v>393</v>
      </c>
      <c r="B134" t="s">
        <v>394</v>
      </c>
      <c r="C134" s="112">
        <v>42310</v>
      </c>
      <c r="D134" t="s">
        <v>58</v>
      </c>
    </row>
    <row r="135" spans="1:4">
      <c r="A135" t="s">
        <v>395</v>
      </c>
      <c r="B135" t="s">
        <v>396</v>
      </c>
      <c r="C135" s="112">
        <v>42887</v>
      </c>
      <c r="D135" t="s">
        <v>332</v>
      </c>
    </row>
    <row r="136" spans="1:4">
      <c r="A136" t="s">
        <v>397</v>
      </c>
      <c r="B136" t="s">
        <v>398</v>
      </c>
      <c r="C136" s="112">
        <v>42891</v>
      </c>
      <c r="D136" t="s">
        <v>113</v>
      </c>
    </row>
    <row r="137" spans="1:4">
      <c r="A137" t="s">
        <v>399</v>
      </c>
      <c r="C137" s="112">
        <v>42572</v>
      </c>
      <c r="D137" t="s">
        <v>58</v>
      </c>
    </row>
    <row r="138" spans="1:4">
      <c r="A138" t="s">
        <v>400</v>
      </c>
      <c r="B138" t="s">
        <v>401</v>
      </c>
      <c r="C138" s="112">
        <v>42892</v>
      </c>
      <c r="D138" t="s">
        <v>58</v>
      </c>
    </row>
    <row r="139" spans="1:4">
      <c r="A139" t="s">
        <v>402</v>
      </c>
      <c r="B139" t="s">
        <v>403</v>
      </c>
      <c r="C139" s="112">
        <v>42583</v>
      </c>
      <c r="D139" t="s">
        <v>58</v>
      </c>
    </row>
    <row r="140" spans="1:4">
      <c r="A140" t="s">
        <v>404</v>
      </c>
      <c r="B140" t="s">
        <v>226</v>
      </c>
      <c r="C140" s="112">
        <v>42898</v>
      </c>
      <c r="D140" t="s">
        <v>182</v>
      </c>
    </row>
    <row r="141" spans="1:4">
      <c r="A141" t="s">
        <v>405</v>
      </c>
      <c r="B141" t="s">
        <v>406</v>
      </c>
      <c r="C141" s="112" t="s">
        <v>407</v>
      </c>
      <c r="D141" t="s">
        <v>58</v>
      </c>
    </row>
    <row r="142" spans="1:4">
      <c r="A142" t="s">
        <v>408</v>
      </c>
      <c r="B142" t="s">
        <v>409</v>
      </c>
      <c r="C142" s="112">
        <v>42887</v>
      </c>
      <c r="D142" t="s">
        <v>200</v>
      </c>
    </row>
    <row r="143" spans="1:4">
      <c r="A143" t="s">
        <v>410</v>
      </c>
      <c r="B143" t="s">
        <v>411</v>
      </c>
      <c r="C143" s="112">
        <v>42795</v>
      </c>
      <c r="D143" t="s">
        <v>182</v>
      </c>
    </row>
    <row r="144" spans="1:4">
      <c r="A144" t="s">
        <v>412</v>
      </c>
      <c r="B144" t="s">
        <v>413</v>
      </c>
      <c r="C144" s="112" t="s">
        <v>414</v>
      </c>
      <c r="D144" t="s">
        <v>113</v>
      </c>
    </row>
    <row r="145" spans="1:4">
      <c r="A145" t="s">
        <v>415</v>
      </c>
      <c r="B145" t="s">
        <v>416</v>
      </c>
      <c r="C145" s="112">
        <v>42887</v>
      </c>
      <c r="D145" t="s">
        <v>58</v>
      </c>
    </row>
    <row r="146" spans="1:4">
      <c r="A146" t="s">
        <v>417</v>
      </c>
      <c r="B146" t="s">
        <v>418</v>
      </c>
      <c r="C146" s="112" t="s">
        <v>419</v>
      </c>
      <c r="D146" t="s">
        <v>332</v>
      </c>
    </row>
    <row r="147" spans="1:4">
      <c r="A147" t="s">
        <v>420</v>
      </c>
      <c r="B147" t="s">
        <v>421</v>
      </c>
      <c r="C147" s="112">
        <v>42576</v>
      </c>
      <c r="D147" t="s">
        <v>200</v>
      </c>
    </row>
    <row r="148" spans="1:4">
      <c r="A148" t="s">
        <v>422</v>
      </c>
      <c r="B148" t="s">
        <v>423</v>
      </c>
      <c r="C148" s="112">
        <v>42858</v>
      </c>
      <c r="D148" t="s">
        <v>182</v>
      </c>
    </row>
    <row r="149" spans="1:4">
      <c r="A149" t="s">
        <v>424</v>
      </c>
      <c r="B149" t="s">
        <v>425</v>
      </c>
      <c r="C149" s="112">
        <v>42634</v>
      </c>
      <c r="D149" t="s">
        <v>58</v>
      </c>
    </row>
    <row r="150" spans="1:4">
      <c r="A150" t="s">
        <v>426</v>
      </c>
      <c r="B150" t="s">
        <v>427</v>
      </c>
      <c r="C150" s="112">
        <v>42887</v>
      </c>
      <c r="D150" t="s">
        <v>58</v>
      </c>
    </row>
    <row r="151" spans="1:4">
      <c r="A151" t="s">
        <v>428</v>
      </c>
      <c r="B151" t="s">
        <v>429</v>
      </c>
      <c r="C151" s="112">
        <v>42644</v>
      </c>
      <c r="D151" t="s">
        <v>58</v>
      </c>
    </row>
    <row r="152" spans="1:4">
      <c r="A152" t="s">
        <v>430</v>
      </c>
      <c r="B152" t="s">
        <v>431</v>
      </c>
      <c r="C152" s="112">
        <v>42863</v>
      </c>
      <c r="D152" t="s">
        <v>182</v>
      </c>
    </row>
    <row r="153" spans="1:4">
      <c r="A153" t="s">
        <v>432</v>
      </c>
      <c r="B153" t="s">
        <v>433</v>
      </c>
      <c r="C153" s="112">
        <v>42858</v>
      </c>
      <c r="D153" t="s">
        <v>58</v>
      </c>
    </row>
    <row r="154" spans="1:4">
      <c r="A154" t="s">
        <v>434</v>
      </c>
      <c r="B154" t="s">
        <v>435</v>
      </c>
      <c r="C154" s="112">
        <v>42858</v>
      </c>
      <c r="D154" t="s">
        <v>332</v>
      </c>
    </row>
    <row r="155" spans="1:4">
      <c r="A155" t="s">
        <v>436</v>
      </c>
      <c r="B155" t="s">
        <v>437</v>
      </c>
      <c r="C155" s="112">
        <v>42849</v>
      </c>
      <c r="D155" t="s">
        <v>209</v>
      </c>
    </row>
    <row r="156" spans="1:4">
      <c r="A156" t="s">
        <v>438</v>
      </c>
      <c r="B156" t="s">
        <v>439</v>
      </c>
      <c r="C156" s="112">
        <v>42460</v>
      </c>
      <c r="D156" t="s">
        <v>209</v>
      </c>
    </row>
    <row r="157" spans="1:4">
      <c r="A157" t="s">
        <v>440</v>
      </c>
      <c r="B157" t="s">
        <v>441</v>
      </c>
      <c r="C157" s="112">
        <v>42329</v>
      </c>
      <c r="D157" t="s">
        <v>113</v>
      </c>
    </row>
    <row r="158" spans="1:4">
      <c r="A158" t="s">
        <v>442</v>
      </c>
      <c r="B158" t="s">
        <v>443</v>
      </c>
      <c r="C158" s="112">
        <v>42775</v>
      </c>
      <c r="D158" t="s">
        <v>58</v>
      </c>
    </row>
    <row r="159" spans="1:4">
      <c r="A159" t="s">
        <v>444</v>
      </c>
      <c r="B159" t="s">
        <v>445</v>
      </c>
      <c r="C159" s="112">
        <v>42552</v>
      </c>
      <c r="D159" t="s">
        <v>58</v>
      </c>
    </row>
    <row r="160" spans="1:4">
      <c r="A160" t="s">
        <v>446</v>
      </c>
      <c r="B160" t="s">
        <v>447</v>
      </c>
      <c r="C160" s="112">
        <v>42583</v>
      </c>
      <c r="D160" t="s">
        <v>200</v>
      </c>
    </row>
    <row r="161" spans="1:4">
      <c r="A161" t="s">
        <v>448</v>
      </c>
      <c r="B161" t="s">
        <v>449</v>
      </c>
      <c r="C161" s="112">
        <v>42587</v>
      </c>
      <c r="D161" t="s">
        <v>332</v>
      </c>
    </row>
    <row r="162" spans="1:4">
      <c r="A162" t="s">
        <v>450</v>
      </c>
      <c r="B162" t="s">
        <v>451</v>
      </c>
      <c r="C162" s="112" t="s">
        <v>407</v>
      </c>
      <c r="D162" t="s">
        <v>58</v>
      </c>
    </row>
    <row r="163" spans="1:4">
      <c r="A163" t="s">
        <v>452</v>
      </c>
      <c r="B163" t="s">
        <v>453</v>
      </c>
      <c r="C163" s="112" t="s">
        <v>454</v>
      </c>
      <c r="D163" t="s">
        <v>58</v>
      </c>
    </row>
    <row r="164" spans="1:4">
      <c r="A164" t="s">
        <v>455</v>
      </c>
      <c r="B164" t="s">
        <v>456</v>
      </c>
      <c r="C164" s="112">
        <v>42542</v>
      </c>
      <c r="D164" t="s">
        <v>332</v>
      </c>
    </row>
    <row r="165" spans="1:4">
      <c r="A165" t="s">
        <v>457</v>
      </c>
      <c r="B165" t="s">
        <v>458</v>
      </c>
      <c r="C165" s="112">
        <v>42772</v>
      </c>
      <c r="D165" t="s">
        <v>358</v>
      </c>
    </row>
    <row r="166" spans="1:4">
      <c r="A166" t="s">
        <v>459</v>
      </c>
      <c r="B166" t="s">
        <v>460</v>
      </c>
      <c r="C166" s="112">
        <v>42564</v>
      </c>
      <c r="D166" t="s">
        <v>113</v>
      </c>
    </row>
    <row r="167" spans="1:4">
      <c r="A167" t="s">
        <v>461</v>
      </c>
      <c r="B167" t="s">
        <v>462</v>
      </c>
      <c r="C167" s="112">
        <v>42499</v>
      </c>
      <c r="D167" t="s">
        <v>58</v>
      </c>
    </row>
    <row r="168" spans="1:4">
      <c r="A168" t="s">
        <v>463</v>
      </c>
      <c r="B168" t="s">
        <v>464</v>
      </c>
      <c r="C168" s="112">
        <v>42603</v>
      </c>
      <c r="D168" t="s">
        <v>58</v>
      </c>
    </row>
    <row r="169" spans="1:4">
      <c r="A169" t="s">
        <v>465</v>
      </c>
      <c r="B169" t="s">
        <v>466</v>
      </c>
      <c r="C169" s="112">
        <v>42248</v>
      </c>
      <c r="D169" t="s">
        <v>332</v>
      </c>
    </row>
    <row r="170" spans="1:4">
      <c r="A170" t="s">
        <v>467</v>
      </c>
      <c r="B170" t="s">
        <v>468</v>
      </c>
      <c r="C170" s="112">
        <v>42858</v>
      </c>
      <c r="D170" t="s">
        <v>58</v>
      </c>
    </row>
    <row r="171" spans="1:4">
      <c r="A171" t="s">
        <v>469</v>
      </c>
      <c r="B171" t="s">
        <v>470</v>
      </c>
      <c r="C171" s="112" t="s">
        <v>471</v>
      </c>
      <c r="D171" t="s">
        <v>58</v>
      </c>
    </row>
    <row r="172" spans="1:4">
      <c r="A172" t="s">
        <v>472</v>
      </c>
      <c r="B172" t="s">
        <v>473</v>
      </c>
      <c r="C172" s="112">
        <v>42858</v>
      </c>
      <c r="D172" t="s">
        <v>58</v>
      </c>
    </row>
    <row r="173" spans="1:4">
      <c r="A173" t="s">
        <v>474</v>
      </c>
      <c r="B173" t="s">
        <v>475</v>
      </c>
      <c r="C173" s="112">
        <v>42597</v>
      </c>
      <c r="D173" t="s">
        <v>358</v>
      </c>
    </row>
    <row r="174" spans="1:4">
      <c r="A174" t="s">
        <v>476</v>
      </c>
      <c r="B174" t="s">
        <v>477</v>
      </c>
      <c r="C174" s="112">
        <v>42858</v>
      </c>
      <c r="D174" t="s">
        <v>113</v>
      </c>
    </row>
    <row r="175" spans="1:4">
      <c r="A175" t="s">
        <v>478</v>
      </c>
      <c r="B175" t="s">
        <v>479</v>
      </c>
      <c r="C175" s="112">
        <v>42858</v>
      </c>
      <c r="D175" t="s">
        <v>332</v>
      </c>
    </row>
    <row r="176" spans="1:4">
      <c r="A176" t="s">
        <v>480</v>
      </c>
      <c r="B176" t="s">
        <v>481</v>
      </c>
      <c r="C176" s="112">
        <v>42882</v>
      </c>
      <c r="D176" t="s">
        <v>58</v>
      </c>
    </row>
    <row r="177" spans="1:4">
      <c r="A177" t="s">
        <v>482</v>
      </c>
      <c r="B177" t="s">
        <v>483</v>
      </c>
      <c r="C177" s="112">
        <v>42805</v>
      </c>
      <c r="D177" t="s">
        <v>58</v>
      </c>
    </row>
    <row r="178" spans="1:4">
      <c r="A178" t="s">
        <v>484</v>
      </c>
      <c r="B178" t="s">
        <v>485</v>
      </c>
      <c r="C178" s="112">
        <v>42887</v>
      </c>
      <c r="D178" t="s">
        <v>58</v>
      </c>
    </row>
    <row r="179" spans="1:4">
      <c r="A179" t="s">
        <v>486</v>
      </c>
      <c r="B179" t="s">
        <v>487</v>
      </c>
      <c r="C179" s="112">
        <v>42801</v>
      </c>
      <c r="D179" t="s">
        <v>332</v>
      </c>
    </row>
    <row r="180" spans="1:4">
      <c r="A180" t="s">
        <v>488</v>
      </c>
      <c r="B180" t="s">
        <v>489</v>
      </c>
      <c r="C180" s="112">
        <v>42595</v>
      </c>
      <c r="D180" t="s">
        <v>332</v>
      </c>
    </row>
    <row r="181" spans="1:4">
      <c r="A181" t="s">
        <v>490</v>
      </c>
      <c r="B181" t="s">
        <v>491</v>
      </c>
      <c r="C181" s="112">
        <v>42329</v>
      </c>
      <c r="D181" t="s">
        <v>182</v>
      </c>
    </row>
    <row r="182" spans="1:4">
      <c r="A182" t="s">
        <v>492</v>
      </c>
      <c r="B182" t="s">
        <v>493</v>
      </c>
      <c r="C182" s="112" t="s">
        <v>494</v>
      </c>
      <c r="D182" t="s">
        <v>58</v>
      </c>
    </row>
    <row r="183" spans="1:4">
      <c r="A183" t="s">
        <v>495</v>
      </c>
      <c r="B183" t="s">
        <v>496</v>
      </c>
      <c r="C183" s="112">
        <v>42777</v>
      </c>
      <c r="D183" t="s">
        <v>58</v>
      </c>
    </row>
    <row r="184" spans="1:4">
      <c r="A184" t="s">
        <v>497</v>
      </c>
      <c r="B184" t="s">
        <v>498</v>
      </c>
      <c r="C184" s="112">
        <v>42539</v>
      </c>
      <c r="D184" t="s">
        <v>113</v>
      </c>
    </row>
    <row r="185" spans="1:4">
      <c r="A185" t="s">
        <v>499</v>
      </c>
      <c r="B185" t="s">
        <v>500</v>
      </c>
      <c r="C185" s="112">
        <v>42876</v>
      </c>
      <c r="D185" t="s">
        <v>358</v>
      </c>
    </row>
    <row r="186" spans="1:4">
      <c r="A186" t="s">
        <v>501</v>
      </c>
      <c r="B186" t="s">
        <v>502</v>
      </c>
      <c r="C186" s="112">
        <v>41955</v>
      </c>
      <c r="D186" t="s">
        <v>113</v>
      </c>
    </row>
    <row r="187" spans="1:4">
      <c r="A187" t="s">
        <v>503</v>
      </c>
      <c r="B187" t="s">
        <v>504</v>
      </c>
      <c r="C187" s="112">
        <v>42186</v>
      </c>
      <c r="D187" t="s">
        <v>58</v>
      </c>
    </row>
    <row r="188" spans="1:4">
      <c r="A188" t="s">
        <v>505</v>
      </c>
      <c r="B188" t="s">
        <v>506</v>
      </c>
      <c r="C188" s="112">
        <v>42664</v>
      </c>
      <c r="D188" t="s">
        <v>58</v>
      </c>
    </row>
    <row r="189" spans="1:4">
      <c r="A189" t="s">
        <v>507</v>
      </c>
      <c r="B189" t="s">
        <v>508</v>
      </c>
      <c r="C189" s="112">
        <v>42494</v>
      </c>
      <c r="D189" t="s">
        <v>58</v>
      </c>
    </row>
    <row r="190" spans="1:4">
      <c r="A190" t="s">
        <v>509</v>
      </c>
      <c r="B190" t="s">
        <v>510</v>
      </c>
      <c r="C190" s="112">
        <v>41554</v>
      </c>
      <c r="D190" t="s">
        <v>58</v>
      </c>
    </row>
    <row r="191" spans="1:4">
      <c r="A191" t="s">
        <v>511</v>
      </c>
      <c r="B191" t="s">
        <v>512</v>
      </c>
      <c r="C191" s="112">
        <v>42508</v>
      </c>
      <c r="D191" t="s">
        <v>332</v>
      </c>
    </row>
    <row r="192" spans="1:4">
      <c r="A192" t="s">
        <v>513</v>
      </c>
      <c r="B192" t="s">
        <v>514</v>
      </c>
      <c r="C192" s="112" t="s">
        <v>515</v>
      </c>
      <c r="D192" t="s">
        <v>113</v>
      </c>
    </row>
    <row r="193" spans="1:4">
      <c r="A193" t="s">
        <v>516</v>
      </c>
      <c r="B193" t="s">
        <v>517</v>
      </c>
      <c r="C193" s="112" t="s">
        <v>518</v>
      </c>
      <c r="D193" t="s">
        <v>58</v>
      </c>
    </row>
    <row r="194" spans="1:4">
      <c r="A194" t="s">
        <v>519</v>
      </c>
      <c r="B194" t="s">
        <v>520</v>
      </c>
      <c r="C194" s="112" t="s">
        <v>521</v>
      </c>
      <c r="D194" t="s">
        <v>332</v>
      </c>
    </row>
    <row r="195" spans="1:4">
      <c r="A195" t="s">
        <v>522</v>
      </c>
      <c r="B195" t="s">
        <v>523</v>
      </c>
      <c r="C195" s="112" t="s">
        <v>524</v>
      </c>
      <c r="D195" t="s">
        <v>58</v>
      </c>
    </row>
    <row r="196" spans="1:4">
      <c r="A196" t="s">
        <v>525</v>
      </c>
      <c r="B196" t="s">
        <v>526</v>
      </c>
      <c r="C196" s="112">
        <v>42891</v>
      </c>
      <c r="D196" t="s">
        <v>58</v>
      </c>
    </row>
    <row r="197" spans="1:4">
      <c r="A197" t="s">
        <v>527</v>
      </c>
      <c r="B197" t="s">
        <v>528</v>
      </c>
      <c r="C197" s="112">
        <v>42552</v>
      </c>
      <c r="D197" t="s">
        <v>358</v>
      </c>
    </row>
    <row r="198" spans="1:4">
      <c r="A198" t="s">
        <v>529</v>
      </c>
      <c r="B198" t="s">
        <v>530</v>
      </c>
      <c r="C198" s="112">
        <v>42632</v>
      </c>
      <c r="D198" t="s">
        <v>113</v>
      </c>
    </row>
    <row r="199" spans="1:4">
      <c r="A199" t="s">
        <v>531</v>
      </c>
      <c r="B199" t="s">
        <v>532</v>
      </c>
      <c r="C199" s="112">
        <v>42870</v>
      </c>
      <c r="D199" t="s">
        <v>332</v>
      </c>
    </row>
    <row r="200" spans="1:4">
      <c r="A200" t="s">
        <v>533</v>
      </c>
      <c r="B200" t="s">
        <v>534</v>
      </c>
      <c r="C200" s="112">
        <v>42787</v>
      </c>
      <c r="D200" t="s">
        <v>58</v>
      </c>
    </row>
    <row r="201" spans="1:4">
      <c r="A201" t="s">
        <v>535</v>
      </c>
      <c r="B201" t="s">
        <v>536</v>
      </c>
      <c r="C201" s="112">
        <v>42310</v>
      </c>
      <c r="D201" t="s">
        <v>332</v>
      </c>
    </row>
    <row r="202" spans="1:4">
      <c r="A202" t="s">
        <v>537</v>
      </c>
      <c r="B202" t="s">
        <v>538</v>
      </c>
      <c r="C202" s="112">
        <v>42572</v>
      </c>
      <c r="D202" t="s">
        <v>58</v>
      </c>
    </row>
    <row r="203" spans="1:4">
      <c r="A203" t="s">
        <v>539</v>
      </c>
      <c r="B203" t="s">
        <v>540</v>
      </c>
      <c r="C203" s="112">
        <v>42493</v>
      </c>
      <c r="D203" t="s">
        <v>332</v>
      </c>
    </row>
    <row r="204" spans="1:4">
      <c r="A204" t="s">
        <v>541</v>
      </c>
      <c r="B204" t="s">
        <v>542</v>
      </c>
      <c r="C204" s="112">
        <v>41845</v>
      </c>
      <c r="D204" t="s">
        <v>113</v>
      </c>
    </row>
    <row r="205" spans="1:4">
      <c r="A205" t="s">
        <v>543</v>
      </c>
      <c r="B205" t="s">
        <v>544</v>
      </c>
      <c r="C205" s="112">
        <v>42896</v>
      </c>
      <c r="D205" t="s">
        <v>58</v>
      </c>
    </row>
    <row r="206" spans="1:4">
      <c r="A206" t="s">
        <v>545</v>
      </c>
      <c r="B206" t="s">
        <v>546</v>
      </c>
      <c r="C206" s="112">
        <v>42552</v>
      </c>
      <c r="D206" t="s">
        <v>200</v>
      </c>
    </row>
    <row r="207" spans="1:4">
      <c r="A207" t="s">
        <v>547</v>
      </c>
      <c r="B207" t="s">
        <v>548</v>
      </c>
      <c r="C207" s="112">
        <v>42802</v>
      </c>
      <c r="D207" t="s">
        <v>332</v>
      </c>
    </row>
    <row r="208" spans="1:4">
      <c r="A208" t="s">
        <v>549</v>
      </c>
      <c r="B208" t="s">
        <v>550</v>
      </c>
      <c r="C208" s="112">
        <v>42653</v>
      </c>
      <c r="D208" t="s">
        <v>58</v>
      </c>
    </row>
    <row r="209" spans="1:4">
      <c r="A209" t="s">
        <v>551</v>
      </c>
      <c r="B209" t="s">
        <v>552</v>
      </c>
      <c r="C209" s="112">
        <v>42653</v>
      </c>
      <c r="D209" t="s">
        <v>58</v>
      </c>
    </row>
    <row r="210" spans="1:4">
      <c r="A210" t="s">
        <v>553</v>
      </c>
      <c r="B210" t="s">
        <v>554</v>
      </c>
      <c r="C210" s="112">
        <v>42887</v>
      </c>
      <c r="D210" t="s">
        <v>58</v>
      </c>
    </row>
    <row r="211" spans="1:4">
      <c r="A211" t="s">
        <v>555</v>
      </c>
      <c r="B211" t="s">
        <v>556</v>
      </c>
      <c r="C211" s="112">
        <v>42887</v>
      </c>
      <c r="D211" t="s">
        <v>58</v>
      </c>
    </row>
    <row r="212" spans="1:4">
      <c r="A212" t="s">
        <v>557</v>
      </c>
      <c r="B212" t="s">
        <v>558</v>
      </c>
      <c r="C212" s="112">
        <v>42569</v>
      </c>
      <c r="D212" t="s">
        <v>332</v>
      </c>
    </row>
    <row r="213" spans="1:4">
      <c r="A213" t="s">
        <v>559</v>
      </c>
      <c r="B213" t="s">
        <v>560</v>
      </c>
      <c r="C213" s="112">
        <v>42887</v>
      </c>
      <c r="D213" t="s">
        <v>113</v>
      </c>
    </row>
    <row r="214" spans="1:4">
      <c r="A214" t="s">
        <v>561</v>
      </c>
      <c r="B214" t="s">
        <v>562</v>
      </c>
      <c r="C214" s="112" t="s">
        <v>563</v>
      </c>
      <c r="D214" t="s">
        <v>564</v>
      </c>
    </row>
    <row r="215" spans="1:4">
      <c r="A215" t="s">
        <v>565</v>
      </c>
      <c r="B215" t="s">
        <v>566</v>
      </c>
      <c r="C215" s="112">
        <v>42815</v>
      </c>
      <c r="D215" t="s">
        <v>332</v>
      </c>
    </row>
    <row r="216" spans="1:4">
      <c r="A216" t="s">
        <v>567</v>
      </c>
      <c r="B216" t="s">
        <v>568</v>
      </c>
      <c r="C216" s="112">
        <v>42887</v>
      </c>
      <c r="D216" t="s">
        <v>58</v>
      </c>
    </row>
    <row r="217" spans="1:4">
      <c r="A217" t="s">
        <v>569</v>
      </c>
      <c r="B217" t="s">
        <v>570</v>
      </c>
      <c r="C217" s="112">
        <v>42887</v>
      </c>
      <c r="D217" t="s">
        <v>58</v>
      </c>
    </row>
    <row r="218" spans="1:4">
      <c r="A218" t="s">
        <v>571</v>
      </c>
      <c r="B218" t="s">
        <v>572</v>
      </c>
      <c r="C218" s="112">
        <v>42371</v>
      </c>
      <c r="D218" t="s">
        <v>58</v>
      </c>
    </row>
    <row r="219" spans="1:4">
      <c r="A219" t="s">
        <v>573</v>
      </c>
      <c r="B219" t="s">
        <v>574</v>
      </c>
      <c r="C219" s="112">
        <v>42248</v>
      </c>
      <c r="D219" t="s">
        <v>58</v>
      </c>
    </row>
    <row r="220" spans="1:4">
      <c r="A220" t="s">
        <v>575</v>
      </c>
      <c r="B220" t="s">
        <v>576</v>
      </c>
      <c r="C220" s="112">
        <v>42887</v>
      </c>
      <c r="D220" t="s">
        <v>332</v>
      </c>
    </row>
    <row r="221" spans="1:4">
      <c r="A221" t="s">
        <v>577</v>
      </c>
      <c r="B221" t="s">
        <v>578</v>
      </c>
      <c r="C221" s="112">
        <v>42310</v>
      </c>
      <c r="D221" t="s">
        <v>113</v>
      </c>
    </row>
    <row r="222" spans="1:4">
      <c r="A222" t="s">
        <v>579</v>
      </c>
      <c r="B222" t="s">
        <v>580</v>
      </c>
      <c r="C222" s="112">
        <v>41041</v>
      </c>
      <c r="D222" t="s">
        <v>564</v>
      </c>
    </row>
    <row r="223" spans="1:4">
      <c r="A223" t="s">
        <v>581</v>
      </c>
      <c r="B223" t="s">
        <v>582</v>
      </c>
      <c r="C223" s="112">
        <v>42887</v>
      </c>
      <c r="D223" t="s">
        <v>200</v>
      </c>
    </row>
    <row r="224" spans="1:4">
      <c r="A224" t="s">
        <v>583</v>
      </c>
      <c r="B224" t="s">
        <v>584</v>
      </c>
      <c r="C224" s="112">
        <v>42552</v>
      </c>
      <c r="D224" t="s">
        <v>58</v>
      </c>
    </row>
    <row r="225" spans="1:4">
      <c r="A225" t="s">
        <v>585</v>
      </c>
      <c r="B225" t="s">
        <v>586</v>
      </c>
      <c r="C225" s="112">
        <v>42609</v>
      </c>
      <c r="D225" t="s">
        <v>332</v>
      </c>
    </row>
    <row r="226" spans="1:4">
      <c r="A226" t="s">
        <v>587</v>
      </c>
      <c r="B226" t="s">
        <v>588</v>
      </c>
      <c r="C226" s="112" t="s">
        <v>589</v>
      </c>
      <c r="D226" t="s">
        <v>58</v>
      </c>
    </row>
    <row r="227" spans="1:4">
      <c r="A227" t="s">
        <v>590</v>
      </c>
      <c r="B227" t="s">
        <v>591</v>
      </c>
      <c r="C227" s="112">
        <v>42858</v>
      </c>
      <c r="D227" t="s">
        <v>58</v>
      </c>
    </row>
    <row r="228" spans="1:4">
      <c r="A228" t="s">
        <v>592</v>
      </c>
      <c r="B228" t="s">
        <v>593</v>
      </c>
      <c r="C228" s="112">
        <v>42826</v>
      </c>
      <c r="D228" t="s">
        <v>113</v>
      </c>
    </row>
    <row r="229" spans="1:4">
      <c r="A229" t="s">
        <v>594</v>
      </c>
      <c r="B229" t="s">
        <v>595</v>
      </c>
      <c r="C229" s="112">
        <v>42583</v>
      </c>
      <c r="D229" t="s">
        <v>58</v>
      </c>
    </row>
    <row r="230" spans="1:4">
      <c r="A230" t="s">
        <v>596</v>
      </c>
      <c r="B230" t="s">
        <v>597</v>
      </c>
      <c r="C230" s="112">
        <v>42865</v>
      </c>
      <c r="D230" t="s">
        <v>58</v>
      </c>
    </row>
    <row r="231" spans="1:4">
      <c r="A231" t="s">
        <v>598</v>
      </c>
      <c r="B231" t="s">
        <v>599</v>
      </c>
      <c r="C231" s="112">
        <v>42210</v>
      </c>
      <c r="D231" t="s">
        <v>58</v>
      </c>
    </row>
    <row r="232" spans="1:4">
      <c r="A232" t="s">
        <v>600</v>
      </c>
      <c r="B232" t="s">
        <v>601</v>
      </c>
      <c r="C232" s="112">
        <v>42887</v>
      </c>
      <c r="D232" t="s">
        <v>332</v>
      </c>
    </row>
    <row r="233" spans="1:4">
      <c r="A233" t="s">
        <v>602</v>
      </c>
      <c r="B233" t="s">
        <v>603</v>
      </c>
      <c r="C233" s="112" t="s">
        <v>604</v>
      </c>
      <c r="D233" t="s">
        <v>58</v>
      </c>
    </row>
    <row r="234" spans="1:4">
      <c r="A234" t="s">
        <v>605</v>
      </c>
      <c r="B234" t="s">
        <v>606</v>
      </c>
      <c r="C234" s="112">
        <v>42552</v>
      </c>
      <c r="D234" t="s">
        <v>332</v>
      </c>
    </row>
    <row r="235" spans="1:4">
      <c r="A235" t="s">
        <v>607</v>
      </c>
      <c r="B235" t="s">
        <v>608</v>
      </c>
      <c r="C235" s="112">
        <v>42217</v>
      </c>
      <c r="D235" t="s">
        <v>113</v>
      </c>
    </row>
    <row r="236" spans="1:4">
      <c r="A236" t="s">
        <v>609</v>
      </c>
      <c r="B236" t="s">
        <v>610</v>
      </c>
      <c r="C236" s="112">
        <v>42583</v>
      </c>
      <c r="D236" t="s">
        <v>58</v>
      </c>
    </row>
    <row r="237" spans="1:4">
      <c r="A237" t="s">
        <v>611</v>
      </c>
      <c r="B237" t="s">
        <v>612</v>
      </c>
      <c r="C237" s="112" t="s">
        <v>613</v>
      </c>
      <c r="D237" t="s">
        <v>58</v>
      </c>
    </row>
    <row r="238" spans="1:4">
      <c r="A238" t="s">
        <v>614</v>
      </c>
      <c r="B238" t="s">
        <v>615</v>
      </c>
      <c r="C238" s="112">
        <v>42858</v>
      </c>
      <c r="D238" t="s">
        <v>58</v>
      </c>
    </row>
    <row r="239" spans="1:4">
      <c r="A239" t="s">
        <v>616</v>
      </c>
      <c r="B239" t="s">
        <v>617</v>
      </c>
      <c r="C239" s="112">
        <v>42798</v>
      </c>
      <c r="D239" t="s">
        <v>332</v>
      </c>
    </row>
    <row r="240" spans="1:4">
      <c r="A240" t="s">
        <v>618</v>
      </c>
      <c r="B240" t="s">
        <v>619</v>
      </c>
      <c r="C240" s="112">
        <v>42321</v>
      </c>
      <c r="D240" t="s">
        <v>332</v>
      </c>
    </row>
    <row r="241" spans="1:4">
      <c r="A241" t="s">
        <v>620</v>
      </c>
      <c r="B241" t="s">
        <v>621</v>
      </c>
      <c r="C241" s="112" t="s">
        <v>494</v>
      </c>
      <c r="D241" t="s">
        <v>358</v>
      </c>
    </row>
    <row r="242" spans="1:4">
      <c r="A242" t="s">
        <v>622</v>
      </c>
      <c r="B242" t="s">
        <v>623</v>
      </c>
      <c r="C242" s="112">
        <v>42186</v>
      </c>
      <c r="D242" t="s">
        <v>113</v>
      </c>
    </row>
    <row r="243" spans="1:4">
      <c r="A243" t="s">
        <v>624</v>
      </c>
      <c r="B243" t="s">
        <v>625</v>
      </c>
      <c r="C243" s="112" t="s">
        <v>626</v>
      </c>
      <c r="D243" t="s">
        <v>58</v>
      </c>
    </row>
    <row r="244" spans="1:4">
      <c r="A244" t="s">
        <v>627</v>
      </c>
      <c r="B244" t="s">
        <v>628</v>
      </c>
      <c r="C244" s="112">
        <v>42892</v>
      </c>
      <c r="D244" t="s">
        <v>58</v>
      </c>
    </row>
    <row r="245" spans="1:4">
      <c r="A245" t="s">
        <v>629</v>
      </c>
      <c r="B245" t="s">
        <v>630</v>
      </c>
      <c r="C245" s="112">
        <v>42876</v>
      </c>
      <c r="D245" t="s">
        <v>58</v>
      </c>
    </row>
    <row r="246" spans="1:4">
      <c r="A246" t="s">
        <v>631</v>
      </c>
      <c r="B246" t="s">
        <v>632</v>
      </c>
      <c r="C246" s="112">
        <v>42876</v>
      </c>
      <c r="D246" t="s">
        <v>332</v>
      </c>
    </row>
    <row r="247" spans="1:4">
      <c r="A247" t="s">
        <v>633</v>
      </c>
      <c r="B247" t="s">
        <v>634</v>
      </c>
      <c r="C247" s="112">
        <v>42815</v>
      </c>
      <c r="D247" t="s">
        <v>358</v>
      </c>
    </row>
    <row r="248" spans="1:4">
      <c r="A248" t="s">
        <v>635</v>
      </c>
      <c r="B248" t="s">
        <v>636</v>
      </c>
      <c r="C248" s="112">
        <v>42576</v>
      </c>
      <c r="D248" t="s">
        <v>58</v>
      </c>
    </row>
    <row r="249" spans="1:4">
      <c r="A249" t="s">
        <v>637</v>
      </c>
      <c r="B249" t="s">
        <v>638</v>
      </c>
      <c r="C249" s="112">
        <v>42634</v>
      </c>
      <c r="D249" t="s">
        <v>58</v>
      </c>
    </row>
    <row r="250" spans="1:4">
      <c r="A250" t="s">
        <v>639</v>
      </c>
      <c r="B250" t="s">
        <v>640</v>
      </c>
      <c r="C250" s="112">
        <v>42552</v>
      </c>
      <c r="D250" t="s">
        <v>113</v>
      </c>
    </row>
    <row r="251" spans="1:4">
      <c r="A251" t="s">
        <v>641</v>
      </c>
      <c r="B251" t="s">
        <v>642</v>
      </c>
      <c r="C251" s="112">
        <v>42390</v>
      </c>
      <c r="D251" t="s">
        <v>58</v>
      </c>
    </row>
    <row r="252" spans="1:4">
      <c r="A252" t="s">
        <v>643</v>
      </c>
      <c r="B252" t="s">
        <v>644</v>
      </c>
      <c r="C252" s="112">
        <v>42858</v>
      </c>
      <c r="D252" t="s">
        <v>58</v>
      </c>
    </row>
    <row r="253" spans="1:4">
      <c r="A253" t="s">
        <v>645</v>
      </c>
      <c r="B253" t="s">
        <v>646</v>
      </c>
      <c r="C253" s="112">
        <v>42349</v>
      </c>
      <c r="D253" t="s">
        <v>58</v>
      </c>
    </row>
    <row r="254" spans="1:4">
      <c r="A254" t="s">
        <v>647</v>
      </c>
      <c r="B254" t="s">
        <v>648</v>
      </c>
      <c r="C254" s="112">
        <v>42380</v>
      </c>
      <c r="D254" t="s">
        <v>332</v>
      </c>
    </row>
    <row r="255" spans="1:4">
      <c r="A255" t="s">
        <v>649</v>
      </c>
      <c r="B255" t="s">
        <v>650</v>
      </c>
      <c r="C255" s="112">
        <v>42815</v>
      </c>
      <c r="D255" t="s">
        <v>58</v>
      </c>
    </row>
    <row r="256" spans="1:4">
      <c r="A256" t="s">
        <v>651</v>
      </c>
      <c r="B256" t="s">
        <v>652</v>
      </c>
      <c r="C256" s="112" t="s">
        <v>653</v>
      </c>
      <c r="D256" t="s">
        <v>332</v>
      </c>
    </row>
    <row r="257" spans="1:4">
      <c r="A257" t="s">
        <v>654</v>
      </c>
      <c r="B257" t="s">
        <v>655</v>
      </c>
      <c r="C257" s="112" t="s">
        <v>656</v>
      </c>
      <c r="D257" t="s">
        <v>113</v>
      </c>
    </row>
    <row r="258" spans="1:4">
      <c r="A258" t="s">
        <v>657</v>
      </c>
      <c r="B258" t="s">
        <v>658</v>
      </c>
      <c r="C258" s="112" t="s">
        <v>659</v>
      </c>
      <c r="D258" t="s">
        <v>660</v>
      </c>
    </row>
    <row r="259" spans="1:4">
      <c r="A259" t="s">
        <v>661</v>
      </c>
      <c r="B259" t="s">
        <v>662</v>
      </c>
      <c r="C259" s="112">
        <v>42826</v>
      </c>
      <c r="D259" t="s">
        <v>58</v>
      </c>
    </row>
    <row r="260" spans="1:4">
      <c r="A260" t="s">
        <v>663</v>
      </c>
      <c r="B260" t="s">
        <v>664</v>
      </c>
      <c r="C260" s="112">
        <v>41548</v>
      </c>
      <c r="D260" t="s">
        <v>564</v>
      </c>
    </row>
    <row r="261" spans="1:4">
      <c r="A261" t="s">
        <v>665</v>
      </c>
      <c r="B261" t="s">
        <v>666</v>
      </c>
      <c r="C261" s="112">
        <v>42826</v>
      </c>
      <c r="D261" t="s">
        <v>332</v>
      </c>
    </row>
    <row r="262" spans="1:4">
      <c r="A262" t="s">
        <v>667</v>
      </c>
      <c r="B262" t="s">
        <v>668</v>
      </c>
      <c r="C262" s="112">
        <v>42339</v>
      </c>
      <c r="D262" t="s">
        <v>58</v>
      </c>
    </row>
    <row r="263" spans="1:4">
      <c r="A263" t="s">
        <v>669</v>
      </c>
      <c r="B263" t="s">
        <v>670</v>
      </c>
      <c r="C263" s="112">
        <v>42248</v>
      </c>
      <c r="D263" t="s">
        <v>58</v>
      </c>
    </row>
    <row r="264" spans="1:4">
      <c r="A264" t="s">
        <v>671</v>
      </c>
      <c r="B264" t="s">
        <v>672</v>
      </c>
      <c r="C264" s="112">
        <v>42846</v>
      </c>
      <c r="D264" t="s">
        <v>332</v>
      </c>
    </row>
    <row r="265" spans="1:4">
      <c r="A265" t="s">
        <v>673</v>
      </c>
      <c r="B265" t="s">
        <v>674</v>
      </c>
      <c r="C265" s="112">
        <v>42870</v>
      </c>
      <c r="D265" t="s">
        <v>209</v>
      </c>
    </row>
    <row r="266" spans="1:4">
      <c r="A266" t="s">
        <v>675</v>
      </c>
      <c r="B266" t="s">
        <v>676</v>
      </c>
      <c r="C266" s="112">
        <v>41730</v>
      </c>
      <c r="D266" t="s">
        <v>209</v>
      </c>
    </row>
    <row r="267" spans="1:4">
      <c r="A267" t="s">
        <v>677</v>
      </c>
      <c r="B267" t="s">
        <v>678</v>
      </c>
      <c r="C267" s="112" t="s">
        <v>679</v>
      </c>
      <c r="D267" t="s">
        <v>209</v>
      </c>
    </row>
    <row r="268" spans="1:4">
      <c r="A268" t="s">
        <v>680</v>
      </c>
      <c r="B268" t="s">
        <v>681</v>
      </c>
      <c r="C268" s="112">
        <v>42513</v>
      </c>
      <c r="D268" t="s">
        <v>113</v>
      </c>
    </row>
    <row r="269" spans="1:4">
      <c r="A269" t="s">
        <v>682</v>
      </c>
      <c r="C269" s="112">
        <v>42846</v>
      </c>
      <c r="D269" t="s">
        <v>58</v>
      </c>
    </row>
    <row r="270" spans="1:4">
      <c r="A270" t="s">
        <v>683</v>
      </c>
      <c r="B270" t="s">
        <v>684</v>
      </c>
      <c r="C270" s="112">
        <v>42826</v>
      </c>
      <c r="D270" t="s">
        <v>332</v>
      </c>
    </row>
    <row r="271" spans="1:4">
      <c r="A271" t="s">
        <v>685</v>
      </c>
      <c r="B271" t="s">
        <v>686</v>
      </c>
      <c r="C271" s="112">
        <v>42725</v>
      </c>
      <c r="D271" t="s">
        <v>358</v>
      </c>
    </row>
    <row r="272" spans="1:4">
      <c r="A272" t="s">
        <v>687</v>
      </c>
      <c r="B272" t="s">
        <v>688</v>
      </c>
      <c r="C272" s="112">
        <v>41370</v>
      </c>
      <c r="D272" t="s">
        <v>113</v>
      </c>
    </row>
    <row r="273" spans="1:4">
      <c r="A273" t="s">
        <v>689</v>
      </c>
      <c r="B273" t="s">
        <v>690</v>
      </c>
      <c r="C273" s="112">
        <v>42887</v>
      </c>
      <c r="D273" t="s">
        <v>58</v>
      </c>
    </row>
    <row r="274" spans="1:4">
      <c r="A274" t="s">
        <v>691</v>
      </c>
      <c r="B274" t="s">
        <v>692</v>
      </c>
      <c r="C274" s="112">
        <v>42826</v>
      </c>
      <c r="D274" t="s">
        <v>58</v>
      </c>
    </row>
    <row r="275" spans="1:4">
      <c r="A275" t="s">
        <v>693</v>
      </c>
      <c r="B275" t="s">
        <v>694</v>
      </c>
      <c r="C275" s="112" t="s">
        <v>695</v>
      </c>
      <c r="D275" t="s">
        <v>58</v>
      </c>
    </row>
    <row r="276" spans="1:4">
      <c r="A276" t="s">
        <v>696</v>
      </c>
      <c r="B276" t="s">
        <v>697</v>
      </c>
      <c r="C276" s="112">
        <v>42772</v>
      </c>
      <c r="D276" t="s">
        <v>58</v>
      </c>
    </row>
    <row r="277" spans="1:4">
      <c r="A277" t="s">
        <v>698</v>
      </c>
      <c r="B277" t="s">
        <v>699</v>
      </c>
      <c r="C277" s="112">
        <v>42542</v>
      </c>
      <c r="D277" t="s">
        <v>113</v>
      </c>
    </row>
    <row r="278" spans="1:4">
      <c r="A278" t="s">
        <v>700</v>
      </c>
      <c r="B278" t="s">
        <v>701</v>
      </c>
      <c r="C278" s="112">
        <v>42542</v>
      </c>
      <c r="D278" t="s">
        <v>58</v>
      </c>
    </row>
    <row r="279" spans="1:4">
      <c r="A279" t="s">
        <v>702</v>
      </c>
      <c r="B279" t="s">
        <v>703</v>
      </c>
      <c r="C279" s="112">
        <v>42876</v>
      </c>
      <c r="D279" t="s">
        <v>58</v>
      </c>
    </row>
    <row r="280" spans="1:4">
      <c r="A280" t="s">
        <v>704</v>
      </c>
      <c r="B280" t="s">
        <v>705</v>
      </c>
      <c r="C280" s="112">
        <v>42300</v>
      </c>
      <c r="D280" t="s">
        <v>332</v>
      </c>
    </row>
    <row r="281" spans="1:4">
      <c r="A281" t="s">
        <v>706</v>
      </c>
      <c r="B281" t="s">
        <v>707</v>
      </c>
      <c r="C281" s="112">
        <v>42607</v>
      </c>
      <c r="D281" t="s">
        <v>332</v>
      </c>
    </row>
    <row r="282" spans="1:4">
      <c r="A282" t="s">
        <v>708</v>
      </c>
      <c r="B282" t="s">
        <v>709</v>
      </c>
      <c r="C282" s="112">
        <v>42324</v>
      </c>
      <c r="D282" t="s">
        <v>58</v>
      </c>
    </row>
    <row r="283" spans="1:4">
      <c r="A283" t="s">
        <v>710</v>
      </c>
      <c r="B283" t="s">
        <v>711</v>
      </c>
      <c r="C283" s="112" t="s">
        <v>712</v>
      </c>
      <c r="D283" t="s">
        <v>113</v>
      </c>
    </row>
    <row r="284" spans="1:4">
      <c r="A284" t="s">
        <v>713</v>
      </c>
      <c r="B284" t="s">
        <v>714</v>
      </c>
      <c r="C284" s="112">
        <v>41925</v>
      </c>
      <c r="D284" t="s">
        <v>564</v>
      </c>
    </row>
    <row r="285" spans="1:4">
      <c r="A285" t="s">
        <v>715</v>
      </c>
      <c r="B285" t="s">
        <v>716</v>
      </c>
      <c r="C285" s="112" t="s">
        <v>717</v>
      </c>
      <c r="D285" t="s">
        <v>58</v>
      </c>
    </row>
    <row r="286" spans="1:4">
      <c r="A286" t="s">
        <v>718</v>
      </c>
      <c r="B286" t="s">
        <v>719</v>
      </c>
      <c r="C286" s="112">
        <v>42858</v>
      </c>
      <c r="D286" t="s">
        <v>58</v>
      </c>
    </row>
    <row r="287" spans="1:4">
      <c r="A287" t="s">
        <v>720</v>
      </c>
      <c r="B287" t="s">
        <v>721</v>
      </c>
      <c r="C287" s="112" t="s">
        <v>494</v>
      </c>
      <c r="D287" t="s">
        <v>564</v>
      </c>
    </row>
    <row r="288" spans="1:4">
      <c r="A288" t="s">
        <v>722</v>
      </c>
      <c r="B288" t="s">
        <v>723</v>
      </c>
      <c r="C288" s="112" t="s">
        <v>724</v>
      </c>
      <c r="D288" t="s">
        <v>200</v>
      </c>
    </row>
    <row r="289" spans="1:4">
      <c r="A289" t="s">
        <v>725</v>
      </c>
      <c r="B289" t="s">
        <v>726</v>
      </c>
      <c r="C289" s="112">
        <v>42846</v>
      </c>
      <c r="D289" t="s">
        <v>58</v>
      </c>
    </row>
    <row r="290" spans="1:4">
      <c r="A290" t="s">
        <v>727</v>
      </c>
      <c r="B290" t="s">
        <v>728</v>
      </c>
      <c r="C290" s="112">
        <v>42887</v>
      </c>
      <c r="D290" t="s">
        <v>332</v>
      </c>
    </row>
    <row r="291" spans="1:4">
      <c r="A291" t="s">
        <v>729</v>
      </c>
      <c r="B291" t="s">
        <v>730</v>
      </c>
      <c r="C291" s="112">
        <v>42552</v>
      </c>
      <c r="D291" t="s">
        <v>113</v>
      </c>
    </row>
    <row r="292" spans="1:4">
      <c r="A292" t="s">
        <v>731</v>
      </c>
      <c r="B292" t="s">
        <v>732</v>
      </c>
      <c r="C292" s="112">
        <v>42876</v>
      </c>
      <c r="D292" t="s">
        <v>58</v>
      </c>
    </row>
    <row r="293" spans="1:4">
      <c r="A293" t="s">
        <v>733</v>
      </c>
      <c r="B293" t="s">
        <v>734</v>
      </c>
      <c r="C293" s="112">
        <v>42846</v>
      </c>
      <c r="D293" t="s">
        <v>58</v>
      </c>
    </row>
    <row r="294" spans="1:4">
      <c r="A294" t="s">
        <v>735</v>
      </c>
      <c r="B294" t="s">
        <v>736</v>
      </c>
      <c r="C294" s="112">
        <v>42876</v>
      </c>
      <c r="D294" t="s">
        <v>564</v>
      </c>
    </row>
    <row r="295" spans="1:4">
      <c r="A295" t="s">
        <v>737</v>
      </c>
      <c r="B295" t="s">
        <v>738</v>
      </c>
      <c r="C295" s="112">
        <v>42876</v>
      </c>
      <c r="D295" t="s">
        <v>332</v>
      </c>
    </row>
    <row r="296" spans="1:4">
      <c r="A296" t="s">
        <v>739</v>
      </c>
      <c r="B296" t="s">
        <v>740</v>
      </c>
      <c r="C296" s="112">
        <v>42876</v>
      </c>
      <c r="D296" t="s">
        <v>200</v>
      </c>
    </row>
    <row r="297" spans="1:4">
      <c r="A297" t="s">
        <v>741</v>
      </c>
      <c r="B297" t="s">
        <v>742</v>
      </c>
      <c r="C297" s="112">
        <v>42876</v>
      </c>
      <c r="D297" t="s">
        <v>58</v>
      </c>
    </row>
    <row r="298" spans="1:4">
      <c r="A298" t="s">
        <v>743</v>
      </c>
      <c r="B298" t="s">
        <v>744</v>
      </c>
      <c r="C298" s="112">
        <v>42876</v>
      </c>
      <c r="D298" t="s">
        <v>58</v>
      </c>
    </row>
    <row r="299" spans="1:4">
      <c r="A299" t="s">
        <v>745</v>
      </c>
      <c r="B299" t="s">
        <v>746</v>
      </c>
      <c r="C299" s="112">
        <v>42887</v>
      </c>
      <c r="D299" t="s">
        <v>58</v>
      </c>
    </row>
    <row r="300" spans="1:4">
      <c r="A300" t="s">
        <v>747</v>
      </c>
      <c r="B300" t="s">
        <v>748</v>
      </c>
      <c r="C300" s="112">
        <v>42876</v>
      </c>
      <c r="D300" t="s">
        <v>332</v>
      </c>
    </row>
    <row r="301" spans="1:4">
      <c r="A301" t="s">
        <v>749</v>
      </c>
      <c r="B301" t="s">
        <v>750</v>
      </c>
      <c r="C301" s="112">
        <v>42826</v>
      </c>
      <c r="D301" t="s">
        <v>58</v>
      </c>
    </row>
    <row r="302" spans="1:4">
      <c r="A302" t="s">
        <v>751</v>
      </c>
      <c r="B302" t="s">
        <v>752</v>
      </c>
      <c r="C302" s="112">
        <v>42667</v>
      </c>
      <c r="D302" t="s">
        <v>58</v>
      </c>
    </row>
    <row r="303" spans="1:4">
      <c r="A303" t="s">
        <v>753</v>
      </c>
      <c r="B303" t="s">
        <v>754</v>
      </c>
      <c r="C303" s="112">
        <v>42887</v>
      </c>
      <c r="D303" t="s">
        <v>332</v>
      </c>
    </row>
    <row r="304" spans="1:4">
      <c r="A304" t="s">
        <v>755</v>
      </c>
      <c r="B304" t="s">
        <v>756</v>
      </c>
      <c r="C304" s="112" t="s">
        <v>757</v>
      </c>
      <c r="D304" t="s">
        <v>113</v>
      </c>
    </row>
    <row r="305" spans="1:4">
      <c r="A305" t="s">
        <v>758</v>
      </c>
      <c r="B305" t="s">
        <v>759</v>
      </c>
      <c r="C305" s="112">
        <v>42902</v>
      </c>
      <c r="D305" t="s">
        <v>200</v>
      </c>
    </row>
    <row r="306" spans="1:4">
      <c r="A306" t="s">
        <v>760</v>
      </c>
      <c r="B306" t="s">
        <v>761</v>
      </c>
      <c r="C306" s="112">
        <v>42905</v>
      </c>
      <c r="D306" t="s">
        <v>58</v>
      </c>
    </row>
    <row r="307" spans="1:4">
      <c r="A307" t="s">
        <v>762</v>
      </c>
      <c r="B307" t="s">
        <v>763</v>
      </c>
      <c r="C307" s="112">
        <v>42902</v>
      </c>
      <c r="D307" t="s">
        <v>58</v>
      </c>
    </row>
    <row r="308" spans="1:4">
      <c r="A308" t="s">
        <v>764</v>
      </c>
      <c r="B308" t="s">
        <v>765</v>
      </c>
      <c r="C308" s="112">
        <v>42876</v>
      </c>
      <c r="D308" t="s">
        <v>564</v>
      </c>
    </row>
    <row r="309" spans="1:4">
      <c r="A309" t="s">
        <v>766</v>
      </c>
      <c r="B309" t="s">
        <v>767</v>
      </c>
      <c r="C309" s="112" t="s">
        <v>768</v>
      </c>
      <c r="D309" t="s">
        <v>332</v>
      </c>
    </row>
    <row r="310" spans="1:4">
      <c r="A310" t="s">
        <v>769</v>
      </c>
      <c r="B310" t="s">
        <v>770</v>
      </c>
      <c r="C310" s="112">
        <v>42876</v>
      </c>
      <c r="D310" t="s">
        <v>58</v>
      </c>
    </row>
    <row r="311" spans="1:4">
      <c r="A311" t="s">
        <v>771</v>
      </c>
      <c r="B311" t="s">
        <v>772</v>
      </c>
      <c r="C311" s="112">
        <v>42876</v>
      </c>
      <c r="D311" t="s">
        <v>332</v>
      </c>
    </row>
    <row r="312" spans="1:4">
      <c r="A312" t="s">
        <v>773</v>
      </c>
      <c r="B312" t="s">
        <v>774</v>
      </c>
      <c r="C312" s="112">
        <v>42887</v>
      </c>
      <c r="D312" t="s">
        <v>58</v>
      </c>
    </row>
    <row r="313" spans="1:4">
      <c r="A313" t="s">
        <v>775</v>
      </c>
      <c r="B313" t="s">
        <v>776</v>
      </c>
      <c r="C313" s="112" t="s">
        <v>777</v>
      </c>
      <c r="D313" t="s">
        <v>113</v>
      </c>
    </row>
    <row r="314" spans="1:4">
      <c r="A314" t="s">
        <v>778</v>
      </c>
      <c r="B314" t="s">
        <v>779</v>
      </c>
      <c r="C314" s="112">
        <v>42552</v>
      </c>
      <c r="D314" t="s">
        <v>58</v>
      </c>
    </row>
    <row r="315" spans="1:4">
      <c r="A315" t="s">
        <v>780</v>
      </c>
      <c r="B315" t="s">
        <v>781</v>
      </c>
      <c r="C315" s="112">
        <v>42583</v>
      </c>
      <c r="D315" t="s">
        <v>58</v>
      </c>
    </row>
    <row r="316" spans="1:4">
      <c r="A316" t="s">
        <v>782</v>
      </c>
      <c r="B316" t="s">
        <v>783</v>
      </c>
      <c r="C316" s="112">
        <v>42863</v>
      </c>
      <c r="D316" t="s">
        <v>564</v>
      </c>
    </row>
    <row r="317" spans="1:4">
      <c r="A317" t="s">
        <v>784</v>
      </c>
      <c r="B317" t="s">
        <v>785</v>
      </c>
      <c r="C317" s="112">
        <v>42887</v>
      </c>
      <c r="D317" t="s">
        <v>332</v>
      </c>
    </row>
    <row r="318" spans="1:4">
      <c r="A318" t="s">
        <v>786</v>
      </c>
      <c r="B318" t="s">
        <v>787</v>
      </c>
      <c r="C318" s="112">
        <v>42231</v>
      </c>
      <c r="D318" t="s">
        <v>113</v>
      </c>
    </row>
    <row r="319" spans="1:4">
      <c r="A319" t="s">
        <v>788</v>
      </c>
      <c r="B319" t="s">
        <v>789</v>
      </c>
      <c r="C319" s="112">
        <v>42826</v>
      </c>
      <c r="D319" t="s">
        <v>58</v>
      </c>
    </row>
    <row r="320" spans="1:4">
      <c r="A320" t="s">
        <v>790</v>
      </c>
      <c r="B320" t="s">
        <v>791</v>
      </c>
      <c r="C320" s="112">
        <v>42644</v>
      </c>
      <c r="D320" t="s">
        <v>58</v>
      </c>
    </row>
    <row r="321" spans="1:4">
      <c r="A321" t="s">
        <v>792</v>
      </c>
      <c r="B321" t="s">
        <v>793</v>
      </c>
      <c r="C321" s="112">
        <v>42887</v>
      </c>
      <c r="D321" t="s">
        <v>58</v>
      </c>
    </row>
    <row r="322" spans="1:4">
      <c r="A322" t="s">
        <v>794</v>
      </c>
      <c r="B322" t="s">
        <v>795</v>
      </c>
      <c r="C322" s="112">
        <v>42298</v>
      </c>
      <c r="D322" t="s">
        <v>332</v>
      </c>
    </row>
    <row r="323" spans="1:4">
      <c r="A323" t="s">
        <v>796</v>
      </c>
      <c r="B323" t="s">
        <v>797</v>
      </c>
      <c r="C323" s="112">
        <v>42583</v>
      </c>
      <c r="D323" t="s">
        <v>358</v>
      </c>
    </row>
    <row r="324" spans="1:4">
      <c r="A324" t="s">
        <v>798</v>
      </c>
      <c r="B324" t="s">
        <v>799</v>
      </c>
      <c r="C324" s="112">
        <v>41099</v>
      </c>
      <c r="D324" t="s">
        <v>113</v>
      </c>
    </row>
    <row r="325" spans="1:4">
      <c r="A325" t="s">
        <v>800</v>
      </c>
      <c r="B325" t="s">
        <v>801</v>
      </c>
      <c r="C325" s="112">
        <v>42233</v>
      </c>
      <c r="D325" t="s">
        <v>182</v>
      </c>
    </row>
    <row r="326" spans="1:4">
      <c r="A326" t="s">
        <v>802</v>
      </c>
      <c r="B326" t="s">
        <v>803</v>
      </c>
      <c r="C326" s="112" t="s">
        <v>804</v>
      </c>
      <c r="D326" t="s">
        <v>58</v>
      </c>
    </row>
    <row r="327" spans="1:4">
      <c r="A327" t="s">
        <v>805</v>
      </c>
      <c r="B327" t="s">
        <v>806</v>
      </c>
      <c r="C327" s="112">
        <v>42528</v>
      </c>
      <c r="D327" t="s">
        <v>200</v>
      </c>
    </row>
    <row r="328" spans="1:4">
      <c r="A328" t="s">
        <v>807</v>
      </c>
      <c r="B328" t="s">
        <v>808</v>
      </c>
      <c r="C328" s="112">
        <v>42887</v>
      </c>
      <c r="D328" t="s">
        <v>200</v>
      </c>
    </row>
    <row r="329" spans="1:4">
      <c r="A329" t="s">
        <v>809</v>
      </c>
      <c r="B329" t="s">
        <v>810</v>
      </c>
      <c r="C329" s="112" t="s">
        <v>811</v>
      </c>
      <c r="D329" t="s">
        <v>58</v>
      </c>
    </row>
    <row r="330" spans="1:4">
      <c r="A330" t="s">
        <v>812</v>
      </c>
      <c r="B330" t="s">
        <v>813</v>
      </c>
      <c r="C330" s="112">
        <v>42259</v>
      </c>
      <c r="D330" t="s">
        <v>332</v>
      </c>
    </row>
    <row r="331" spans="1:4">
      <c r="A331" t="s">
        <v>814</v>
      </c>
      <c r="B331" t="s">
        <v>815</v>
      </c>
      <c r="C331" s="112" t="s">
        <v>816</v>
      </c>
      <c r="D331" t="s">
        <v>58</v>
      </c>
    </row>
    <row r="332" spans="1:4">
      <c r="A332" t="s">
        <v>817</v>
      </c>
      <c r="B332" t="s">
        <v>818</v>
      </c>
      <c r="C332" s="112">
        <v>42229</v>
      </c>
      <c r="D332" t="s">
        <v>113</v>
      </c>
    </row>
    <row r="333" spans="1:4">
      <c r="A333" t="s">
        <v>819</v>
      </c>
      <c r="B333" t="s">
        <v>820</v>
      </c>
      <c r="C333" s="112">
        <v>41036</v>
      </c>
      <c r="D333" t="s">
        <v>182</v>
      </c>
    </row>
    <row r="334" spans="1:4">
      <c r="A334" t="s">
        <v>821</v>
      </c>
      <c r="B334" t="s">
        <v>822</v>
      </c>
      <c r="C334" s="112">
        <v>42522</v>
      </c>
      <c r="D334" t="s">
        <v>58</v>
      </c>
    </row>
    <row r="335" spans="1:4">
      <c r="A335" t="s">
        <v>823</v>
      </c>
      <c r="B335" t="s">
        <v>824</v>
      </c>
      <c r="C335" s="112">
        <v>41821</v>
      </c>
      <c r="D335" t="s">
        <v>58</v>
      </c>
    </row>
    <row r="336" spans="1:4">
      <c r="A336" t="s">
        <v>825</v>
      </c>
      <c r="B336" t="s">
        <v>826</v>
      </c>
      <c r="C336" s="112">
        <v>41487</v>
      </c>
      <c r="D336" t="s">
        <v>332</v>
      </c>
    </row>
    <row r="337" spans="1:4">
      <c r="A337" t="s">
        <v>827</v>
      </c>
      <c r="B337" t="s">
        <v>828</v>
      </c>
      <c r="C337" s="112" t="s">
        <v>829</v>
      </c>
      <c r="D337" t="s">
        <v>200</v>
      </c>
    </row>
    <row r="338" spans="1:4">
      <c r="A338" t="s">
        <v>830</v>
      </c>
      <c r="B338" t="s">
        <v>831</v>
      </c>
      <c r="C338" s="112">
        <v>42887</v>
      </c>
      <c r="D338" t="s">
        <v>58</v>
      </c>
    </row>
    <row r="339" spans="1:4">
      <c r="A339" t="s">
        <v>832</v>
      </c>
      <c r="B339" t="s">
        <v>833</v>
      </c>
      <c r="C339" s="112">
        <v>42887</v>
      </c>
      <c r="D339" t="s">
        <v>58</v>
      </c>
    </row>
    <row r="340" spans="1:4">
      <c r="A340" t="s">
        <v>834</v>
      </c>
      <c r="B340" t="s">
        <v>835</v>
      </c>
      <c r="C340" s="112">
        <v>41038</v>
      </c>
      <c r="D340" t="s">
        <v>58</v>
      </c>
    </row>
    <row r="341" spans="1:4">
      <c r="A341" t="s">
        <v>836</v>
      </c>
      <c r="B341" t="s">
        <v>837</v>
      </c>
      <c r="C341" s="112">
        <v>41456</v>
      </c>
      <c r="D341" t="s">
        <v>113</v>
      </c>
    </row>
    <row r="342" spans="1:4">
      <c r="A342" t="s">
        <v>838</v>
      </c>
      <c r="B342" t="s">
        <v>839</v>
      </c>
      <c r="C342" s="112">
        <v>42887</v>
      </c>
      <c r="D342" t="s">
        <v>58</v>
      </c>
    </row>
    <row r="343" spans="1:4">
      <c r="A343" t="s">
        <v>840</v>
      </c>
      <c r="B343" t="s">
        <v>841</v>
      </c>
      <c r="C343" s="112">
        <v>41068</v>
      </c>
      <c r="D343" t="s">
        <v>182</v>
      </c>
    </row>
    <row r="344" spans="1:4">
      <c r="A344" t="s">
        <v>842</v>
      </c>
      <c r="B344" t="s">
        <v>843</v>
      </c>
      <c r="C344" s="112">
        <v>42858</v>
      </c>
      <c r="D344" t="s">
        <v>58</v>
      </c>
    </row>
    <row r="345" spans="1:4">
      <c r="A345" t="s">
        <v>844</v>
      </c>
      <c r="B345" t="s">
        <v>845</v>
      </c>
      <c r="C345" s="112">
        <v>42856</v>
      </c>
      <c r="D345" t="s">
        <v>332</v>
      </c>
    </row>
    <row r="346" spans="1:4">
      <c r="A346" t="s">
        <v>846</v>
      </c>
      <c r="B346" t="s">
        <v>847</v>
      </c>
      <c r="C346" s="112">
        <v>42422</v>
      </c>
      <c r="D346" t="s">
        <v>332</v>
      </c>
    </row>
    <row r="347" spans="1:4">
      <c r="A347" t="s">
        <v>848</v>
      </c>
      <c r="B347" t="s">
        <v>849</v>
      </c>
      <c r="C347" s="112">
        <v>42597</v>
      </c>
      <c r="D347" t="s">
        <v>200</v>
      </c>
    </row>
    <row r="348" spans="1:4">
      <c r="A348" t="s">
        <v>850</v>
      </c>
      <c r="B348" t="s">
        <v>851</v>
      </c>
      <c r="C348" s="112">
        <v>42901</v>
      </c>
      <c r="D348" t="s">
        <v>58</v>
      </c>
    </row>
    <row r="349" spans="1:4">
      <c r="A349" t="s">
        <v>852</v>
      </c>
      <c r="C349" s="112">
        <v>42826</v>
      </c>
      <c r="D349" t="s">
        <v>58</v>
      </c>
    </row>
    <row r="350" spans="1:4">
      <c r="A350" t="s">
        <v>853</v>
      </c>
      <c r="B350" t="s">
        <v>854</v>
      </c>
      <c r="C350" s="112">
        <v>42826</v>
      </c>
      <c r="D350" t="s">
        <v>113</v>
      </c>
    </row>
    <row r="351" spans="1:4">
      <c r="A351" t="s">
        <v>855</v>
      </c>
      <c r="B351" t="s">
        <v>856</v>
      </c>
      <c r="C351" s="112">
        <v>41944</v>
      </c>
      <c r="D351" t="s">
        <v>113</v>
      </c>
    </row>
    <row r="352" spans="1:4">
      <c r="A352" t="s">
        <v>857</v>
      </c>
      <c r="B352" t="s">
        <v>858</v>
      </c>
      <c r="C352" s="112">
        <v>42298</v>
      </c>
      <c r="D352" t="s">
        <v>58</v>
      </c>
    </row>
    <row r="353" spans="1:4">
      <c r="A353" t="s">
        <v>859</v>
      </c>
      <c r="B353" t="s">
        <v>860</v>
      </c>
      <c r="C353" s="112">
        <v>42298</v>
      </c>
      <c r="D353" t="s">
        <v>58</v>
      </c>
    </row>
    <row r="354" spans="1:4">
      <c r="A354" t="s">
        <v>861</v>
      </c>
      <c r="B354" t="s">
        <v>862</v>
      </c>
      <c r="C354" s="112">
        <v>41633</v>
      </c>
      <c r="D354" t="s">
        <v>113</v>
      </c>
    </row>
    <row r="355" spans="1:4">
      <c r="A355" t="s">
        <v>863</v>
      </c>
      <c r="B355" t="s">
        <v>864</v>
      </c>
      <c r="C355" s="112">
        <v>42066</v>
      </c>
      <c r="D355" t="s">
        <v>332</v>
      </c>
    </row>
    <row r="356" spans="1:4">
      <c r="A356" t="s">
        <v>865</v>
      </c>
      <c r="B356" t="s">
        <v>866</v>
      </c>
      <c r="C356" s="112" t="s">
        <v>867</v>
      </c>
      <c r="D356" t="s">
        <v>332</v>
      </c>
    </row>
    <row r="357" spans="1:4">
      <c r="A357" t="s">
        <v>868</v>
      </c>
      <c r="B357" t="s">
        <v>869</v>
      </c>
      <c r="C357" s="112">
        <v>41944</v>
      </c>
      <c r="D357" t="s">
        <v>58</v>
      </c>
    </row>
    <row r="358" spans="1:4">
      <c r="A358" t="s">
        <v>870</v>
      </c>
      <c r="B358" t="s">
        <v>871</v>
      </c>
      <c r="C358" s="112">
        <v>42858</v>
      </c>
      <c r="D358" t="s">
        <v>58</v>
      </c>
    </row>
    <row r="359" spans="1:4">
      <c r="A359" t="s">
        <v>872</v>
      </c>
      <c r="B359" t="s">
        <v>873</v>
      </c>
      <c r="C359" s="112">
        <v>42335</v>
      </c>
      <c r="D359" t="s">
        <v>58</v>
      </c>
    </row>
    <row r="360" spans="1:4">
      <c r="A360" t="s">
        <v>874</v>
      </c>
      <c r="B360" t="s">
        <v>875</v>
      </c>
      <c r="C360" s="112">
        <v>41687</v>
      </c>
      <c r="D360" t="s">
        <v>58</v>
      </c>
    </row>
    <row r="361" spans="1:4">
      <c r="A361" t="s">
        <v>876</v>
      </c>
      <c r="B361" t="s">
        <v>877</v>
      </c>
      <c r="C361" s="112" t="s">
        <v>878</v>
      </c>
      <c r="D361" t="s">
        <v>58</v>
      </c>
    </row>
    <row r="362" spans="1:4">
      <c r="A362" t="s">
        <v>879</v>
      </c>
      <c r="B362" t="s">
        <v>880</v>
      </c>
      <c r="C362" s="112">
        <v>42583</v>
      </c>
      <c r="D362" t="s">
        <v>660</v>
      </c>
    </row>
    <row r="363" spans="1:4">
      <c r="A363" t="s">
        <v>881</v>
      </c>
      <c r="B363" t="s">
        <v>882</v>
      </c>
      <c r="C363" s="112">
        <v>41336</v>
      </c>
      <c r="D363" t="s">
        <v>113</v>
      </c>
    </row>
    <row r="364" spans="1:4">
      <c r="A364" t="s">
        <v>883</v>
      </c>
      <c r="B364" t="s">
        <v>884</v>
      </c>
      <c r="C364" s="112">
        <v>41852</v>
      </c>
      <c r="D364" t="s">
        <v>58</v>
      </c>
    </row>
    <row r="365" spans="1:4">
      <c r="A365" t="s">
        <v>885</v>
      </c>
      <c r="B365" t="s">
        <v>886</v>
      </c>
      <c r="C365" s="112">
        <v>42826</v>
      </c>
      <c r="D365" t="s">
        <v>58</v>
      </c>
    </row>
    <row r="366" spans="1:4">
      <c r="A366" t="s">
        <v>887</v>
      </c>
      <c r="B366" t="s">
        <v>888</v>
      </c>
      <c r="C366" s="112" t="s">
        <v>889</v>
      </c>
      <c r="D366" t="s">
        <v>332</v>
      </c>
    </row>
    <row r="367" spans="1:4">
      <c r="A367" t="s">
        <v>890</v>
      </c>
      <c r="B367" t="s">
        <v>891</v>
      </c>
      <c r="C367" s="112">
        <v>42892</v>
      </c>
      <c r="D367" t="s">
        <v>58</v>
      </c>
    </row>
    <row r="368" spans="1:4">
      <c r="A368" t="s">
        <v>892</v>
      </c>
      <c r="B368" t="s">
        <v>893</v>
      </c>
      <c r="C368" s="112">
        <v>41694</v>
      </c>
      <c r="D368" t="s">
        <v>58</v>
      </c>
    </row>
    <row r="369" spans="1:4">
      <c r="A369" t="s">
        <v>894</v>
      </c>
      <c r="B369" t="s">
        <v>895</v>
      </c>
      <c r="C369" s="112">
        <v>42583</v>
      </c>
      <c r="D369" t="s">
        <v>113</v>
      </c>
    </row>
    <row r="370" spans="1:4">
      <c r="A370" t="s">
        <v>896</v>
      </c>
      <c r="B370" t="s">
        <v>897</v>
      </c>
      <c r="C370" s="112">
        <v>42846</v>
      </c>
      <c r="D370" t="s">
        <v>58</v>
      </c>
    </row>
    <row r="371" spans="1:4">
      <c r="A371" t="s">
        <v>898</v>
      </c>
      <c r="B371" t="s">
        <v>899</v>
      </c>
      <c r="C371" s="112">
        <v>42887</v>
      </c>
      <c r="D371" t="s">
        <v>58</v>
      </c>
    </row>
    <row r="372" spans="1:4">
      <c r="A372" t="s">
        <v>900</v>
      </c>
      <c r="B372" t="s">
        <v>901</v>
      </c>
      <c r="C372" s="112">
        <v>42887</v>
      </c>
      <c r="D372" t="s">
        <v>332</v>
      </c>
    </row>
    <row r="373" spans="1:4">
      <c r="A373" t="s">
        <v>902</v>
      </c>
      <c r="B373" t="s">
        <v>903</v>
      </c>
      <c r="C373" s="112">
        <v>42858</v>
      </c>
      <c r="D373" t="s">
        <v>58</v>
      </c>
    </row>
    <row r="374" spans="1:4">
      <c r="A374" t="s">
        <v>904</v>
      </c>
      <c r="B374" t="s">
        <v>905</v>
      </c>
      <c r="C374" s="112">
        <v>41456</v>
      </c>
      <c r="D374" t="s">
        <v>209</v>
      </c>
    </row>
    <row r="375" spans="1:4">
      <c r="A375" t="s">
        <v>906</v>
      </c>
      <c r="B375" t="s">
        <v>907</v>
      </c>
      <c r="C375" s="112">
        <v>41645</v>
      </c>
      <c r="D375" t="s">
        <v>113</v>
      </c>
    </row>
    <row r="376" spans="1:4">
      <c r="A376" t="s">
        <v>908</v>
      </c>
      <c r="B376" t="s">
        <v>909</v>
      </c>
      <c r="C376" s="112">
        <v>42675</v>
      </c>
      <c r="D376" t="s">
        <v>58</v>
      </c>
    </row>
    <row r="377" spans="1:4">
      <c r="A377" t="s">
        <v>910</v>
      </c>
      <c r="B377" t="s">
        <v>911</v>
      </c>
      <c r="C377" s="112">
        <v>42614</v>
      </c>
      <c r="D377" t="s">
        <v>332</v>
      </c>
    </row>
    <row r="378" spans="1:4">
      <c r="A378" t="s">
        <v>912</v>
      </c>
      <c r="B378" t="s">
        <v>913</v>
      </c>
      <c r="C378" s="112">
        <v>41345</v>
      </c>
      <c r="D378" t="s">
        <v>58</v>
      </c>
    </row>
    <row r="379" spans="1:4">
      <c r="A379" t="s">
        <v>914</v>
      </c>
      <c r="B379" t="s">
        <v>915</v>
      </c>
      <c r="C379" s="112">
        <v>42563</v>
      </c>
      <c r="D379" t="s">
        <v>332</v>
      </c>
    </row>
    <row r="380" spans="1:4">
      <c r="A380" t="s">
        <v>916</v>
      </c>
      <c r="B380" t="s">
        <v>917</v>
      </c>
      <c r="C380" s="112">
        <v>41913</v>
      </c>
      <c r="D380" t="s">
        <v>113</v>
      </c>
    </row>
    <row r="381" spans="1:4">
      <c r="A381" t="s">
        <v>918</v>
      </c>
      <c r="B381" t="s">
        <v>919</v>
      </c>
      <c r="C381" s="112">
        <v>41913</v>
      </c>
      <c r="D381" t="s">
        <v>182</v>
      </c>
    </row>
    <row r="382" spans="1:4">
      <c r="A382" t="s">
        <v>920</v>
      </c>
      <c r="B382" t="s">
        <v>921</v>
      </c>
      <c r="C382" s="112">
        <v>42552</v>
      </c>
      <c r="D382" t="s">
        <v>58</v>
      </c>
    </row>
    <row r="383" spans="1:4">
      <c r="A383" t="s">
        <v>922</v>
      </c>
      <c r="B383" t="s">
        <v>923</v>
      </c>
      <c r="C383" s="112">
        <v>42430</v>
      </c>
      <c r="D383" t="s">
        <v>332</v>
      </c>
    </row>
    <row r="384" spans="1:4">
      <c r="A384" t="s">
        <v>924</v>
      </c>
      <c r="B384" t="s">
        <v>925</v>
      </c>
      <c r="C384" s="112">
        <v>42430</v>
      </c>
      <c r="D384" t="s">
        <v>200</v>
      </c>
    </row>
    <row r="385" spans="1:4">
      <c r="A385" t="s">
        <v>926</v>
      </c>
      <c r="B385" t="s">
        <v>927</v>
      </c>
      <c r="C385" s="112">
        <v>42614</v>
      </c>
      <c r="D385" t="s">
        <v>58</v>
      </c>
    </row>
    <row r="386" spans="1:4">
      <c r="A386" t="s">
        <v>928</v>
      </c>
      <c r="B386" t="s">
        <v>929</v>
      </c>
      <c r="C386" s="112">
        <v>42815</v>
      </c>
      <c r="D386" t="s">
        <v>58</v>
      </c>
    </row>
    <row r="387" spans="1:4">
      <c r="A387" t="s">
        <v>930</v>
      </c>
      <c r="B387" t="s">
        <v>931</v>
      </c>
      <c r="C387" s="112">
        <v>42317</v>
      </c>
      <c r="D387" t="s">
        <v>58</v>
      </c>
    </row>
    <row r="388" spans="1:4">
      <c r="A388" t="s">
        <v>932</v>
      </c>
      <c r="B388" t="s">
        <v>933</v>
      </c>
      <c r="C388" s="112">
        <v>42858</v>
      </c>
      <c r="D388" t="s">
        <v>660</v>
      </c>
    </row>
    <row r="389" spans="1:4">
      <c r="A389" t="s">
        <v>934</v>
      </c>
      <c r="B389" t="s">
        <v>935</v>
      </c>
      <c r="C389" s="112">
        <v>42858</v>
      </c>
      <c r="D389" t="s">
        <v>332</v>
      </c>
    </row>
    <row r="390" spans="1:4">
      <c r="A390" t="s">
        <v>936</v>
      </c>
      <c r="B390" t="s">
        <v>937</v>
      </c>
      <c r="C390" s="112">
        <v>42866</v>
      </c>
      <c r="D390" t="s">
        <v>113</v>
      </c>
    </row>
    <row r="391" spans="1:4">
      <c r="A391" t="s">
        <v>938</v>
      </c>
      <c r="B391" t="s">
        <v>939</v>
      </c>
      <c r="C391" s="112">
        <v>40914</v>
      </c>
      <c r="D391" t="s">
        <v>58</v>
      </c>
    </row>
    <row r="392" spans="1:4">
      <c r="A392" t="s">
        <v>940</v>
      </c>
      <c r="B392" t="s">
        <v>941</v>
      </c>
      <c r="C392" s="112">
        <v>42892</v>
      </c>
      <c r="D392" t="s">
        <v>58</v>
      </c>
    </row>
    <row r="393" spans="1:4">
      <c r="A393" t="s">
        <v>942</v>
      </c>
      <c r="B393" t="s">
        <v>943</v>
      </c>
      <c r="C393" s="112">
        <v>42675</v>
      </c>
      <c r="D393" t="s">
        <v>58</v>
      </c>
    </row>
    <row r="394" spans="1:4">
      <c r="A394" t="s">
        <v>944</v>
      </c>
      <c r="B394" t="s">
        <v>945</v>
      </c>
      <c r="C394" s="112">
        <v>42612</v>
      </c>
      <c r="D394" t="s">
        <v>58</v>
      </c>
    </row>
    <row r="395" spans="1:4">
      <c r="A395" t="s">
        <v>946</v>
      </c>
      <c r="B395" t="s">
        <v>947</v>
      </c>
      <c r="C395" s="112">
        <v>42371</v>
      </c>
      <c r="D395" t="s">
        <v>58</v>
      </c>
    </row>
    <row r="396" spans="1:4">
      <c r="A396" t="s">
        <v>948</v>
      </c>
      <c r="B396" t="s">
        <v>949</v>
      </c>
      <c r="C396" s="112" t="s">
        <v>950</v>
      </c>
      <c r="D396" t="s">
        <v>113</v>
      </c>
    </row>
    <row r="397" spans="1:4">
      <c r="A397" t="s">
        <v>951</v>
      </c>
      <c r="B397" t="s">
        <v>952</v>
      </c>
      <c r="C397" s="112" t="s">
        <v>953</v>
      </c>
      <c r="D397" t="s">
        <v>660</v>
      </c>
    </row>
    <row r="398" spans="1:4">
      <c r="A398" t="s">
        <v>954</v>
      </c>
      <c r="B398" t="s">
        <v>955</v>
      </c>
      <c r="C398" s="112" t="s">
        <v>956</v>
      </c>
      <c r="D398" t="s">
        <v>58</v>
      </c>
    </row>
    <row r="399" spans="1:4">
      <c r="A399" t="s">
        <v>957</v>
      </c>
      <c r="B399" t="s">
        <v>958</v>
      </c>
      <c r="C399" s="112" t="s">
        <v>953</v>
      </c>
      <c r="D399" t="s">
        <v>332</v>
      </c>
    </row>
    <row r="400" spans="1:4">
      <c r="A400" t="s">
        <v>959</v>
      </c>
      <c r="B400" t="s">
        <v>960</v>
      </c>
      <c r="C400" s="112" t="s">
        <v>961</v>
      </c>
      <c r="D400" t="s">
        <v>58</v>
      </c>
    </row>
    <row r="401" spans="1:4">
      <c r="A401" t="s">
        <v>962</v>
      </c>
      <c r="B401" t="s">
        <v>963</v>
      </c>
      <c r="C401" s="112">
        <v>41677</v>
      </c>
      <c r="D401" t="s">
        <v>58</v>
      </c>
    </row>
    <row r="402" spans="1:4">
      <c r="A402" t="s">
        <v>964</v>
      </c>
      <c r="B402" t="s">
        <v>965</v>
      </c>
      <c r="C402" s="112" t="s">
        <v>953</v>
      </c>
      <c r="D402" t="s">
        <v>332</v>
      </c>
    </row>
    <row r="403" spans="1:4">
      <c r="A403" t="s">
        <v>966</v>
      </c>
      <c r="B403" t="s">
        <v>967</v>
      </c>
      <c r="C403" s="112">
        <v>42271</v>
      </c>
      <c r="D403" t="s">
        <v>58</v>
      </c>
    </row>
    <row r="404" spans="1:4">
      <c r="A404" t="s">
        <v>968</v>
      </c>
      <c r="B404" t="s">
        <v>969</v>
      </c>
      <c r="C404" s="112">
        <v>41772</v>
      </c>
      <c r="D404" t="s">
        <v>113</v>
      </c>
    </row>
    <row r="405" spans="1:4">
      <c r="A405" t="s">
        <v>970</v>
      </c>
      <c r="B405" t="s">
        <v>971</v>
      </c>
      <c r="C405" s="112" t="s">
        <v>972</v>
      </c>
      <c r="D405" t="s">
        <v>332</v>
      </c>
    </row>
    <row r="406" spans="1:4">
      <c r="A406" t="s">
        <v>973</v>
      </c>
      <c r="B406" t="s">
        <v>974</v>
      </c>
      <c r="C406" s="112" t="s">
        <v>975</v>
      </c>
      <c r="D406" t="s">
        <v>182</v>
      </c>
    </row>
    <row r="407" spans="1:4">
      <c r="A407" t="s">
        <v>976</v>
      </c>
      <c r="B407" t="s">
        <v>977</v>
      </c>
      <c r="C407" s="112">
        <v>42826</v>
      </c>
      <c r="D407" t="s">
        <v>58</v>
      </c>
    </row>
    <row r="408" spans="1:4">
      <c r="A408" t="s">
        <v>978</v>
      </c>
      <c r="B408" t="s">
        <v>979</v>
      </c>
      <c r="C408" s="112">
        <v>42858</v>
      </c>
      <c r="D408" t="s">
        <v>58</v>
      </c>
    </row>
    <row r="409" spans="1:4">
      <c r="A409" t="s">
        <v>980</v>
      </c>
      <c r="B409" t="s">
        <v>981</v>
      </c>
      <c r="C409" s="112">
        <v>42552</v>
      </c>
      <c r="D409" t="s">
        <v>58</v>
      </c>
    </row>
    <row r="410" spans="1:4">
      <c r="A410" t="s">
        <v>982</v>
      </c>
      <c r="B410" t="s">
        <v>983</v>
      </c>
      <c r="C410" s="112">
        <v>42736</v>
      </c>
      <c r="D410" t="s">
        <v>58</v>
      </c>
    </row>
    <row r="411" spans="1:4">
      <c r="A411" t="s">
        <v>984</v>
      </c>
      <c r="B411" t="s">
        <v>985</v>
      </c>
      <c r="C411" s="112">
        <v>42856</v>
      </c>
      <c r="D411" t="s">
        <v>58</v>
      </c>
    </row>
    <row r="412" spans="1:4">
      <c r="A412" t="s">
        <v>986</v>
      </c>
      <c r="B412" t="s">
        <v>987</v>
      </c>
      <c r="C412" s="112">
        <v>42736</v>
      </c>
      <c r="D412" t="s">
        <v>332</v>
      </c>
    </row>
    <row r="413" spans="1:4">
      <c r="A413" t="s">
        <v>988</v>
      </c>
      <c r="B413" t="s">
        <v>989</v>
      </c>
      <c r="C413" s="112" t="s">
        <v>990</v>
      </c>
      <c r="D413" t="s">
        <v>113</v>
      </c>
    </row>
    <row r="414" spans="1:4">
      <c r="A414" t="s">
        <v>991</v>
      </c>
      <c r="B414" t="s">
        <v>992</v>
      </c>
      <c r="C414" s="112">
        <v>41944</v>
      </c>
      <c r="D414" t="s">
        <v>58</v>
      </c>
    </row>
    <row r="415" spans="1:4">
      <c r="A415" t="s">
        <v>993</v>
      </c>
      <c r="B415" t="s">
        <v>994</v>
      </c>
      <c r="C415" s="112">
        <v>41761</v>
      </c>
      <c r="D415" t="s">
        <v>58</v>
      </c>
    </row>
    <row r="416" spans="1:4">
      <c r="A416" t="s">
        <v>995</v>
      </c>
      <c r="B416" t="s">
        <v>996</v>
      </c>
      <c r="C416" s="112">
        <v>41761</v>
      </c>
      <c r="D416" t="s">
        <v>182</v>
      </c>
    </row>
    <row r="417" spans="1:4">
      <c r="A417" t="s">
        <v>997</v>
      </c>
      <c r="B417" t="s">
        <v>998</v>
      </c>
      <c r="C417" s="112">
        <v>42614</v>
      </c>
      <c r="D417" t="s">
        <v>332</v>
      </c>
    </row>
    <row r="418" spans="1:4">
      <c r="A418" t="s">
        <v>999</v>
      </c>
      <c r="B418" t="s">
        <v>1000</v>
      </c>
      <c r="C418" s="112">
        <v>42782</v>
      </c>
      <c r="D418" t="s">
        <v>58</v>
      </c>
    </row>
    <row r="419" spans="1:4">
      <c r="A419" t="s">
        <v>1001</v>
      </c>
      <c r="B419" t="s">
        <v>1002</v>
      </c>
      <c r="C419" s="112" t="s">
        <v>1003</v>
      </c>
      <c r="D419" t="s">
        <v>332</v>
      </c>
    </row>
    <row r="420" spans="1:4">
      <c r="A420" t="s">
        <v>1004</v>
      </c>
      <c r="B420" t="s">
        <v>1005</v>
      </c>
      <c r="C420" s="112">
        <v>42826</v>
      </c>
      <c r="D420" t="s">
        <v>660</v>
      </c>
    </row>
    <row r="421" spans="1:4">
      <c r="A421" t="s">
        <v>1006</v>
      </c>
      <c r="B421" t="s">
        <v>1007</v>
      </c>
      <c r="C421" s="112">
        <v>42898</v>
      </c>
      <c r="D421" t="s">
        <v>209</v>
      </c>
    </row>
    <row r="422" spans="1:4">
      <c r="A422" t="s">
        <v>1008</v>
      </c>
      <c r="B422" t="s">
        <v>1009</v>
      </c>
      <c r="C422" s="112">
        <v>42228</v>
      </c>
      <c r="D422" t="s">
        <v>113</v>
      </c>
    </row>
    <row r="423" spans="1:4">
      <c r="A423" t="s">
        <v>1010</v>
      </c>
      <c r="B423" t="s">
        <v>1011</v>
      </c>
      <c r="C423" s="112">
        <v>42772</v>
      </c>
      <c r="D423" t="s">
        <v>200</v>
      </c>
    </row>
    <row r="424" spans="1:4">
      <c r="A424" t="s">
        <v>1012</v>
      </c>
      <c r="B424" t="s">
        <v>1013</v>
      </c>
      <c r="C424" s="112">
        <v>41507</v>
      </c>
      <c r="D424" t="s">
        <v>58</v>
      </c>
    </row>
    <row r="425" spans="1:4">
      <c r="A425" t="s">
        <v>1014</v>
      </c>
      <c r="B425" t="s">
        <v>1015</v>
      </c>
      <c r="C425" s="112">
        <v>42310</v>
      </c>
      <c r="D425" t="s">
        <v>182</v>
      </c>
    </row>
    <row r="426" spans="1:4">
      <c r="A426" t="s">
        <v>1016</v>
      </c>
      <c r="B426" t="s">
        <v>1017</v>
      </c>
      <c r="C426" s="112">
        <v>42251</v>
      </c>
      <c r="D426" t="s">
        <v>58</v>
      </c>
    </row>
    <row r="427" spans="1:4">
      <c r="A427" t="s">
        <v>1018</v>
      </c>
      <c r="B427" t="s">
        <v>1019</v>
      </c>
      <c r="C427" s="112">
        <v>42195</v>
      </c>
      <c r="D427" t="s">
        <v>332</v>
      </c>
    </row>
    <row r="428" spans="1:4">
      <c r="A428" t="s">
        <v>1020</v>
      </c>
      <c r="B428" t="s">
        <v>1021</v>
      </c>
      <c r="C428" s="112">
        <v>42401</v>
      </c>
      <c r="D428" t="s">
        <v>660</v>
      </c>
    </row>
    <row r="429" spans="1:4">
      <c r="A429" t="s">
        <v>1022</v>
      </c>
      <c r="B429" t="s">
        <v>1023</v>
      </c>
      <c r="C429" s="112">
        <v>42603</v>
      </c>
      <c r="D429" t="s">
        <v>58</v>
      </c>
    </row>
    <row r="430" spans="1:4">
      <c r="A430" t="s">
        <v>1024</v>
      </c>
      <c r="B430" t="s">
        <v>1025</v>
      </c>
      <c r="C430" s="112">
        <v>42326</v>
      </c>
      <c r="D430" t="s">
        <v>332</v>
      </c>
    </row>
    <row r="431" spans="1:4">
      <c r="A431" t="s">
        <v>1026</v>
      </c>
      <c r="B431" t="s">
        <v>1027</v>
      </c>
      <c r="C431" s="112">
        <v>42705</v>
      </c>
      <c r="D431" t="s">
        <v>58</v>
      </c>
    </row>
    <row r="432" spans="1:4">
      <c r="A432" t="s">
        <v>1028</v>
      </c>
      <c r="B432" t="s">
        <v>1029</v>
      </c>
      <c r="C432" s="112">
        <v>42705</v>
      </c>
      <c r="D432" t="s">
        <v>58</v>
      </c>
    </row>
    <row r="433" spans="1:4">
      <c r="A433" t="s">
        <v>1030</v>
      </c>
      <c r="B433" t="s">
        <v>1031</v>
      </c>
      <c r="C433" s="112">
        <v>42371</v>
      </c>
      <c r="D433" t="s">
        <v>113</v>
      </c>
    </row>
    <row r="434" spans="1:4">
      <c r="A434" t="s">
        <v>1032</v>
      </c>
      <c r="B434" t="s">
        <v>1033</v>
      </c>
      <c r="C434" s="112">
        <v>42270</v>
      </c>
      <c r="D434" t="s">
        <v>58</v>
      </c>
    </row>
    <row r="435" spans="1:4">
      <c r="A435" t="s">
        <v>1034</v>
      </c>
      <c r="B435" t="s">
        <v>1035</v>
      </c>
      <c r="C435" s="112">
        <v>42129</v>
      </c>
      <c r="D435" t="s">
        <v>332</v>
      </c>
    </row>
    <row r="436" spans="1:4">
      <c r="A436" t="s">
        <v>1036</v>
      </c>
      <c r="B436" t="s">
        <v>1037</v>
      </c>
      <c r="C436" s="112">
        <v>42583</v>
      </c>
      <c r="D436" t="s">
        <v>58</v>
      </c>
    </row>
    <row r="437" spans="1:4">
      <c r="A437" t="s">
        <v>1038</v>
      </c>
      <c r="B437" t="s">
        <v>1039</v>
      </c>
      <c r="C437" s="112">
        <v>42583</v>
      </c>
      <c r="D437" t="s">
        <v>332</v>
      </c>
    </row>
    <row r="438" spans="1:4">
      <c r="A438" t="s">
        <v>1040</v>
      </c>
      <c r="B438" t="s">
        <v>1041</v>
      </c>
      <c r="C438" s="112">
        <v>42706</v>
      </c>
      <c r="D438" t="s">
        <v>332</v>
      </c>
    </row>
    <row r="439" spans="1:4">
      <c r="A439" t="s">
        <v>1042</v>
      </c>
      <c r="B439" t="s">
        <v>1043</v>
      </c>
      <c r="C439" s="112">
        <v>42887</v>
      </c>
      <c r="D439" t="s">
        <v>58</v>
      </c>
    </row>
    <row r="440" spans="1:4">
      <c r="A440" t="s">
        <v>1044</v>
      </c>
      <c r="B440" t="s">
        <v>1045</v>
      </c>
      <c r="C440" s="112">
        <v>42658</v>
      </c>
      <c r="D440" t="s">
        <v>113</v>
      </c>
    </row>
    <row r="441" spans="1:4">
      <c r="A441" t="s">
        <v>1046</v>
      </c>
      <c r="B441" t="s">
        <v>1047</v>
      </c>
      <c r="C441" s="112">
        <v>41381</v>
      </c>
      <c r="D441" t="s">
        <v>58</v>
      </c>
    </row>
    <row r="442" spans="1:4">
      <c r="A442" t="s">
        <v>1048</v>
      </c>
      <c r="B442" t="s">
        <v>1049</v>
      </c>
      <c r="C442" s="112">
        <v>42675</v>
      </c>
      <c r="D442" t="s">
        <v>58</v>
      </c>
    </row>
    <row r="443" spans="1:4">
      <c r="A443" t="s">
        <v>1050</v>
      </c>
      <c r="B443" t="s">
        <v>1051</v>
      </c>
      <c r="C443" s="112">
        <v>41347</v>
      </c>
      <c r="D443" t="s">
        <v>182</v>
      </c>
    </row>
    <row r="444" spans="1:4">
      <c r="A444" t="s">
        <v>1052</v>
      </c>
      <c r="B444" t="s">
        <v>1053</v>
      </c>
      <c r="C444" s="112">
        <v>41918</v>
      </c>
      <c r="D444" t="s">
        <v>332</v>
      </c>
    </row>
    <row r="445" spans="1:4">
      <c r="A445" t="s">
        <v>1054</v>
      </c>
      <c r="B445" t="s">
        <v>1055</v>
      </c>
      <c r="C445" s="112">
        <v>42795</v>
      </c>
      <c r="D445" t="s">
        <v>660</v>
      </c>
    </row>
    <row r="446" spans="1:4">
      <c r="A446" t="s">
        <v>1056</v>
      </c>
      <c r="B446" t="s">
        <v>1057</v>
      </c>
      <c r="C446" s="112">
        <v>42736</v>
      </c>
      <c r="D446" t="s">
        <v>58</v>
      </c>
    </row>
    <row r="447" spans="1:4">
      <c r="A447" t="s">
        <v>1058</v>
      </c>
      <c r="B447" t="s">
        <v>1059</v>
      </c>
      <c r="C447" s="112">
        <v>42736</v>
      </c>
      <c r="D447" t="s">
        <v>58</v>
      </c>
    </row>
    <row r="448" spans="1:4">
      <c r="A448" t="s">
        <v>1060</v>
      </c>
      <c r="B448" t="s">
        <v>1061</v>
      </c>
      <c r="D448" t="s">
        <v>58</v>
      </c>
    </row>
    <row r="449" spans="1:4">
      <c r="A449" t="s">
        <v>1062</v>
      </c>
      <c r="B449" t="s">
        <v>1063</v>
      </c>
      <c r="C449" s="112">
        <v>42675</v>
      </c>
      <c r="D449" t="s">
        <v>113</v>
      </c>
    </row>
    <row r="450" spans="1:4">
      <c r="A450" t="s">
        <v>1064</v>
      </c>
      <c r="B450" t="s">
        <v>1065</v>
      </c>
      <c r="C450" s="112">
        <v>42681</v>
      </c>
      <c r="D450" t="s">
        <v>58</v>
      </c>
    </row>
    <row r="451" spans="1:4">
      <c r="A451" t="s">
        <v>1066</v>
      </c>
      <c r="B451" t="s">
        <v>1067</v>
      </c>
      <c r="C451" s="112">
        <v>42552</v>
      </c>
      <c r="D451" t="s">
        <v>58</v>
      </c>
    </row>
    <row r="452" spans="1:4">
      <c r="A452" t="s">
        <v>1068</v>
      </c>
      <c r="B452" t="s">
        <v>1069</v>
      </c>
      <c r="C452" s="112" t="s">
        <v>1070</v>
      </c>
      <c r="D452" t="s">
        <v>58</v>
      </c>
    </row>
    <row r="453" spans="1:4">
      <c r="A453" t="s">
        <v>1071</v>
      </c>
      <c r="B453" t="s">
        <v>1072</v>
      </c>
      <c r="C453" s="112">
        <v>42256</v>
      </c>
      <c r="D453" t="s">
        <v>332</v>
      </c>
    </row>
    <row r="454" spans="1:4">
      <c r="A454" t="s">
        <v>1073</v>
      </c>
      <c r="B454" t="s">
        <v>1074</v>
      </c>
      <c r="C454" s="112">
        <v>42826</v>
      </c>
      <c r="D454" t="s">
        <v>58</v>
      </c>
    </row>
    <row r="455" spans="1:4">
      <c r="A455" t="s">
        <v>1075</v>
      </c>
      <c r="B455" t="s">
        <v>1076</v>
      </c>
      <c r="C455" s="112">
        <v>42644</v>
      </c>
      <c r="D455" t="s">
        <v>113</v>
      </c>
    </row>
    <row r="456" spans="1:4">
      <c r="A456" t="s">
        <v>1077</v>
      </c>
      <c r="B456" t="s">
        <v>1078</v>
      </c>
      <c r="C456" s="112">
        <v>42705</v>
      </c>
      <c r="D456" t="s">
        <v>58</v>
      </c>
    </row>
    <row r="457" spans="1:4">
      <c r="A457" t="s">
        <v>1079</v>
      </c>
      <c r="B457" t="s">
        <v>1080</v>
      </c>
      <c r="C457" s="112">
        <v>42875</v>
      </c>
      <c r="D457" t="s">
        <v>58</v>
      </c>
    </row>
    <row r="458" spans="1:4">
      <c r="A458" t="s">
        <v>1081</v>
      </c>
      <c r="B458" t="s">
        <v>1082</v>
      </c>
      <c r="C458" s="112">
        <v>42650</v>
      </c>
      <c r="D458" t="s">
        <v>332</v>
      </c>
    </row>
    <row r="459" spans="1:4">
      <c r="A459" t="s">
        <v>1083</v>
      </c>
      <c r="B459" t="s">
        <v>1084</v>
      </c>
      <c r="C459" s="112">
        <v>42738</v>
      </c>
      <c r="D459" t="s">
        <v>58</v>
      </c>
    </row>
    <row r="460" spans="1:4">
      <c r="A460" t="s">
        <v>1085</v>
      </c>
      <c r="B460" t="s">
        <v>1086</v>
      </c>
      <c r="C460" s="112" t="s">
        <v>1087</v>
      </c>
      <c r="D460" t="s">
        <v>332</v>
      </c>
    </row>
    <row r="461" spans="1:4">
      <c r="A461" t="s">
        <v>1088</v>
      </c>
      <c r="B461" t="s">
        <v>1089</v>
      </c>
      <c r="C461" s="112">
        <v>42552</v>
      </c>
      <c r="D461" t="s">
        <v>113</v>
      </c>
    </row>
    <row r="462" spans="1:4">
      <c r="A462" t="s">
        <v>1090</v>
      </c>
      <c r="B462" t="s">
        <v>1091</v>
      </c>
      <c r="C462" s="112" t="s">
        <v>1092</v>
      </c>
      <c r="D462" t="s">
        <v>58</v>
      </c>
    </row>
    <row r="463" spans="1:4">
      <c r="A463" t="s">
        <v>1093</v>
      </c>
      <c r="B463" t="s">
        <v>1094</v>
      </c>
      <c r="C463" s="112">
        <v>42858</v>
      </c>
      <c r="D463" t="s">
        <v>58</v>
      </c>
    </row>
    <row r="464" spans="1:4">
      <c r="A464" t="s">
        <v>1095</v>
      </c>
      <c r="B464" t="s">
        <v>1096</v>
      </c>
      <c r="C464" s="112">
        <v>42826</v>
      </c>
      <c r="D464" t="s">
        <v>332</v>
      </c>
    </row>
    <row r="465" spans="1:4">
      <c r="A465" t="s">
        <v>1097</v>
      </c>
      <c r="B465" t="s">
        <v>1098</v>
      </c>
      <c r="C465" s="112">
        <v>42860</v>
      </c>
      <c r="D465" t="s">
        <v>660</v>
      </c>
    </row>
    <row r="466" spans="1:4">
      <c r="A466" t="s">
        <v>1099</v>
      </c>
      <c r="B466" t="s">
        <v>1100</v>
      </c>
      <c r="C466" s="112">
        <v>42096</v>
      </c>
      <c r="D466" t="s">
        <v>182</v>
      </c>
    </row>
    <row r="467" spans="1:4">
      <c r="A467" t="s">
        <v>1101</v>
      </c>
      <c r="B467" t="s">
        <v>1102</v>
      </c>
      <c r="C467" s="112">
        <v>42590</v>
      </c>
      <c r="D467" t="s">
        <v>200</v>
      </c>
    </row>
    <row r="468" spans="1:4">
      <c r="A468" t="s">
        <v>1103</v>
      </c>
      <c r="B468" t="s">
        <v>1104</v>
      </c>
      <c r="C468" s="112">
        <v>42610</v>
      </c>
      <c r="D468" t="s">
        <v>332</v>
      </c>
    </row>
    <row r="469" spans="1:4">
      <c r="A469" t="s">
        <v>1105</v>
      </c>
      <c r="B469" t="s">
        <v>1106</v>
      </c>
      <c r="C469" s="112">
        <v>42894</v>
      </c>
      <c r="D469" t="s">
        <v>209</v>
      </c>
    </row>
    <row r="470" spans="1:4">
      <c r="A470" t="s">
        <v>1107</v>
      </c>
      <c r="B470" t="s">
        <v>1108</v>
      </c>
      <c r="C470" s="112">
        <v>42690</v>
      </c>
      <c r="D470" t="s">
        <v>113</v>
      </c>
    </row>
    <row r="471" spans="1:4">
      <c r="A471" t="s">
        <v>1109</v>
      </c>
      <c r="B471" t="s">
        <v>1110</v>
      </c>
      <c r="C471" s="112">
        <v>42744</v>
      </c>
      <c r="D471" t="s">
        <v>58</v>
      </c>
    </row>
    <row r="472" spans="1:4">
      <c r="A472" t="s">
        <v>1111</v>
      </c>
      <c r="B472" t="s">
        <v>1112</v>
      </c>
      <c r="C472" s="112">
        <v>42773</v>
      </c>
      <c r="D472" t="s">
        <v>58</v>
      </c>
    </row>
    <row r="473" spans="1:4">
      <c r="A473" t="s">
        <v>1113</v>
      </c>
      <c r="B473" t="s">
        <v>1114</v>
      </c>
      <c r="C473" s="112">
        <v>41926</v>
      </c>
      <c r="D473" t="s">
        <v>182</v>
      </c>
    </row>
    <row r="474" spans="1:4">
      <c r="A474" t="s">
        <v>1115</v>
      </c>
      <c r="B474" t="s">
        <v>1116</v>
      </c>
      <c r="C474" s="112">
        <v>42744</v>
      </c>
      <c r="D474" t="s">
        <v>58</v>
      </c>
    </row>
    <row r="475" spans="1:4">
      <c r="A475" t="s">
        <v>1117</v>
      </c>
      <c r="B475" t="s">
        <v>1118</v>
      </c>
      <c r="C475" s="112">
        <v>42744</v>
      </c>
      <c r="D475" t="s">
        <v>58</v>
      </c>
    </row>
    <row r="476" spans="1:4">
      <c r="A476" t="s">
        <v>1119</v>
      </c>
      <c r="B476" t="s">
        <v>1120</v>
      </c>
      <c r="C476" s="112">
        <v>42644</v>
      </c>
      <c r="D476" t="s">
        <v>58</v>
      </c>
    </row>
    <row r="477" spans="1:4">
      <c r="A477" t="s">
        <v>1121</v>
      </c>
      <c r="B477" t="s">
        <v>1122</v>
      </c>
      <c r="C477" s="112">
        <v>42828</v>
      </c>
      <c r="D477" t="s">
        <v>58</v>
      </c>
    </row>
    <row r="478" spans="1:4">
      <c r="A478" t="s">
        <v>1123</v>
      </c>
      <c r="B478" t="s">
        <v>1124</v>
      </c>
      <c r="C478" s="112">
        <v>42564</v>
      </c>
      <c r="D478" t="s">
        <v>58</v>
      </c>
    </row>
    <row r="479" spans="1:4">
      <c r="A479" t="s">
        <v>1125</v>
      </c>
      <c r="B479" t="s">
        <v>1126</v>
      </c>
      <c r="C479" s="112">
        <v>42675</v>
      </c>
      <c r="D479" t="s">
        <v>58</v>
      </c>
    </row>
    <row r="480" spans="1:4">
      <c r="A480" t="s">
        <v>1127</v>
      </c>
      <c r="B480" t="s">
        <v>1128</v>
      </c>
      <c r="C480" s="112">
        <v>41370</v>
      </c>
      <c r="D480" t="s">
        <v>58</v>
      </c>
    </row>
    <row r="481" spans="1:4">
      <c r="A481" t="s">
        <v>1129</v>
      </c>
      <c r="B481" t="s">
        <v>1130</v>
      </c>
      <c r="C481" s="112">
        <v>41852</v>
      </c>
      <c r="D481" t="s">
        <v>58</v>
      </c>
    </row>
    <row r="482" spans="1:4">
      <c r="A482" t="s">
        <v>1131</v>
      </c>
      <c r="B482" t="s">
        <v>1132</v>
      </c>
      <c r="C482" s="112">
        <v>42901</v>
      </c>
      <c r="D482" t="s">
        <v>58</v>
      </c>
    </row>
    <row r="483" spans="1:4">
      <c r="A483" t="s">
        <v>1133</v>
      </c>
      <c r="B483" t="s">
        <v>1134</v>
      </c>
      <c r="C483" s="112">
        <v>41255</v>
      </c>
      <c r="D483" t="s">
        <v>113</v>
      </c>
    </row>
    <row r="484" spans="1:4">
      <c r="A484" t="s">
        <v>1135</v>
      </c>
      <c r="B484" t="s">
        <v>1136</v>
      </c>
      <c r="C484" s="112">
        <v>42461</v>
      </c>
      <c r="D484" t="s">
        <v>58</v>
      </c>
    </row>
    <row r="485" spans="1:4">
      <c r="A485" t="s">
        <v>1137</v>
      </c>
      <c r="B485" t="s">
        <v>1138</v>
      </c>
      <c r="C485" s="112">
        <v>42648</v>
      </c>
      <c r="D485" t="s">
        <v>58</v>
      </c>
    </row>
    <row r="486" spans="1:4">
      <c r="A486" t="s">
        <v>1139</v>
      </c>
      <c r="B486" t="s">
        <v>1140</v>
      </c>
      <c r="C486" s="112">
        <v>41944</v>
      </c>
      <c r="D486" t="s">
        <v>58</v>
      </c>
    </row>
    <row r="487" spans="1:4">
      <c r="A487" t="s">
        <v>1141</v>
      </c>
      <c r="B487" t="s">
        <v>1142</v>
      </c>
      <c r="C487" s="112">
        <v>41508</v>
      </c>
      <c r="D487" t="s">
        <v>1143</v>
      </c>
    </row>
    <row r="488" spans="1:4">
      <c r="A488" t="s">
        <v>1144</v>
      </c>
      <c r="B488" t="s">
        <v>1145</v>
      </c>
      <c r="C488" s="112">
        <v>41913</v>
      </c>
      <c r="D488" t="s">
        <v>113</v>
      </c>
    </row>
    <row r="489" spans="1:4">
      <c r="A489" t="s">
        <v>1146</v>
      </c>
      <c r="B489" t="s">
        <v>1147</v>
      </c>
      <c r="C489" s="112">
        <v>42522</v>
      </c>
      <c r="D489" t="s">
        <v>58</v>
      </c>
    </row>
    <row r="490" spans="1:4">
      <c r="A490" t="s">
        <v>1148</v>
      </c>
      <c r="B490" t="s">
        <v>1149</v>
      </c>
      <c r="C490" s="112">
        <v>42826</v>
      </c>
      <c r="D490" t="s">
        <v>58</v>
      </c>
    </row>
    <row r="491" spans="1:4">
      <c r="A491" t="s">
        <v>1150</v>
      </c>
      <c r="B491" t="s">
        <v>1151</v>
      </c>
      <c r="C491" s="112">
        <v>42900</v>
      </c>
      <c r="D491" t="s">
        <v>182</v>
      </c>
    </row>
    <row r="492" spans="1:4">
      <c r="A492" t="s">
        <v>1152</v>
      </c>
      <c r="B492" t="s">
        <v>1153</v>
      </c>
      <c r="C492" s="112">
        <v>41107</v>
      </c>
      <c r="D492" t="s">
        <v>1154</v>
      </c>
    </row>
    <row r="493" spans="1:4">
      <c r="A493" t="s">
        <v>1155</v>
      </c>
      <c r="B493" t="s">
        <v>1156</v>
      </c>
      <c r="C493" s="112">
        <v>42718</v>
      </c>
      <c r="D493" t="s">
        <v>58</v>
      </c>
    </row>
    <row r="494" spans="1:4">
      <c r="A494" t="s">
        <v>1157</v>
      </c>
      <c r="B494" t="s">
        <v>1158</v>
      </c>
      <c r="C494" s="112">
        <v>42583</v>
      </c>
      <c r="D494" t="s">
        <v>58</v>
      </c>
    </row>
    <row r="495" spans="1:4">
      <c r="A495" t="s">
        <v>1159</v>
      </c>
      <c r="B495" t="s">
        <v>1160</v>
      </c>
      <c r="C495" s="112">
        <v>42738</v>
      </c>
      <c r="D495" t="s">
        <v>1143</v>
      </c>
    </row>
    <row r="496" spans="1:4">
      <c r="A496" t="s">
        <v>1161</v>
      </c>
      <c r="B496" t="s">
        <v>1162</v>
      </c>
      <c r="C496" s="112">
        <v>42710</v>
      </c>
      <c r="D496" t="s">
        <v>113</v>
      </c>
    </row>
    <row r="497" spans="1:4">
      <c r="A497" t="s">
        <v>1163</v>
      </c>
      <c r="B497" t="s">
        <v>963</v>
      </c>
      <c r="C497" s="112">
        <v>42614</v>
      </c>
      <c r="D497" t="s">
        <v>182</v>
      </c>
    </row>
    <row r="498" spans="1:4">
      <c r="A498" t="s">
        <v>1164</v>
      </c>
      <c r="B498" t="s">
        <v>1165</v>
      </c>
      <c r="C498" s="112" t="s">
        <v>1166</v>
      </c>
      <c r="D498" t="s">
        <v>182</v>
      </c>
    </row>
    <row r="499" spans="1:4">
      <c r="A499" t="s">
        <v>1167</v>
      </c>
      <c r="B499" t="s">
        <v>1037</v>
      </c>
      <c r="C499" s="112">
        <v>41821</v>
      </c>
      <c r="D499" t="s">
        <v>58</v>
      </c>
    </row>
    <row r="500" spans="1:4">
      <c r="A500" t="s">
        <v>1168</v>
      </c>
      <c r="B500" t="s">
        <v>1169</v>
      </c>
      <c r="C500" s="112">
        <v>42603</v>
      </c>
      <c r="D500" t="s">
        <v>58</v>
      </c>
    </row>
    <row r="501" spans="1:4">
      <c r="A501" t="s">
        <v>1170</v>
      </c>
      <c r="B501" t="s">
        <v>1171</v>
      </c>
      <c r="C501" s="112">
        <v>42732</v>
      </c>
      <c r="D501" t="s">
        <v>58</v>
      </c>
    </row>
    <row r="502" spans="1:4">
      <c r="A502" t="s">
        <v>1172</v>
      </c>
      <c r="B502" t="s">
        <v>1173</v>
      </c>
      <c r="C502" s="112">
        <v>42870</v>
      </c>
      <c r="D502" t="s">
        <v>58</v>
      </c>
    </row>
    <row r="503" spans="1:4">
      <c r="A503" t="s">
        <v>1174</v>
      </c>
      <c r="B503" t="s">
        <v>1175</v>
      </c>
      <c r="C503" s="112">
        <v>42720</v>
      </c>
      <c r="D503" t="s">
        <v>58</v>
      </c>
    </row>
    <row r="504" spans="1:4">
      <c r="A504" t="s">
        <v>1176</v>
      </c>
      <c r="B504" t="s">
        <v>1177</v>
      </c>
      <c r="C504" s="112">
        <v>42614</v>
      </c>
      <c r="D504" t="s">
        <v>58</v>
      </c>
    </row>
    <row r="505" spans="1:4">
      <c r="A505" t="s">
        <v>1178</v>
      </c>
      <c r="B505" t="s">
        <v>1179</v>
      </c>
      <c r="C505" s="112">
        <v>42126</v>
      </c>
      <c r="D505" t="s">
        <v>113</v>
      </c>
    </row>
    <row r="506" spans="1:4">
      <c r="A506" t="s">
        <v>1180</v>
      </c>
      <c r="B506" t="s">
        <v>1181</v>
      </c>
      <c r="C506" s="112" t="s">
        <v>1182</v>
      </c>
      <c r="D506" t="s">
        <v>58</v>
      </c>
    </row>
    <row r="507" spans="1:4">
      <c r="A507" t="s">
        <v>1183</v>
      </c>
      <c r="B507" t="s">
        <v>1184</v>
      </c>
      <c r="C507" s="112">
        <v>41463</v>
      </c>
      <c r="D507" t="s">
        <v>58</v>
      </c>
    </row>
    <row r="508" spans="1:4">
      <c r="A508" t="s">
        <v>1185</v>
      </c>
      <c r="B508" t="s">
        <v>1186</v>
      </c>
      <c r="C508" s="112">
        <v>42390</v>
      </c>
      <c r="D508" t="s">
        <v>1154</v>
      </c>
    </row>
    <row r="509" spans="1:4">
      <c r="A509" t="s">
        <v>1187</v>
      </c>
      <c r="B509" t="s">
        <v>1188</v>
      </c>
      <c r="C509" s="112">
        <v>42887</v>
      </c>
      <c r="D509" t="s">
        <v>182</v>
      </c>
    </row>
    <row r="510" spans="1:4">
      <c r="A510" t="s">
        <v>1189</v>
      </c>
      <c r="B510" t="s">
        <v>1190</v>
      </c>
      <c r="C510" s="112">
        <v>42552</v>
      </c>
      <c r="D510" t="s">
        <v>358</v>
      </c>
    </row>
    <row r="511" spans="1:4">
      <c r="A511" t="s">
        <v>1191</v>
      </c>
      <c r="B511" t="s">
        <v>1192</v>
      </c>
      <c r="C511" s="112">
        <v>42738</v>
      </c>
      <c r="D511" t="s">
        <v>58</v>
      </c>
    </row>
    <row r="512" spans="1:4">
      <c r="A512" t="s">
        <v>1193</v>
      </c>
      <c r="B512" t="s">
        <v>1194</v>
      </c>
      <c r="C512" s="112">
        <v>41368</v>
      </c>
      <c r="D512" t="s">
        <v>209</v>
      </c>
    </row>
    <row r="513" spans="1:4">
      <c r="A513" t="s">
        <v>1195</v>
      </c>
      <c r="B513" t="s">
        <v>1196</v>
      </c>
      <c r="C513" s="112">
        <v>42303</v>
      </c>
      <c r="D513" t="s">
        <v>113</v>
      </c>
    </row>
    <row r="514" spans="1:4">
      <c r="A514" t="s">
        <v>1197</v>
      </c>
      <c r="B514" t="s">
        <v>1198</v>
      </c>
      <c r="C514" s="112">
        <v>42875</v>
      </c>
      <c r="D514" t="s">
        <v>58</v>
      </c>
    </row>
    <row r="515" spans="1:4">
      <c r="A515" t="s">
        <v>1199</v>
      </c>
      <c r="B515" t="s">
        <v>1200</v>
      </c>
      <c r="C515" s="112">
        <v>42875</v>
      </c>
      <c r="D515" t="s">
        <v>58</v>
      </c>
    </row>
    <row r="516" spans="1:4">
      <c r="A516" t="s">
        <v>1201</v>
      </c>
      <c r="B516" t="s">
        <v>1202</v>
      </c>
      <c r="C516" s="112">
        <v>42896</v>
      </c>
      <c r="D516" t="s">
        <v>58</v>
      </c>
    </row>
    <row r="517" spans="1:4">
      <c r="A517" t="s">
        <v>1203</v>
      </c>
      <c r="B517" t="s">
        <v>1204</v>
      </c>
      <c r="C517" s="112">
        <v>42896</v>
      </c>
      <c r="D517" t="s">
        <v>58</v>
      </c>
    </row>
    <row r="518" spans="1:4">
      <c r="A518" t="s">
        <v>1205</v>
      </c>
      <c r="B518" t="s">
        <v>1206</v>
      </c>
      <c r="C518" s="112">
        <v>42875</v>
      </c>
      <c r="D518" t="s">
        <v>1143</v>
      </c>
    </row>
    <row r="519" spans="1:4">
      <c r="A519" t="s">
        <v>1207</v>
      </c>
      <c r="B519" t="s">
        <v>1208</v>
      </c>
      <c r="C519" s="112">
        <v>42014</v>
      </c>
      <c r="D519" t="s">
        <v>113</v>
      </c>
    </row>
    <row r="520" spans="1:4">
      <c r="A520" t="s">
        <v>1209</v>
      </c>
      <c r="B520" t="s">
        <v>1210</v>
      </c>
      <c r="C520" s="112">
        <v>42278</v>
      </c>
      <c r="D520" t="s">
        <v>58</v>
      </c>
    </row>
    <row r="521" spans="1:4">
      <c r="A521" t="s">
        <v>1211</v>
      </c>
      <c r="B521" t="s">
        <v>1212</v>
      </c>
      <c r="C521" s="112">
        <v>42145</v>
      </c>
      <c r="D521" t="s">
        <v>58</v>
      </c>
    </row>
    <row r="522" spans="1:4">
      <c r="A522" t="s">
        <v>1213</v>
      </c>
      <c r="B522" t="s">
        <v>1214</v>
      </c>
      <c r="C522" s="112">
        <v>42815</v>
      </c>
      <c r="D522" t="s">
        <v>58</v>
      </c>
    </row>
    <row r="523" spans="1:4">
      <c r="A523" t="s">
        <v>1215</v>
      </c>
      <c r="B523" t="s">
        <v>1216</v>
      </c>
      <c r="C523" s="112">
        <v>42849</v>
      </c>
      <c r="D523" t="s">
        <v>1143</v>
      </c>
    </row>
    <row r="524" spans="1:4">
      <c r="A524" t="s">
        <v>1217</v>
      </c>
      <c r="B524" t="s">
        <v>1218</v>
      </c>
      <c r="C524" s="112">
        <v>42852</v>
      </c>
      <c r="D524" t="s">
        <v>113</v>
      </c>
    </row>
    <row r="525" spans="1:4">
      <c r="A525" t="s">
        <v>1219</v>
      </c>
      <c r="B525" t="s">
        <v>1220</v>
      </c>
      <c r="C525" s="112" t="s">
        <v>1221</v>
      </c>
      <c r="D525" t="s">
        <v>58</v>
      </c>
    </row>
    <row r="526" spans="1:4">
      <c r="A526" t="s">
        <v>1222</v>
      </c>
      <c r="B526" t="s">
        <v>1223</v>
      </c>
      <c r="C526" s="112">
        <v>42857</v>
      </c>
      <c r="D526" t="s">
        <v>58</v>
      </c>
    </row>
    <row r="527" spans="1:4">
      <c r="A527" t="s">
        <v>1224</v>
      </c>
      <c r="B527" t="s">
        <v>1225</v>
      </c>
      <c r="C527" s="112">
        <v>42865</v>
      </c>
      <c r="D527" t="s">
        <v>58</v>
      </c>
    </row>
    <row r="528" spans="1:4">
      <c r="A528" t="s">
        <v>1226</v>
      </c>
      <c r="B528" t="s">
        <v>1227</v>
      </c>
      <c r="C528" s="112">
        <v>42801</v>
      </c>
      <c r="D528" t="s">
        <v>1143</v>
      </c>
    </row>
    <row r="529" spans="1:4">
      <c r="A529" t="s">
        <v>1228</v>
      </c>
      <c r="B529" t="s">
        <v>1229</v>
      </c>
      <c r="C529" s="112" t="s">
        <v>1230</v>
      </c>
      <c r="D529" t="s">
        <v>1143</v>
      </c>
    </row>
    <row r="530" spans="1:4">
      <c r="A530" t="s">
        <v>1231</v>
      </c>
      <c r="B530" t="s">
        <v>1232</v>
      </c>
      <c r="C530" s="112">
        <v>42896</v>
      </c>
      <c r="D530" t="s">
        <v>113</v>
      </c>
    </row>
    <row r="531" spans="1:4">
      <c r="A531" t="s">
        <v>1233</v>
      </c>
      <c r="B531" t="s">
        <v>1234</v>
      </c>
      <c r="C531" s="112">
        <v>42339</v>
      </c>
      <c r="D531" t="s">
        <v>58</v>
      </c>
    </row>
    <row r="532" spans="1:4">
      <c r="A532" t="s">
        <v>1235</v>
      </c>
      <c r="B532" t="s">
        <v>1236</v>
      </c>
      <c r="C532" s="112">
        <v>42552</v>
      </c>
      <c r="D532" t="s">
        <v>1143</v>
      </c>
    </row>
    <row r="533" spans="1:4">
      <c r="A533" t="s">
        <v>1237</v>
      </c>
      <c r="B533" t="s">
        <v>1238</v>
      </c>
      <c r="C533" s="112">
        <v>42604</v>
      </c>
      <c r="D533" t="s">
        <v>58</v>
      </c>
    </row>
    <row r="534" spans="1:4">
      <c r="A534" t="s">
        <v>1239</v>
      </c>
      <c r="B534" t="s">
        <v>1240</v>
      </c>
      <c r="C534" s="112">
        <v>42787</v>
      </c>
      <c r="D534" t="s">
        <v>58</v>
      </c>
    </row>
    <row r="535" spans="1:4">
      <c r="A535" t="s">
        <v>1241</v>
      </c>
      <c r="B535" t="s">
        <v>1242</v>
      </c>
      <c r="C535" s="112">
        <v>41918</v>
      </c>
      <c r="D535" t="s">
        <v>58</v>
      </c>
    </row>
    <row r="536" spans="1:4">
      <c r="A536" t="s">
        <v>1243</v>
      </c>
      <c r="B536" t="s">
        <v>1244</v>
      </c>
      <c r="C536" s="112">
        <v>42065</v>
      </c>
      <c r="D536" t="s">
        <v>58</v>
      </c>
    </row>
    <row r="537" spans="1:4">
      <c r="A537" t="s">
        <v>1245</v>
      </c>
      <c r="B537" t="s">
        <v>1246</v>
      </c>
      <c r="C537" s="112">
        <v>42642</v>
      </c>
      <c r="D537" t="s">
        <v>113</v>
      </c>
    </row>
    <row r="538" spans="1:4">
      <c r="A538" t="s">
        <v>1247</v>
      </c>
      <c r="B538" t="s">
        <v>1248</v>
      </c>
      <c r="C538" s="112" t="s">
        <v>1249</v>
      </c>
      <c r="D538" t="s">
        <v>58</v>
      </c>
    </row>
    <row r="539" spans="1:4">
      <c r="A539" t="s">
        <v>1250</v>
      </c>
      <c r="B539" t="s">
        <v>1251</v>
      </c>
      <c r="C539" s="112">
        <v>42846</v>
      </c>
      <c r="D539" t="s">
        <v>58</v>
      </c>
    </row>
    <row r="540" spans="1:4">
      <c r="A540" t="s">
        <v>1252</v>
      </c>
      <c r="B540" t="s">
        <v>1253</v>
      </c>
      <c r="C540" s="112">
        <v>42604</v>
      </c>
      <c r="D540" t="s">
        <v>1143</v>
      </c>
    </row>
    <row r="541" spans="1:4">
      <c r="A541" t="s">
        <v>1254</v>
      </c>
      <c r="B541" t="s">
        <v>1255</v>
      </c>
      <c r="C541" s="112">
        <v>42115</v>
      </c>
      <c r="D541" t="s">
        <v>58</v>
      </c>
    </row>
    <row r="542" spans="1:4">
      <c r="A542" t="s">
        <v>1256</v>
      </c>
      <c r="B542" t="s">
        <v>1257</v>
      </c>
      <c r="C542" s="112">
        <v>42826</v>
      </c>
      <c r="D542" t="s">
        <v>58</v>
      </c>
    </row>
    <row r="543" spans="1:4">
      <c r="A543" t="s">
        <v>1258</v>
      </c>
      <c r="B543" t="s">
        <v>1259</v>
      </c>
      <c r="C543" s="112">
        <v>41442</v>
      </c>
      <c r="D543" t="s">
        <v>113</v>
      </c>
    </row>
    <row r="544" spans="1:4">
      <c r="A544" t="s">
        <v>1260</v>
      </c>
      <c r="B544" t="s">
        <v>1261</v>
      </c>
      <c r="C544" s="112">
        <v>42826</v>
      </c>
      <c r="D544" t="s">
        <v>58</v>
      </c>
    </row>
    <row r="545" spans="1:4">
      <c r="A545" t="s">
        <v>1262</v>
      </c>
      <c r="B545" t="s">
        <v>1263</v>
      </c>
      <c r="C545" s="112">
        <v>42814</v>
      </c>
      <c r="D545" t="s">
        <v>58</v>
      </c>
    </row>
    <row r="546" spans="1:4">
      <c r="A546" t="s">
        <v>1264</v>
      </c>
      <c r="B546" t="s">
        <v>1265</v>
      </c>
      <c r="C546" s="112">
        <v>42881</v>
      </c>
      <c r="D546" t="s">
        <v>58</v>
      </c>
    </row>
    <row r="547" spans="1:4">
      <c r="A547" t="s">
        <v>1266</v>
      </c>
      <c r="B547" t="s">
        <v>1267</v>
      </c>
      <c r="C547" s="112">
        <v>42493</v>
      </c>
      <c r="D547" t="s">
        <v>58</v>
      </c>
    </row>
    <row r="548" spans="1:4">
      <c r="A548" t="s">
        <v>1268</v>
      </c>
      <c r="B548" t="s">
        <v>1269</v>
      </c>
      <c r="C548" s="112">
        <v>41677</v>
      </c>
      <c r="D548" t="s">
        <v>58</v>
      </c>
    </row>
    <row r="549" spans="1:4">
      <c r="A549" t="s">
        <v>1270</v>
      </c>
      <c r="B549" t="s">
        <v>1271</v>
      </c>
      <c r="C549" s="112">
        <v>42255</v>
      </c>
      <c r="D549" t="s">
        <v>182</v>
      </c>
    </row>
    <row r="550" spans="1:4">
      <c r="A550" t="s">
        <v>1272</v>
      </c>
      <c r="B550" t="s">
        <v>1273</v>
      </c>
      <c r="C550" s="112">
        <v>41397</v>
      </c>
      <c r="D550" t="s">
        <v>182</v>
      </c>
    </row>
    <row r="551" spans="1:4">
      <c r="A551" t="s">
        <v>1274</v>
      </c>
      <c r="B551" t="s">
        <v>1275</v>
      </c>
      <c r="C551" s="112">
        <v>42894</v>
      </c>
      <c r="D551" t="s">
        <v>58</v>
      </c>
    </row>
    <row r="552" spans="1:4">
      <c r="A552" t="s">
        <v>1276</v>
      </c>
      <c r="B552" t="s">
        <v>1277</v>
      </c>
      <c r="C552" s="112">
        <v>42065</v>
      </c>
      <c r="D552" t="s">
        <v>209</v>
      </c>
    </row>
    <row r="553" spans="1:4">
      <c r="A553" t="s">
        <v>1278</v>
      </c>
      <c r="B553" t="s">
        <v>1279</v>
      </c>
      <c r="C553" s="112">
        <v>42901</v>
      </c>
      <c r="D553" t="s">
        <v>113</v>
      </c>
    </row>
    <row r="554" spans="1:4">
      <c r="A554" t="s">
        <v>1280</v>
      </c>
      <c r="B554" t="s">
        <v>1281</v>
      </c>
      <c r="C554" s="112">
        <v>42810</v>
      </c>
      <c r="D554" t="s">
        <v>58</v>
      </c>
    </row>
    <row r="555" spans="1:4">
      <c r="A555" t="s">
        <v>1282</v>
      </c>
      <c r="B555" t="s">
        <v>1283</v>
      </c>
      <c r="C555" s="112">
        <v>42846</v>
      </c>
      <c r="D555" t="s">
        <v>58</v>
      </c>
    </row>
    <row r="556" spans="1:4">
      <c r="A556" t="s">
        <v>1284</v>
      </c>
      <c r="B556" t="s">
        <v>1285</v>
      </c>
      <c r="C556" s="112">
        <v>42278</v>
      </c>
      <c r="D556" t="s">
        <v>1143</v>
      </c>
    </row>
    <row r="557" spans="1:4">
      <c r="A557" t="s">
        <v>1286</v>
      </c>
      <c r="B557" t="s">
        <v>1287</v>
      </c>
      <c r="C557" s="112">
        <v>42901</v>
      </c>
      <c r="D557" t="s">
        <v>113</v>
      </c>
    </row>
    <row r="558" spans="1:4">
      <c r="A558" t="s">
        <v>1288</v>
      </c>
      <c r="B558" t="s">
        <v>1289</v>
      </c>
      <c r="C558" s="112">
        <v>42900</v>
      </c>
      <c r="D558" t="s">
        <v>58</v>
      </c>
    </row>
    <row r="559" spans="1:4">
      <c r="A559" t="s">
        <v>1290</v>
      </c>
      <c r="B559" t="s">
        <v>1291</v>
      </c>
      <c r="C559" s="112">
        <v>42900</v>
      </c>
      <c r="D559" t="s">
        <v>58</v>
      </c>
    </row>
    <row r="560" spans="1:4">
      <c r="A560" t="s">
        <v>1292</v>
      </c>
      <c r="B560" t="s">
        <v>1293</v>
      </c>
      <c r="C560" s="112">
        <v>42900</v>
      </c>
      <c r="D560" t="s">
        <v>1143</v>
      </c>
    </row>
    <row r="561" spans="1:4">
      <c r="A561" t="s">
        <v>1294</v>
      </c>
      <c r="B561" t="s">
        <v>1295</v>
      </c>
      <c r="C561" s="112">
        <v>42895</v>
      </c>
      <c r="D561" t="s">
        <v>113</v>
      </c>
    </row>
    <row r="562" spans="1:4">
      <c r="A562" t="s">
        <v>1296</v>
      </c>
      <c r="B562" t="s">
        <v>544</v>
      </c>
      <c r="C562" s="112">
        <v>42896</v>
      </c>
      <c r="D562" t="s">
        <v>58</v>
      </c>
    </row>
    <row r="563" spans="1:4">
      <c r="A563" t="s">
        <v>1297</v>
      </c>
      <c r="B563" t="s">
        <v>1298</v>
      </c>
      <c r="C563" s="112">
        <v>42870</v>
      </c>
      <c r="D563" t="s">
        <v>58</v>
      </c>
    </row>
    <row r="564" spans="1:4">
      <c r="A564" t="s">
        <v>1299</v>
      </c>
      <c r="B564" t="s">
        <v>1300</v>
      </c>
      <c r="C564" s="112">
        <v>42887</v>
      </c>
      <c r="D564" t="s">
        <v>200</v>
      </c>
    </row>
    <row r="565" spans="1:4">
      <c r="A565" t="s">
        <v>1301</v>
      </c>
      <c r="B565" t="s">
        <v>1302</v>
      </c>
      <c r="C565" s="112">
        <v>42878</v>
      </c>
      <c r="D565" t="s">
        <v>1143</v>
      </c>
    </row>
    <row r="566" spans="1:4">
      <c r="A566" t="s">
        <v>1303</v>
      </c>
      <c r="B566" t="s">
        <v>1304</v>
      </c>
      <c r="C566" s="112">
        <v>42900</v>
      </c>
      <c r="D566" t="s">
        <v>113</v>
      </c>
    </row>
    <row r="567" spans="1:4">
      <c r="A567" t="s">
        <v>1305</v>
      </c>
      <c r="B567" t="s">
        <v>1306</v>
      </c>
      <c r="C567" s="112">
        <v>42590</v>
      </c>
      <c r="D567" t="s">
        <v>58</v>
      </c>
    </row>
    <row r="568" spans="1:4">
      <c r="A568" t="s">
        <v>1307</v>
      </c>
      <c r="B568" t="s">
        <v>1308</v>
      </c>
      <c r="C568" s="112">
        <v>42596</v>
      </c>
      <c r="D568" t="s">
        <v>1143</v>
      </c>
    </row>
    <row r="569" spans="1:4">
      <c r="A569" t="s">
        <v>1309</v>
      </c>
      <c r="B569" t="s">
        <v>1310</v>
      </c>
      <c r="C569" s="112">
        <v>41641</v>
      </c>
      <c r="D569" t="s">
        <v>58</v>
      </c>
    </row>
    <row r="570" spans="1:4">
      <c r="A570" t="s">
        <v>1311</v>
      </c>
      <c r="B570" t="s">
        <v>1312</v>
      </c>
      <c r="C570" s="112">
        <v>42637</v>
      </c>
      <c r="D570" t="s">
        <v>58</v>
      </c>
    </row>
    <row r="571" spans="1:4">
      <c r="A571" t="s">
        <v>1313</v>
      </c>
      <c r="B571" t="s">
        <v>1314</v>
      </c>
      <c r="C571" s="112">
        <v>42634</v>
      </c>
      <c r="D571" t="s">
        <v>1143</v>
      </c>
    </row>
    <row r="572" spans="1:4">
      <c r="A572" t="s">
        <v>1315</v>
      </c>
      <c r="B572" t="s">
        <v>1316</v>
      </c>
      <c r="C572" s="112">
        <v>42881</v>
      </c>
      <c r="D572" t="s">
        <v>1143</v>
      </c>
    </row>
    <row r="573" spans="1:4">
      <c r="A573" t="s">
        <v>1317</v>
      </c>
      <c r="B573" t="s">
        <v>1318</v>
      </c>
      <c r="C573" s="112">
        <v>42623</v>
      </c>
      <c r="D573" t="s">
        <v>113</v>
      </c>
    </row>
    <row r="574" spans="1:4">
      <c r="A574" t="s">
        <v>1319</v>
      </c>
      <c r="B574" t="s">
        <v>1320</v>
      </c>
      <c r="C574" s="112">
        <v>42775</v>
      </c>
      <c r="D574" t="s">
        <v>58</v>
      </c>
    </row>
    <row r="575" spans="1:4">
      <c r="A575" t="s">
        <v>1321</v>
      </c>
      <c r="B575" t="s">
        <v>1322</v>
      </c>
      <c r="C575" s="112">
        <v>42775</v>
      </c>
      <c r="D575" t="s">
        <v>1143</v>
      </c>
    </row>
    <row r="576" spans="1:4">
      <c r="A576" t="s">
        <v>1323</v>
      </c>
      <c r="B576" t="s">
        <v>1324</v>
      </c>
      <c r="C576" s="112">
        <v>42846</v>
      </c>
      <c r="D576" t="s">
        <v>58</v>
      </c>
    </row>
    <row r="577" spans="1:5">
      <c r="A577" t="s">
        <v>1325</v>
      </c>
      <c r="B577" t="s">
        <v>1326</v>
      </c>
      <c r="C577" s="112">
        <v>42846</v>
      </c>
      <c r="D577" t="s">
        <v>1143</v>
      </c>
    </row>
    <row r="578" spans="1:5">
      <c r="A578" t="s">
        <v>1327</v>
      </c>
      <c r="B578" t="s">
        <v>1328</v>
      </c>
      <c r="C578" s="112">
        <v>42832</v>
      </c>
      <c r="D578" t="s">
        <v>358</v>
      </c>
    </row>
    <row r="579" spans="1:5">
      <c r="A579" t="s">
        <v>1329</v>
      </c>
      <c r="B579" t="s">
        <v>1330</v>
      </c>
      <c r="C579" s="112">
        <v>42738</v>
      </c>
      <c r="D579" t="s">
        <v>1143</v>
      </c>
    </row>
    <row r="580" spans="1:5">
      <c r="A580" t="s">
        <v>1331</v>
      </c>
      <c r="B580" t="s">
        <v>1332</v>
      </c>
      <c r="C580" s="112" t="s">
        <v>1333</v>
      </c>
      <c r="D580" t="s">
        <v>358</v>
      </c>
    </row>
    <row r="581" spans="1:5">
      <c r="A581" t="s">
        <v>1334</v>
      </c>
      <c r="B581" t="s">
        <v>1335</v>
      </c>
      <c r="C581" s="112">
        <v>42846</v>
      </c>
      <c r="D581" t="s">
        <v>23</v>
      </c>
    </row>
    <row r="582" spans="1:5">
      <c r="A582" t="s">
        <v>1336</v>
      </c>
      <c r="B582" t="s">
        <v>1337</v>
      </c>
      <c r="C582" s="112">
        <v>41974</v>
      </c>
      <c r="D582" t="s">
        <v>13</v>
      </c>
    </row>
    <row r="583" spans="1:5">
      <c r="A583" t="s">
        <v>1338</v>
      </c>
      <c r="B583" t="s">
        <v>1339</v>
      </c>
      <c r="C583" s="112">
        <v>41425</v>
      </c>
      <c r="D583" t="s">
        <v>15</v>
      </c>
    </row>
    <row r="584" spans="1:5">
      <c r="A584" t="s">
        <v>45</v>
      </c>
      <c r="B584" t="s">
        <v>1340</v>
      </c>
      <c r="C584" s="112">
        <v>42030</v>
      </c>
      <c r="D584" t="s">
        <v>15</v>
      </c>
      <c r="E584" t="s">
        <v>21</v>
      </c>
    </row>
    <row r="585" spans="1:5">
      <c r="A585" t="s">
        <v>46</v>
      </c>
      <c r="B585" t="s">
        <v>27</v>
      </c>
      <c r="C585" s="112">
        <v>42208</v>
      </c>
      <c r="D585" t="s">
        <v>15</v>
      </c>
      <c r="E585" t="s">
        <v>21</v>
      </c>
    </row>
    <row r="586" spans="1:5">
      <c r="A586" t="s">
        <v>1341</v>
      </c>
      <c r="B586" t="s">
        <v>1342</v>
      </c>
      <c r="C586" s="112">
        <v>42208</v>
      </c>
      <c r="D586" t="s">
        <v>15</v>
      </c>
    </row>
    <row r="587" spans="1:5">
      <c r="A587" t="s">
        <v>1343</v>
      </c>
      <c r="B587" t="s">
        <v>17</v>
      </c>
      <c r="C587" s="112">
        <v>41334</v>
      </c>
      <c r="D587" t="s">
        <v>15</v>
      </c>
    </row>
    <row r="588" spans="1:5">
      <c r="A588" t="s">
        <v>1344</v>
      </c>
      <c r="B588" t="s">
        <v>1345</v>
      </c>
      <c r="C588" s="112">
        <v>42653</v>
      </c>
      <c r="D588" t="s">
        <v>15</v>
      </c>
    </row>
    <row r="589" spans="1:5">
      <c r="A589" t="s">
        <v>1346</v>
      </c>
      <c r="B589" t="s">
        <v>1347</v>
      </c>
      <c r="C589" s="112">
        <v>41446</v>
      </c>
      <c r="D589" t="s">
        <v>13</v>
      </c>
    </row>
    <row r="590" spans="1:5">
      <c r="A590" t="s">
        <v>1348</v>
      </c>
      <c r="B590" t="s">
        <v>1349</v>
      </c>
      <c r="C590" s="112">
        <v>42475</v>
      </c>
      <c r="D590" t="s">
        <v>15</v>
      </c>
    </row>
    <row r="591" spans="1:5">
      <c r="A591" t="s">
        <v>1350</v>
      </c>
      <c r="B591" t="s">
        <v>98</v>
      </c>
      <c r="C591" s="112">
        <v>42555</v>
      </c>
      <c r="D591" t="s">
        <v>15</v>
      </c>
    </row>
    <row r="592" spans="1:5">
      <c r="A592" t="s">
        <v>1351</v>
      </c>
      <c r="B592" t="s">
        <v>41</v>
      </c>
      <c r="C592" s="112">
        <v>42858</v>
      </c>
      <c r="D592" t="s">
        <v>15</v>
      </c>
    </row>
    <row r="593" spans="1:5">
      <c r="A593" t="s">
        <v>1352</v>
      </c>
      <c r="B593" t="s">
        <v>1353</v>
      </c>
      <c r="C593" s="112">
        <v>42852</v>
      </c>
      <c r="D593" t="s">
        <v>13</v>
      </c>
    </row>
    <row r="594" spans="1:5">
      <c r="A594" t="s">
        <v>1354</v>
      </c>
      <c r="B594" t="s">
        <v>18</v>
      </c>
      <c r="C594" s="112">
        <v>40969</v>
      </c>
      <c r="D594" t="s">
        <v>15</v>
      </c>
    </row>
    <row r="595" spans="1:5">
      <c r="A595" t="s">
        <v>1355</v>
      </c>
      <c r="B595" t="s">
        <v>1082</v>
      </c>
      <c r="C595" s="112">
        <v>42679</v>
      </c>
      <c r="D595" t="s">
        <v>15</v>
      </c>
    </row>
    <row r="596" spans="1:5">
      <c r="A596" t="s">
        <v>1356</v>
      </c>
      <c r="B596" t="s">
        <v>19</v>
      </c>
      <c r="C596" s="112">
        <v>41354</v>
      </c>
      <c r="D596" t="s">
        <v>15</v>
      </c>
      <c r="E596" t="s">
        <v>21</v>
      </c>
    </row>
    <row r="597" spans="1:5">
      <c r="A597" t="s">
        <v>1357</v>
      </c>
      <c r="B597" t="s">
        <v>1358</v>
      </c>
      <c r="C597" s="112">
        <v>41965</v>
      </c>
      <c r="D597" t="s">
        <v>15</v>
      </c>
    </row>
    <row r="598" spans="1:5">
      <c r="A598" t="s">
        <v>49</v>
      </c>
      <c r="B598" t="s">
        <v>29</v>
      </c>
      <c r="C598" s="112">
        <v>42222</v>
      </c>
      <c r="D598" t="s">
        <v>15</v>
      </c>
      <c r="E598" t="s">
        <v>21</v>
      </c>
    </row>
    <row r="599" spans="1:5">
      <c r="A599" t="s">
        <v>1359</v>
      </c>
      <c r="B599" t="s">
        <v>1360</v>
      </c>
      <c r="C599" s="112">
        <v>41862</v>
      </c>
      <c r="D599" t="s">
        <v>15</v>
      </c>
    </row>
    <row r="600" spans="1:5">
      <c r="A600" t="s">
        <v>50</v>
      </c>
      <c r="B600" t="s">
        <v>34</v>
      </c>
      <c r="C600" s="112">
        <v>42675</v>
      </c>
      <c r="D600" t="s">
        <v>15</v>
      </c>
      <c r="E600" t="s">
        <v>21</v>
      </c>
    </row>
    <row r="601" spans="1:5">
      <c r="A601" t="s">
        <v>1361</v>
      </c>
      <c r="B601" t="s">
        <v>1362</v>
      </c>
      <c r="C601" s="112">
        <v>41708</v>
      </c>
      <c r="D601" t="s">
        <v>23</v>
      </c>
    </row>
    <row r="602" spans="1:5">
      <c r="A602" t="s">
        <v>1363</v>
      </c>
      <c r="B602" t="s">
        <v>31</v>
      </c>
      <c r="C602" s="112">
        <v>41708</v>
      </c>
      <c r="D602" t="s">
        <v>13</v>
      </c>
      <c r="E602" t="s">
        <v>21</v>
      </c>
    </row>
    <row r="603" spans="1:5">
      <c r="A603" t="s">
        <v>52</v>
      </c>
      <c r="B603" t="s">
        <v>35</v>
      </c>
      <c r="C603" s="112">
        <v>41974</v>
      </c>
      <c r="D603" t="s">
        <v>15</v>
      </c>
      <c r="E603" t="s">
        <v>21</v>
      </c>
    </row>
    <row r="604" spans="1:5">
      <c r="A604" t="s">
        <v>1364</v>
      </c>
      <c r="B604" t="s">
        <v>1365</v>
      </c>
      <c r="C604" s="112">
        <v>42552</v>
      </c>
      <c r="D604" t="s">
        <v>15</v>
      </c>
    </row>
    <row r="605" spans="1:5">
      <c r="A605" t="s">
        <v>56</v>
      </c>
      <c r="B605" t="s">
        <v>22</v>
      </c>
      <c r="C605" s="112">
        <v>41708</v>
      </c>
      <c r="D605" t="s">
        <v>15</v>
      </c>
      <c r="E605" t="s">
        <v>21</v>
      </c>
    </row>
    <row r="606" spans="1:5">
      <c r="A606" t="s">
        <v>1366</v>
      </c>
      <c r="B606" t="s">
        <v>1367</v>
      </c>
      <c r="C606" s="112">
        <v>42684</v>
      </c>
      <c r="D606" t="s">
        <v>15</v>
      </c>
    </row>
    <row r="607" spans="1:5">
      <c r="A607" t="s">
        <v>1368</v>
      </c>
      <c r="B607" t="s">
        <v>1369</v>
      </c>
      <c r="C607" s="112">
        <v>42887</v>
      </c>
      <c r="D607" t="s">
        <v>15</v>
      </c>
    </row>
    <row r="608" spans="1:5">
      <c r="A608" t="s">
        <v>54</v>
      </c>
      <c r="B608" t="s">
        <v>39</v>
      </c>
      <c r="C608" s="112">
        <v>42647</v>
      </c>
      <c r="D608" t="s">
        <v>15</v>
      </c>
      <c r="E608" t="s">
        <v>21</v>
      </c>
    </row>
    <row r="609" spans="1:5">
      <c r="A609" t="s">
        <v>57</v>
      </c>
      <c r="B609" t="s">
        <v>30</v>
      </c>
      <c r="C609" s="112">
        <v>42475</v>
      </c>
      <c r="D609" t="s">
        <v>15</v>
      </c>
      <c r="E609" t="s">
        <v>21</v>
      </c>
    </row>
    <row r="610" spans="1:5">
      <c r="A610" t="s">
        <v>1370</v>
      </c>
      <c r="B610" t="s">
        <v>1371</v>
      </c>
    </row>
    <row r="611" spans="1:5">
      <c r="A611" t="s">
        <v>1372</v>
      </c>
      <c r="B611" t="s">
        <v>1373</v>
      </c>
    </row>
    <row r="612" spans="1:5">
      <c r="A612" t="s">
        <v>1374</v>
      </c>
      <c r="B612" t="s">
        <v>1375</v>
      </c>
    </row>
    <row r="613" spans="1:5">
      <c r="A613" t="s">
        <v>1376</v>
      </c>
      <c r="B613" t="s">
        <v>1377</v>
      </c>
      <c r="C613" s="112">
        <v>42908</v>
      </c>
      <c r="D613" t="s">
        <v>113</v>
      </c>
    </row>
    <row r="614" spans="1:5">
      <c r="A614" t="s">
        <v>1378</v>
      </c>
      <c r="B614" t="s">
        <v>1379</v>
      </c>
      <c r="C614" s="112">
        <v>42914</v>
      </c>
      <c r="D614" t="s">
        <v>1380</v>
      </c>
    </row>
    <row r="615" spans="1:5">
      <c r="A615" t="s">
        <v>1381</v>
      </c>
      <c r="B615" t="s">
        <v>1382</v>
      </c>
      <c r="C615" s="112">
        <v>42914</v>
      </c>
      <c r="D615" t="s">
        <v>1380</v>
      </c>
    </row>
    <row r="616" spans="1:5">
      <c r="A616" t="s">
        <v>1383</v>
      </c>
      <c r="B616" t="s">
        <v>1384</v>
      </c>
      <c r="C616" s="112">
        <v>42915</v>
      </c>
      <c r="D616" t="s">
        <v>1385</v>
      </c>
    </row>
    <row r="617" spans="1:5">
      <c r="A617" t="s">
        <v>1386</v>
      </c>
      <c r="B617" t="s">
        <v>1387</v>
      </c>
      <c r="C617" s="112">
        <v>42915</v>
      </c>
      <c r="D617" t="s">
        <v>1385</v>
      </c>
    </row>
    <row r="618" spans="1:5">
      <c r="A618" t="s">
        <v>1388</v>
      </c>
      <c r="B618" t="s">
        <v>1389</v>
      </c>
      <c r="C618" s="112">
        <v>42912</v>
      </c>
    </row>
    <row r="619" spans="1:5">
      <c r="A619" t="s">
        <v>1390</v>
      </c>
      <c r="B619" t="s">
        <v>1391</v>
      </c>
      <c r="C619" s="112">
        <v>42907</v>
      </c>
      <c r="D619" t="s">
        <v>1380</v>
      </c>
    </row>
    <row r="620" spans="1:5">
      <c r="A620" t="s">
        <v>1392</v>
      </c>
      <c r="B620" t="s">
        <v>294</v>
      </c>
      <c r="C620" s="112">
        <v>42914</v>
      </c>
      <c r="D620" t="s">
        <v>358</v>
      </c>
    </row>
    <row r="621" spans="1:5">
      <c r="A621" t="s">
        <v>1393</v>
      </c>
      <c r="B621" t="s">
        <v>1394</v>
      </c>
      <c r="C621" s="112">
        <v>42907</v>
      </c>
      <c r="D621" t="s">
        <v>113</v>
      </c>
    </row>
    <row r="622" spans="1:5">
      <c r="A622" t="s">
        <v>1395</v>
      </c>
      <c r="B622" t="s">
        <v>1396</v>
      </c>
      <c r="C622" s="112" t="s">
        <v>1397</v>
      </c>
    </row>
    <row r="623" spans="1:5">
      <c r="A623" t="s">
        <v>1398</v>
      </c>
      <c r="B623" t="s">
        <v>1399</v>
      </c>
      <c r="C623" s="112">
        <v>42887</v>
      </c>
    </row>
    <row r="624" spans="1:5">
      <c r="A624" t="s">
        <v>1400</v>
      </c>
      <c r="B624" t="s">
        <v>1401</v>
      </c>
      <c r="C624" s="112">
        <v>42906</v>
      </c>
    </row>
    <row r="625" spans="1:4">
      <c r="A625" t="s">
        <v>1402</v>
      </c>
      <c r="B625" t="s">
        <v>1403</v>
      </c>
      <c r="C625" s="112">
        <v>42902</v>
      </c>
    </row>
    <row r="626" spans="1:4">
      <c r="A626" t="s">
        <v>1404</v>
      </c>
      <c r="B626" t="s">
        <v>1405</v>
      </c>
      <c r="C626" s="112">
        <v>42907</v>
      </c>
    </row>
    <row r="627" spans="1:4">
      <c r="A627" t="s">
        <v>1406</v>
      </c>
      <c r="B627" t="s">
        <v>1407</v>
      </c>
      <c r="C627" s="112" t="s">
        <v>1408</v>
      </c>
    </row>
    <row r="628" spans="1:4">
      <c r="A628" t="s">
        <v>1409</v>
      </c>
      <c r="B628" t="s">
        <v>1410</v>
      </c>
      <c r="C628" s="112" t="s">
        <v>1411</v>
      </c>
    </row>
    <row r="629" spans="1:4">
      <c r="A629" t="s">
        <v>1412</v>
      </c>
      <c r="B629" t="s">
        <v>1413</v>
      </c>
      <c r="C629" s="112">
        <v>42917</v>
      </c>
    </row>
    <row r="630" spans="1:4">
      <c r="A630" t="s">
        <v>1414</v>
      </c>
      <c r="B630" t="s">
        <v>1415</v>
      </c>
      <c r="C630" s="112">
        <v>42921</v>
      </c>
    </row>
    <row r="631" spans="1:4">
      <c r="A631" t="s">
        <v>1416</v>
      </c>
      <c r="B631" t="s">
        <v>1417</v>
      </c>
      <c r="C631" s="112">
        <v>42922</v>
      </c>
    </row>
    <row r="632" spans="1:4">
      <c r="A632" t="s">
        <v>1418</v>
      </c>
      <c r="B632" t="s">
        <v>1419</v>
      </c>
      <c r="C632" s="112">
        <v>42918</v>
      </c>
    </row>
    <row r="633" spans="1:4">
      <c r="A633" t="s">
        <v>1420</v>
      </c>
      <c r="B633" t="s">
        <v>1421</v>
      </c>
      <c r="C633" s="112">
        <v>42917</v>
      </c>
      <c r="D633" t="s">
        <v>58</v>
      </c>
    </row>
    <row r="634" spans="1:4">
      <c r="A634" t="s">
        <v>1422</v>
      </c>
      <c r="B634" t="s">
        <v>1423</v>
      </c>
      <c r="C634" s="112">
        <v>42917</v>
      </c>
      <c r="D634" t="s">
        <v>358</v>
      </c>
    </row>
    <row r="635" spans="1:4">
      <c r="A635" t="s">
        <v>1424</v>
      </c>
      <c r="B635" t="s">
        <v>1425</v>
      </c>
      <c r="C635" s="112">
        <v>42921</v>
      </c>
      <c r="D635" t="s">
        <v>182</v>
      </c>
    </row>
    <row r="636" spans="1:4">
      <c r="A636" t="s">
        <v>1426</v>
      </c>
      <c r="B636" t="s">
        <v>1427</v>
      </c>
      <c r="C636" s="112" t="s">
        <v>1428</v>
      </c>
      <c r="D636" t="s">
        <v>358</v>
      </c>
    </row>
    <row r="637" spans="1:4">
      <c r="A637" t="s">
        <v>1429</v>
      </c>
      <c r="B637" t="s">
        <v>1430</v>
      </c>
      <c r="C637" s="112">
        <v>42917</v>
      </c>
      <c r="D637" t="s">
        <v>358</v>
      </c>
    </row>
    <row r="638" spans="1:4">
      <c r="A638" t="s">
        <v>1431</v>
      </c>
      <c r="B638" t="s">
        <v>1432</v>
      </c>
      <c r="C638" s="112">
        <v>42917</v>
      </c>
      <c r="D638" t="s">
        <v>58</v>
      </c>
    </row>
    <row r="639" spans="1:4">
      <c r="A639" t="s">
        <v>1433</v>
      </c>
      <c r="B639" t="s">
        <v>1434</v>
      </c>
      <c r="C639" s="112">
        <v>42917</v>
      </c>
      <c r="D639" t="s">
        <v>332</v>
      </c>
    </row>
    <row r="640" spans="1:4">
      <c r="A640" t="s">
        <v>1435</v>
      </c>
      <c r="B640" t="s">
        <v>1436</v>
      </c>
      <c r="C640" s="112">
        <v>40969</v>
      </c>
      <c r="D640" t="s">
        <v>1437</v>
      </c>
    </row>
    <row r="641" spans="1:4">
      <c r="A641" t="s">
        <v>1438</v>
      </c>
      <c r="B641" t="s">
        <v>1439</v>
      </c>
      <c r="C641" s="112">
        <v>42917</v>
      </c>
      <c r="D641" t="s">
        <v>332</v>
      </c>
    </row>
    <row r="642" spans="1:4">
      <c r="A642" t="s">
        <v>1440</v>
      </c>
      <c r="B642" t="s">
        <v>1441</v>
      </c>
      <c r="C642" s="112">
        <v>42917</v>
      </c>
      <c r="D642" t="s">
        <v>58</v>
      </c>
    </row>
    <row r="643" spans="1:4">
      <c r="A643" t="s">
        <v>1442</v>
      </c>
      <c r="B643" t="s">
        <v>1443</v>
      </c>
      <c r="C643" s="112">
        <v>42917</v>
      </c>
      <c r="D643" t="s">
        <v>200</v>
      </c>
    </row>
    <row r="644" spans="1:4">
      <c r="A644" t="s">
        <v>1444</v>
      </c>
      <c r="B644" t="s">
        <v>1445</v>
      </c>
      <c r="C644" s="112">
        <v>42887</v>
      </c>
      <c r="D644" t="s">
        <v>1437</v>
      </c>
    </row>
    <row r="645" spans="1:4">
      <c r="A645" t="s">
        <v>1446</v>
      </c>
      <c r="B645" t="s">
        <v>1447</v>
      </c>
      <c r="C645" s="112">
        <v>42917</v>
      </c>
      <c r="D645" t="s">
        <v>58</v>
      </c>
    </row>
    <row r="646" spans="1:4">
      <c r="A646" t="s">
        <v>1448</v>
      </c>
      <c r="B646" t="s">
        <v>1449</v>
      </c>
      <c r="C646" s="112">
        <v>42923</v>
      </c>
      <c r="D646" t="s">
        <v>58</v>
      </c>
    </row>
    <row r="647" spans="1:4">
      <c r="A647" t="s">
        <v>1450</v>
      </c>
      <c r="B647" t="s">
        <v>1451</v>
      </c>
      <c r="C647" s="112">
        <v>42917</v>
      </c>
      <c r="D647" t="s">
        <v>58</v>
      </c>
    </row>
    <row r="648" spans="1:4">
      <c r="A648" t="s">
        <v>1452</v>
      </c>
      <c r="B648" t="s">
        <v>1453</v>
      </c>
      <c r="C648" s="112">
        <v>42917</v>
      </c>
      <c r="D648" t="s">
        <v>58</v>
      </c>
    </row>
    <row r="649" spans="1:4">
      <c r="A649" t="s">
        <v>1454</v>
      </c>
      <c r="B649" t="s">
        <v>1455</v>
      </c>
      <c r="C649" s="112">
        <v>42917</v>
      </c>
      <c r="D649" t="s">
        <v>58</v>
      </c>
    </row>
    <row r="650" spans="1:4">
      <c r="A650" t="s">
        <v>1456</v>
      </c>
      <c r="B650" t="s">
        <v>1457</v>
      </c>
      <c r="C650" s="112">
        <v>42919</v>
      </c>
      <c r="D650" t="s">
        <v>58</v>
      </c>
    </row>
    <row r="651" spans="1:4">
      <c r="A651" t="s">
        <v>1458</v>
      </c>
      <c r="B651" t="s">
        <v>1459</v>
      </c>
      <c r="C651" s="112">
        <v>42917</v>
      </c>
      <c r="D651" t="s">
        <v>182</v>
      </c>
    </row>
    <row r="652" spans="1:4">
      <c r="A652" t="s">
        <v>1460</v>
      </c>
      <c r="B652" t="s">
        <v>1461</v>
      </c>
      <c r="C652" s="112">
        <v>42929</v>
      </c>
      <c r="D652" t="s">
        <v>58</v>
      </c>
    </row>
    <row r="653" spans="1:4">
      <c r="A653" t="s">
        <v>1462</v>
      </c>
      <c r="B653" t="s">
        <v>1463</v>
      </c>
      <c r="C653" s="112">
        <v>42917</v>
      </c>
      <c r="D653" t="s">
        <v>58</v>
      </c>
    </row>
    <row r="654" spans="1:4">
      <c r="A654" t="s">
        <v>1464</v>
      </c>
      <c r="B654" t="s">
        <v>1423</v>
      </c>
      <c r="C654" s="112">
        <v>42917</v>
      </c>
      <c r="D654" t="s">
        <v>182</v>
      </c>
    </row>
    <row r="655" spans="1:4">
      <c r="A655" t="s">
        <v>1465</v>
      </c>
      <c r="B655" t="s">
        <v>1466</v>
      </c>
      <c r="C655" s="112">
        <v>42906</v>
      </c>
      <c r="D655" t="s">
        <v>200</v>
      </c>
    </row>
    <row r="656" spans="1:4">
      <c r="A656" t="s">
        <v>1467</v>
      </c>
      <c r="B656" t="s">
        <v>1468</v>
      </c>
      <c r="C656" s="112">
        <v>42917</v>
      </c>
      <c r="D656" t="s">
        <v>1143</v>
      </c>
    </row>
    <row r="657" spans="1:4">
      <c r="A657" t="s">
        <v>1469</v>
      </c>
      <c r="B657" t="s">
        <v>1470</v>
      </c>
      <c r="C657" s="112">
        <v>42917</v>
      </c>
      <c r="D657" t="s">
        <v>58</v>
      </c>
    </row>
    <row r="658" spans="1:4">
      <c r="A658" t="s">
        <v>1471</v>
      </c>
      <c r="B658" t="s">
        <v>1472</v>
      </c>
      <c r="C658" s="112">
        <v>42917</v>
      </c>
      <c r="D658" t="s">
        <v>1143</v>
      </c>
    </row>
    <row r="659" spans="1:4">
      <c r="A659" t="s">
        <v>1473</v>
      </c>
      <c r="B659" t="s">
        <v>1474</v>
      </c>
      <c r="C659" s="112">
        <v>42917</v>
      </c>
      <c r="D659" t="s">
        <v>209</v>
      </c>
    </row>
    <row r="660" spans="1:4">
      <c r="A660" t="s">
        <v>1475</v>
      </c>
      <c r="B660" t="s">
        <v>1476</v>
      </c>
      <c r="C660" s="112">
        <v>42926</v>
      </c>
      <c r="D660" t="s">
        <v>58</v>
      </c>
    </row>
    <row r="661" spans="1:4">
      <c r="A661" t="s">
        <v>1477</v>
      </c>
      <c r="B661" t="s">
        <v>1478</v>
      </c>
      <c r="C661" s="112">
        <v>42926</v>
      </c>
      <c r="D661" t="s">
        <v>113</v>
      </c>
    </row>
    <row r="662" spans="1:4">
      <c r="A662" t="s">
        <v>1479</v>
      </c>
      <c r="B662" t="s">
        <v>1198</v>
      </c>
      <c r="C662" s="112">
        <v>42931</v>
      </c>
      <c r="D662" t="s">
        <v>58</v>
      </c>
    </row>
    <row r="663" spans="1:4">
      <c r="A663" t="s">
        <v>1480</v>
      </c>
      <c r="B663" t="s">
        <v>1481</v>
      </c>
      <c r="C663" s="112">
        <v>42926</v>
      </c>
      <c r="D663" t="s">
        <v>58</v>
      </c>
    </row>
    <row r="664" spans="1:4">
      <c r="A664" t="s">
        <v>1482</v>
      </c>
      <c r="B664" t="s">
        <v>1483</v>
      </c>
      <c r="C664" s="112">
        <v>42917</v>
      </c>
      <c r="D664" t="s">
        <v>58</v>
      </c>
    </row>
    <row r="665" spans="1:4">
      <c r="A665" t="s">
        <v>1484</v>
      </c>
      <c r="B665" t="s">
        <v>1485</v>
      </c>
      <c r="C665" s="112">
        <v>42917</v>
      </c>
      <c r="D665" t="s">
        <v>58</v>
      </c>
    </row>
    <row r="666" spans="1:4">
      <c r="A666" t="s">
        <v>1486</v>
      </c>
      <c r="B666" t="s">
        <v>1487</v>
      </c>
      <c r="C666" s="112">
        <v>42922</v>
      </c>
      <c r="D666" t="s">
        <v>58</v>
      </c>
    </row>
    <row r="667" spans="1:4">
      <c r="A667" t="s">
        <v>1488</v>
      </c>
      <c r="B667" t="s">
        <v>1489</v>
      </c>
      <c r="C667" s="112">
        <v>42917</v>
      </c>
      <c r="D667" t="s">
        <v>200</v>
      </c>
    </row>
    <row r="668" spans="1:4">
      <c r="A668" t="s">
        <v>1490</v>
      </c>
      <c r="B668" t="s">
        <v>1491</v>
      </c>
      <c r="C668" s="112">
        <v>42928</v>
      </c>
      <c r="D668" t="s">
        <v>200</v>
      </c>
    </row>
    <row r="669" spans="1:4">
      <c r="A669" t="s">
        <v>1492</v>
      </c>
      <c r="B669" t="s">
        <v>1493</v>
      </c>
      <c r="C669" s="112">
        <v>42917</v>
      </c>
      <c r="D669" t="s">
        <v>200</v>
      </c>
    </row>
    <row r="670" spans="1:4">
      <c r="A670" t="s">
        <v>1494</v>
      </c>
      <c r="B670" t="s">
        <v>1495</v>
      </c>
      <c r="C670" s="112">
        <v>42921</v>
      </c>
      <c r="D670" t="s">
        <v>59</v>
      </c>
    </row>
    <row r="671" spans="1:4">
      <c r="A671" t="s">
        <v>1496</v>
      </c>
      <c r="B671" t="s">
        <v>1497</v>
      </c>
      <c r="C671" s="112">
        <v>42930</v>
      </c>
      <c r="D671" t="s">
        <v>59</v>
      </c>
    </row>
    <row r="672" spans="1:4">
      <c r="A672" t="s">
        <v>1498</v>
      </c>
      <c r="B672" t="s">
        <v>1499</v>
      </c>
      <c r="C672" s="112">
        <v>42917</v>
      </c>
      <c r="D672" t="s">
        <v>59</v>
      </c>
    </row>
    <row r="673" spans="1:4">
      <c r="A673" t="s">
        <v>1500</v>
      </c>
      <c r="B673" t="s">
        <v>1501</v>
      </c>
      <c r="C673" s="112">
        <v>42917</v>
      </c>
      <c r="D673" t="s">
        <v>200</v>
      </c>
    </row>
    <row r="674" spans="1:4">
      <c r="A674" t="s">
        <v>1502</v>
      </c>
      <c r="B674" t="s">
        <v>1503</v>
      </c>
      <c r="C674" s="112">
        <v>42917</v>
      </c>
      <c r="D674" t="s">
        <v>58</v>
      </c>
    </row>
    <row r="675" spans="1:4">
      <c r="A675" t="s">
        <v>1504</v>
      </c>
      <c r="B675" t="s">
        <v>1505</v>
      </c>
      <c r="C675" s="112">
        <v>42917</v>
      </c>
      <c r="D675" t="s">
        <v>1143</v>
      </c>
    </row>
    <row r="676" spans="1:4">
      <c r="A676" t="s">
        <v>1506</v>
      </c>
      <c r="B676" t="s">
        <v>1507</v>
      </c>
      <c r="C676" s="112">
        <v>42917</v>
      </c>
      <c r="D676" t="s">
        <v>58</v>
      </c>
    </row>
    <row r="677" spans="1:4">
      <c r="A677" t="s">
        <v>1508</v>
      </c>
      <c r="B677" t="s">
        <v>1509</v>
      </c>
      <c r="C677" s="112">
        <v>42917</v>
      </c>
      <c r="D677" t="s">
        <v>1143</v>
      </c>
    </row>
    <row r="678" spans="1:4">
      <c r="A678" t="s">
        <v>1510</v>
      </c>
      <c r="B678" t="s">
        <v>1511</v>
      </c>
      <c r="C678" s="112">
        <v>42924</v>
      </c>
      <c r="D678" t="s">
        <v>58</v>
      </c>
    </row>
    <row r="679" spans="1:4">
      <c r="A679" t="s">
        <v>1512</v>
      </c>
      <c r="B679" t="s">
        <v>1513</v>
      </c>
      <c r="C679" s="112">
        <v>42924</v>
      </c>
      <c r="D679" t="s">
        <v>332</v>
      </c>
    </row>
    <row r="680" spans="1:4">
      <c r="A680" t="s">
        <v>1514</v>
      </c>
      <c r="B680" t="s">
        <v>1515</v>
      </c>
      <c r="C680" s="112">
        <v>42931</v>
      </c>
      <c r="D680" t="s">
        <v>113</v>
      </c>
    </row>
    <row r="681" spans="1:4">
      <c r="A681" t="s">
        <v>1516</v>
      </c>
      <c r="B681" t="s">
        <v>1517</v>
      </c>
      <c r="C681" s="112">
        <v>42917</v>
      </c>
      <c r="D681" t="s">
        <v>58</v>
      </c>
    </row>
    <row r="682" spans="1:4">
      <c r="A682" t="s">
        <v>1518</v>
      </c>
      <c r="B682" t="s">
        <v>1519</v>
      </c>
      <c r="C682" s="112">
        <v>42917</v>
      </c>
      <c r="D682" t="s">
        <v>58</v>
      </c>
    </row>
    <row r="683" spans="1:4">
      <c r="A683" t="s">
        <v>1520</v>
      </c>
      <c r="B683" t="s">
        <v>1521</v>
      </c>
      <c r="C683" s="112">
        <v>42917</v>
      </c>
      <c r="D683" t="s">
        <v>332</v>
      </c>
    </row>
    <row r="684" spans="1:4">
      <c r="A684" t="s">
        <v>1522</v>
      </c>
      <c r="B684" t="s">
        <v>1523</v>
      </c>
      <c r="C684" s="112">
        <v>42917</v>
      </c>
      <c r="D684" t="s">
        <v>58</v>
      </c>
    </row>
    <row r="685" spans="1:4">
      <c r="A685" t="s">
        <v>1524</v>
      </c>
      <c r="B685" t="s">
        <v>1525</v>
      </c>
      <c r="C685" s="112">
        <v>42907</v>
      </c>
      <c r="D685" t="s">
        <v>113</v>
      </c>
    </row>
    <row r="686" spans="1:4">
      <c r="A686" t="s">
        <v>1526</v>
      </c>
      <c r="B686" t="s">
        <v>1527</v>
      </c>
      <c r="C686" s="112">
        <v>42917</v>
      </c>
      <c r="D686" t="s">
        <v>113</v>
      </c>
    </row>
    <row r="687" spans="1:4">
      <c r="A687" t="s">
        <v>1528</v>
      </c>
      <c r="B687" t="s">
        <v>1529</v>
      </c>
      <c r="C687" s="112">
        <v>42919</v>
      </c>
      <c r="D687" t="s">
        <v>58</v>
      </c>
    </row>
    <row r="688" spans="1:4">
      <c r="A688" t="s">
        <v>1530</v>
      </c>
      <c r="B688" t="s">
        <v>1531</v>
      </c>
      <c r="C688" s="112">
        <v>42919</v>
      </c>
      <c r="D688" t="s">
        <v>332</v>
      </c>
    </row>
    <row r="689" spans="1:4">
      <c r="A689" t="s">
        <v>1532</v>
      </c>
      <c r="B689" t="s">
        <v>1533</v>
      </c>
      <c r="C689" s="112">
        <v>42923</v>
      </c>
      <c r="D689" t="s">
        <v>332</v>
      </c>
    </row>
    <row r="690" spans="1:4">
      <c r="A690" t="s">
        <v>1534</v>
      </c>
      <c r="B690" t="s">
        <v>1535</v>
      </c>
      <c r="C690" s="112">
        <v>42934</v>
      </c>
      <c r="D690" t="s">
        <v>58</v>
      </c>
    </row>
    <row r="691" spans="1:4">
      <c r="A691" t="s">
        <v>1536</v>
      </c>
      <c r="B691" t="s">
        <v>1537</v>
      </c>
      <c r="C691" s="112">
        <v>42917</v>
      </c>
      <c r="D691" t="s">
        <v>58</v>
      </c>
    </row>
    <row r="692" spans="1:4">
      <c r="A692" t="s">
        <v>1538</v>
      </c>
      <c r="B692" t="s">
        <v>1539</v>
      </c>
      <c r="C692" s="112">
        <v>42917</v>
      </c>
      <c r="D692" t="s">
        <v>332</v>
      </c>
    </row>
    <row r="693" spans="1:4">
      <c r="A693" t="s">
        <v>1540</v>
      </c>
      <c r="C693" s="112">
        <v>42917</v>
      </c>
      <c r="D693" t="s">
        <v>58</v>
      </c>
    </row>
    <row r="694" spans="1:4">
      <c r="A694" t="s">
        <v>1541</v>
      </c>
      <c r="B694" t="s">
        <v>1542</v>
      </c>
      <c r="C694" s="112">
        <v>42929</v>
      </c>
      <c r="D694" t="s">
        <v>332</v>
      </c>
    </row>
    <row r="695" spans="1:4">
      <c r="A695" t="s">
        <v>1543</v>
      </c>
      <c r="B695" t="s">
        <v>1544</v>
      </c>
      <c r="C695" s="112">
        <v>42927</v>
      </c>
      <c r="D695" t="s">
        <v>113</v>
      </c>
    </row>
    <row r="696" spans="1:4">
      <c r="A696" t="s">
        <v>1545</v>
      </c>
      <c r="B696" t="s">
        <v>1546</v>
      </c>
      <c r="C696" s="112">
        <v>42917</v>
      </c>
      <c r="D696" t="s">
        <v>58</v>
      </c>
    </row>
    <row r="697" spans="1:4">
      <c r="A697" t="s">
        <v>1547</v>
      </c>
      <c r="B697" t="s">
        <v>1548</v>
      </c>
      <c r="C697" s="112">
        <v>42917</v>
      </c>
      <c r="D697" t="s">
        <v>58</v>
      </c>
    </row>
    <row r="698" spans="1:4">
      <c r="A698" t="s">
        <v>1549</v>
      </c>
      <c r="B698" t="s">
        <v>258</v>
      </c>
      <c r="C698" s="112">
        <v>42917</v>
      </c>
      <c r="D698" t="s">
        <v>332</v>
      </c>
    </row>
    <row r="699" spans="1:4">
      <c r="A699" t="s">
        <v>1550</v>
      </c>
      <c r="B699" t="s">
        <v>1551</v>
      </c>
      <c r="C699" s="112">
        <v>42917</v>
      </c>
      <c r="D699" t="s">
        <v>58</v>
      </c>
    </row>
    <row r="700" spans="1:4">
      <c r="A700" t="s">
        <v>1552</v>
      </c>
      <c r="C700" s="112">
        <v>42923</v>
      </c>
      <c r="D700" t="s">
        <v>58</v>
      </c>
    </row>
    <row r="701" spans="1:4">
      <c r="A701" t="s">
        <v>1553</v>
      </c>
      <c r="B701" t="s">
        <v>1554</v>
      </c>
      <c r="C701" s="112">
        <v>42917</v>
      </c>
      <c r="D701" t="s">
        <v>58</v>
      </c>
    </row>
    <row r="702" spans="1:4">
      <c r="A702" t="s">
        <v>1555</v>
      </c>
      <c r="B702" t="s">
        <v>1556</v>
      </c>
      <c r="C702" s="112">
        <v>42917</v>
      </c>
      <c r="D702" t="s">
        <v>58</v>
      </c>
    </row>
    <row r="703" spans="1:4">
      <c r="A703" t="s">
        <v>1557</v>
      </c>
      <c r="B703" t="s">
        <v>1558</v>
      </c>
      <c r="C703" s="112">
        <v>42917</v>
      </c>
      <c r="D703" t="s">
        <v>200</v>
      </c>
    </row>
    <row r="704" spans="1:4">
      <c r="A704" t="s">
        <v>1559</v>
      </c>
      <c r="C704" s="112">
        <v>42917</v>
      </c>
      <c r="D704" t="s">
        <v>1560</v>
      </c>
    </row>
    <row r="705" spans="1:4">
      <c r="A705" t="s">
        <v>1561</v>
      </c>
      <c r="B705" t="s">
        <v>1562</v>
      </c>
      <c r="C705" s="112">
        <v>42917</v>
      </c>
      <c r="D705" t="s">
        <v>332</v>
      </c>
    </row>
    <row r="706" spans="1:4">
      <c r="A706" t="s">
        <v>1563</v>
      </c>
      <c r="B706" t="s">
        <v>1564</v>
      </c>
      <c r="C706" s="112">
        <v>42926</v>
      </c>
      <c r="D706" t="s">
        <v>58</v>
      </c>
    </row>
    <row r="707" spans="1:4">
      <c r="A707" t="s">
        <v>1565</v>
      </c>
      <c r="B707" t="s">
        <v>1566</v>
      </c>
      <c r="C707" s="112">
        <v>42926</v>
      </c>
      <c r="D707" t="s">
        <v>58</v>
      </c>
    </row>
    <row r="708" spans="1:4">
      <c r="A708" t="s">
        <v>1567</v>
      </c>
      <c r="B708" t="s">
        <v>1568</v>
      </c>
      <c r="C708" s="112">
        <v>42917</v>
      </c>
      <c r="D708" t="s">
        <v>332</v>
      </c>
    </row>
    <row r="709" spans="1:4">
      <c r="A709" t="s">
        <v>1569</v>
      </c>
      <c r="B709" t="s">
        <v>776</v>
      </c>
      <c r="C709" s="112">
        <v>42917</v>
      </c>
      <c r="D709" t="s">
        <v>564</v>
      </c>
    </row>
    <row r="710" spans="1:4">
      <c r="A710" t="s">
        <v>1570</v>
      </c>
      <c r="B710" t="s">
        <v>1571</v>
      </c>
      <c r="C710" s="112" t="s">
        <v>1572</v>
      </c>
      <c r="D710" t="s">
        <v>358</v>
      </c>
    </row>
    <row r="711" spans="1:4">
      <c r="A711" t="s">
        <v>1573</v>
      </c>
      <c r="B711" t="s">
        <v>1574</v>
      </c>
      <c r="C711" s="112" t="s">
        <v>1572</v>
      </c>
      <c r="D711" t="s">
        <v>358</v>
      </c>
    </row>
    <row r="712" spans="1:4">
      <c r="A712" t="s">
        <v>1575</v>
      </c>
      <c r="B712" t="s">
        <v>1082</v>
      </c>
      <c r="C712" s="112">
        <v>42919</v>
      </c>
      <c r="D712" t="s">
        <v>1143</v>
      </c>
    </row>
    <row r="713" spans="1:4">
      <c r="A713" t="s">
        <v>1576</v>
      </c>
      <c r="B713" t="s">
        <v>1577</v>
      </c>
      <c r="C713" s="112">
        <v>42940</v>
      </c>
      <c r="D713" t="s">
        <v>58</v>
      </c>
    </row>
    <row r="714" spans="1:4">
      <c r="A714" t="s">
        <v>1578</v>
      </c>
      <c r="B714" t="s">
        <v>1579</v>
      </c>
      <c r="C714" s="112">
        <v>42941</v>
      </c>
      <c r="D714" t="s">
        <v>358</v>
      </c>
    </row>
    <row r="715" spans="1:4">
      <c r="A715" t="s">
        <v>1580</v>
      </c>
      <c r="B715" t="s">
        <v>1581</v>
      </c>
      <c r="C715" s="112">
        <v>42936</v>
      </c>
      <c r="D715" t="s">
        <v>332</v>
      </c>
    </row>
    <row r="716" spans="1:4">
      <c r="A716" t="s">
        <v>1582</v>
      </c>
      <c r="B716" t="s">
        <v>1583</v>
      </c>
      <c r="C716" s="112">
        <v>42948</v>
      </c>
      <c r="D716" t="s">
        <v>1380</v>
      </c>
    </row>
    <row r="717" spans="1:4">
      <c r="A717" t="s">
        <v>1584</v>
      </c>
      <c r="B717" t="s">
        <v>1585</v>
      </c>
      <c r="C717" s="112">
        <v>42948</v>
      </c>
      <c r="D717" t="s">
        <v>1380</v>
      </c>
    </row>
    <row r="718" spans="1:4">
      <c r="A718" t="s">
        <v>1586</v>
      </c>
      <c r="B718" t="s">
        <v>1587</v>
      </c>
      <c r="C718" s="112">
        <v>42948</v>
      </c>
      <c r="D718" t="s">
        <v>200</v>
      </c>
    </row>
    <row r="719" spans="1:4">
      <c r="A719" t="s">
        <v>1588</v>
      </c>
      <c r="B719" t="s">
        <v>1589</v>
      </c>
      <c r="C719" s="112">
        <v>42955</v>
      </c>
      <c r="D719" t="s">
        <v>1380</v>
      </c>
    </row>
    <row r="720" spans="1:4">
      <c r="A720" t="s">
        <v>1590</v>
      </c>
      <c r="B720" t="s">
        <v>1591</v>
      </c>
      <c r="C720" s="112">
        <v>42955</v>
      </c>
      <c r="D720" t="s">
        <v>209</v>
      </c>
    </row>
    <row r="721" spans="1:4">
      <c r="A721" t="s">
        <v>1592</v>
      </c>
      <c r="B721" t="s">
        <v>1593</v>
      </c>
      <c r="C721" s="112">
        <v>42948</v>
      </c>
      <c r="D721" t="s">
        <v>358</v>
      </c>
    </row>
    <row r="722" spans="1:4">
      <c r="A722" t="s">
        <v>1594</v>
      </c>
      <c r="B722" t="s">
        <v>1595</v>
      </c>
      <c r="C722" s="112" t="s">
        <v>953</v>
      </c>
      <c r="D722" t="s">
        <v>1380</v>
      </c>
    </row>
    <row r="723" spans="1:4">
      <c r="A723" t="s">
        <v>1596</v>
      </c>
      <c r="B723" t="s">
        <v>1597</v>
      </c>
      <c r="C723" s="112" t="s">
        <v>1598</v>
      </c>
      <c r="D723" t="s">
        <v>358</v>
      </c>
    </row>
    <row r="724" spans="1:4">
      <c r="A724" t="s">
        <v>1599</v>
      </c>
      <c r="B724" t="s">
        <v>1600</v>
      </c>
      <c r="C724" s="112">
        <v>42937</v>
      </c>
      <c r="D724" t="s">
        <v>358</v>
      </c>
    </row>
    <row r="725" spans="1:4">
      <c r="A725" t="s">
        <v>1601</v>
      </c>
      <c r="B725" t="s">
        <v>1602</v>
      </c>
      <c r="C725" s="112">
        <v>42943</v>
      </c>
      <c r="D725" t="s">
        <v>1380</v>
      </c>
    </row>
    <row r="726" spans="1:4">
      <c r="A726" t="s">
        <v>1603</v>
      </c>
      <c r="B726" t="s">
        <v>1604</v>
      </c>
      <c r="C726" s="112">
        <v>42948</v>
      </c>
      <c r="D726" t="s">
        <v>1380</v>
      </c>
    </row>
    <row r="727" spans="1:4">
      <c r="A727" t="s">
        <v>1605</v>
      </c>
      <c r="B727" t="s">
        <v>1606</v>
      </c>
      <c r="C727" s="112">
        <v>42943</v>
      </c>
      <c r="D727" t="s">
        <v>1380</v>
      </c>
    </row>
    <row r="728" spans="1:4">
      <c r="A728" t="s">
        <v>1607</v>
      </c>
      <c r="B728" t="s">
        <v>1608</v>
      </c>
      <c r="C728" s="112">
        <v>42948</v>
      </c>
      <c r="D728" t="s">
        <v>1380</v>
      </c>
    </row>
    <row r="729" spans="1:4">
      <c r="A729" t="s">
        <v>1609</v>
      </c>
      <c r="B729" t="s">
        <v>1610</v>
      </c>
      <c r="C729" s="112">
        <v>42948</v>
      </c>
      <c r="D729" t="s">
        <v>1380</v>
      </c>
    </row>
    <row r="730" spans="1:4">
      <c r="A730" t="s">
        <v>1611</v>
      </c>
      <c r="B730" t="s">
        <v>1612</v>
      </c>
      <c r="C730" s="112">
        <v>42948</v>
      </c>
      <c r="D730" t="s">
        <v>332</v>
      </c>
    </row>
    <row r="731" spans="1:4">
      <c r="A731" t="s">
        <v>1613</v>
      </c>
      <c r="B731" t="s">
        <v>1614</v>
      </c>
      <c r="C731" s="112">
        <v>42956</v>
      </c>
      <c r="D731" t="s">
        <v>332</v>
      </c>
    </row>
    <row r="732" spans="1:4">
      <c r="A732" t="s">
        <v>1615</v>
      </c>
      <c r="B732" t="s">
        <v>1616</v>
      </c>
      <c r="C732" s="112">
        <v>42953</v>
      </c>
      <c r="D732" t="s">
        <v>1380</v>
      </c>
    </row>
    <row r="733" spans="1:4">
      <c r="A733" t="s">
        <v>1617</v>
      </c>
      <c r="B733" t="s">
        <v>1618</v>
      </c>
      <c r="C733" s="112">
        <v>42956</v>
      </c>
      <c r="D733" t="s">
        <v>1380</v>
      </c>
    </row>
    <row r="734" spans="1:4">
      <c r="A734" t="s">
        <v>1619</v>
      </c>
      <c r="B734" t="s">
        <v>1620</v>
      </c>
      <c r="C734" s="112">
        <v>42948</v>
      </c>
      <c r="D734" t="s">
        <v>358</v>
      </c>
    </row>
    <row r="735" spans="1:4">
      <c r="A735" t="s">
        <v>1621</v>
      </c>
      <c r="B735" t="s">
        <v>1622</v>
      </c>
      <c r="C735" s="112">
        <v>42948</v>
      </c>
      <c r="D735" t="s">
        <v>332</v>
      </c>
    </row>
    <row r="736" spans="1:4">
      <c r="A736" t="s">
        <v>1623</v>
      </c>
      <c r="B736" t="s">
        <v>1624</v>
      </c>
      <c r="C736" s="112">
        <v>42948</v>
      </c>
      <c r="D736" t="s">
        <v>1380</v>
      </c>
    </row>
    <row r="737" spans="1:4">
      <c r="A737" t="s">
        <v>1625</v>
      </c>
      <c r="B737" t="s">
        <v>1626</v>
      </c>
      <c r="C737" s="112">
        <v>42948</v>
      </c>
      <c r="D737" t="s">
        <v>1380</v>
      </c>
    </row>
    <row r="738" spans="1:4">
      <c r="A738" t="s">
        <v>1627</v>
      </c>
      <c r="B738" t="s">
        <v>1628</v>
      </c>
      <c r="C738" s="112">
        <v>42948</v>
      </c>
      <c r="D738" t="s">
        <v>113</v>
      </c>
    </row>
    <row r="739" spans="1:4">
      <c r="A739" t="s">
        <v>1629</v>
      </c>
      <c r="B739" t="s">
        <v>1630</v>
      </c>
      <c r="C739" s="112">
        <v>42962</v>
      </c>
      <c r="D739" t="s">
        <v>113</v>
      </c>
    </row>
    <row r="740" spans="1:4">
      <c r="A740" t="s">
        <v>1631</v>
      </c>
      <c r="B740" t="s">
        <v>1632</v>
      </c>
      <c r="C740" s="112">
        <v>42962</v>
      </c>
      <c r="D740" t="s">
        <v>113</v>
      </c>
    </row>
    <row r="741" spans="1:4">
      <c r="A741" t="s">
        <v>1633</v>
      </c>
      <c r="B741" t="s">
        <v>1634</v>
      </c>
      <c r="C741" s="112">
        <v>42937</v>
      </c>
      <c r="D741" t="s">
        <v>58</v>
      </c>
    </row>
    <row r="742" spans="1:4">
      <c r="A742" t="s">
        <v>1635</v>
      </c>
      <c r="B742" t="s">
        <v>1636</v>
      </c>
      <c r="C742" s="112">
        <v>42937</v>
      </c>
      <c r="D742" t="s">
        <v>58</v>
      </c>
    </row>
    <row r="743" spans="1:4">
      <c r="A743" t="s">
        <v>1637</v>
      </c>
      <c r="B743" t="s">
        <v>1638</v>
      </c>
      <c r="C743" s="112" t="s">
        <v>1639</v>
      </c>
      <c r="D743" t="s">
        <v>58</v>
      </c>
    </row>
    <row r="744" spans="1:4">
      <c r="A744" t="s">
        <v>1640</v>
      </c>
      <c r="B744" t="s">
        <v>1641</v>
      </c>
      <c r="C744" s="112">
        <v>42936</v>
      </c>
      <c r="D744" t="s">
        <v>358</v>
      </c>
    </row>
    <row r="745" spans="1:4">
      <c r="A745" t="s">
        <v>1642</v>
      </c>
      <c r="B745" t="s">
        <v>1643</v>
      </c>
      <c r="C745" s="112">
        <v>42936</v>
      </c>
      <c r="D745" t="s">
        <v>113</v>
      </c>
    </row>
    <row r="746" spans="1:4">
      <c r="A746" t="s">
        <v>1644</v>
      </c>
      <c r="B746" t="s">
        <v>75</v>
      </c>
      <c r="D746" t="s">
        <v>1645</v>
      </c>
    </row>
    <row r="747" spans="1:4">
      <c r="A747" t="s">
        <v>1646</v>
      </c>
      <c r="B747" t="s">
        <v>1647</v>
      </c>
      <c r="C747" s="112">
        <v>42947</v>
      </c>
      <c r="D747" t="s">
        <v>58</v>
      </c>
    </row>
    <row r="748" spans="1:4">
      <c r="A748" t="s">
        <v>1648</v>
      </c>
      <c r="B748" t="s">
        <v>1649</v>
      </c>
      <c r="C748" s="112">
        <v>42947</v>
      </c>
      <c r="D748" t="s">
        <v>58</v>
      </c>
    </row>
    <row r="749" spans="1:4">
      <c r="A749" t="s">
        <v>1650</v>
      </c>
      <c r="B749" t="s">
        <v>1651</v>
      </c>
      <c r="C749" s="112">
        <v>42947</v>
      </c>
      <c r="D749" t="s">
        <v>58</v>
      </c>
    </row>
    <row r="750" spans="1:4">
      <c r="A750" t="s">
        <v>1652</v>
      </c>
      <c r="B750" t="s">
        <v>1653</v>
      </c>
      <c r="C750" s="112">
        <v>42947</v>
      </c>
      <c r="D750" t="s">
        <v>58</v>
      </c>
    </row>
    <row r="751" spans="1:4">
      <c r="A751" t="s">
        <v>1654</v>
      </c>
      <c r="B751" t="s">
        <v>1655</v>
      </c>
      <c r="C751" s="112">
        <v>42948</v>
      </c>
      <c r="D751" t="s">
        <v>58</v>
      </c>
    </row>
    <row r="752" spans="1:4">
      <c r="A752" t="s">
        <v>1656</v>
      </c>
      <c r="B752" t="s">
        <v>1657</v>
      </c>
      <c r="C752" s="112">
        <v>42961</v>
      </c>
      <c r="D752" t="s">
        <v>58</v>
      </c>
    </row>
    <row r="753" spans="1:4">
      <c r="A753" t="s">
        <v>1658</v>
      </c>
      <c r="B753" t="s">
        <v>1659</v>
      </c>
      <c r="C753" s="112">
        <v>42966</v>
      </c>
      <c r="D753" t="s">
        <v>332</v>
      </c>
    </row>
    <row r="754" spans="1:4">
      <c r="A754" t="s">
        <v>1660</v>
      </c>
      <c r="B754" t="s">
        <v>1661</v>
      </c>
      <c r="C754" s="112">
        <v>42957</v>
      </c>
      <c r="D754" t="s">
        <v>58</v>
      </c>
    </row>
    <row r="755" spans="1:4">
      <c r="A755" t="s">
        <v>1662</v>
      </c>
      <c r="B755" t="s">
        <v>1663</v>
      </c>
      <c r="C755" s="112">
        <v>42948</v>
      </c>
      <c r="D755" t="s">
        <v>58</v>
      </c>
    </row>
    <row r="756" spans="1:4">
      <c r="A756" t="s">
        <v>1664</v>
      </c>
      <c r="B756" t="s">
        <v>306</v>
      </c>
      <c r="C756" s="112">
        <v>42961</v>
      </c>
      <c r="D756" t="s">
        <v>58</v>
      </c>
    </row>
    <row r="757" spans="1:4">
      <c r="A757" t="s">
        <v>1665</v>
      </c>
      <c r="B757" t="s">
        <v>1666</v>
      </c>
      <c r="C757" s="112">
        <v>42961</v>
      </c>
      <c r="D757" t="s">
        <v>332</v>
      </c>
    </row>
    <row r="758" spans="1:4">
      <c r="A758" t="s">
        <v>1667</v>
      </c>
      <c r="B758" t="s">
        <v>1668</v>
      </c>
      <c r="C758" s="112">
        <v>42948</v>
      </c>
      <c r="D758" t="s">
        <v>58</v>
      </c>
    </row>
    <row r="759" spans="1:4">
      <c r="A759" t="s">
        <v>1669</v>
      </c>
      <c r="B759" t="s">
        <v>1670</v>
      </c>
      <c r="C759" s="112">
        <v>42948</v>
      </c>
      <c r="D759" t="s">
        <v>58</v>
      </c>
    </row>
    <row r="760" spans="1:4">
      <c r="A760" t="s">
        <v>1671</v>
      </c>
      <c r="B760" t="s">
        <v>1672</v>
      </c>
      <c r="C760" s="112">
        <v>42948</v>
      </c>
      <c r="D760" t="s">
        <v>58</v>
      </c>
    </row>
    <row r="761" spans="1:4">
      <c r="A761" t="s">
        <v>1673</v>
      </c>
      <c r="B761" t="s">
        <v>1674</v>
      </c>
      <c r="C761" s="112">
        <v>42948</v>
      </c>
      <c r="D761" t="s">
        <v>200</v>
      </c>
    </row>
    <row r="762" spans="1:4">
      <c r="A762" t="s">
        <v>1675</v>
      </c>
      <c r="B762" t="s">
        <v>1676</v>
      </c>
      <c r="C762" s="112">
        <v>42959</v>
      </c>
      <c r="D762" t="s">
        <v>564</v>
      </c>
    </row>
    <row r="763" spans="1:4">
      <c r="A763" t="s">
        <v>1677</v>
      </c>
      <c r="B763" t="s">
        <v>1678</v>
      </c>
      <c r="C763" s="112">
        <v>42948</v>
      </c>
      <c r="D763" t="s">
        <v>58</v>
      </c>
    </row>
    <row r="764" spans="1:4">
      <c r="A764" t="s">
        <v>1679</v>
      </c>
      <c r="B764" t="s">
        <v>1680</v>
      </c>
      <c r="C764" s="112">
        <v>42940</v>
      </c>
      <c r="D764" t="s">
        <v>113</v>
      </c>
    </row>
    <row r="765" spans="1:4">
      <c r="A765" t="s">
        <v>1681</v>
      </c>
      <c r="B765" t="s">
        <v>1682</v>
      </c>
      <c r="C765" s="112">
        <v>42950</v>
      </c>
      <c r="D765" t="s">
        <v>58</v>
      </c>
    </row>
    <row r="766" spans="1:4">
      <c r="A766" t="s">
        <v>1683</v>
      </c>
      <c r="B766" t="s">
        <v>1684</v>
      </c>
      <c r="C766" s="112">
        <v>42950</v>
      </c>
      <c r="D766" t="s">
        <v>58</v>
      </c>
    </row>
    <row r="767" spans="1:4">
      <c r="A767" t="s">
        <v>1685</v>
      </c>
      <c r="B767" t="s">
        <v>1686</v>
      </c>
      <c r="C767" s="112">
        <v>42950</v>
      </c>
      <c r="D767" t="s">
        <v>332</v>
      </c>
    </row>
    <row r="768" spans="1:4">
      <c r="A768" t="s">
        <v>1687</v>
      </c>
      <c r="B768" t="s">
        <v>1688</v>
      </c>
      <c r="C768" s="112">
        <v>42955</v>
      </c>
      <c r="D768" t="s">
        <v>113</v>
      </c>
    </row>
    <row r="769" spans="1:4">
      <c r="A769" t="s">
        <v>1689</v>
      </c>
      <c r="B769" t="s">
        <v>1690</v>
      </c>
      <c r="C769" s="112">
        <v>42948</v>
      </c>
      <c r="D769" t="s">
        <v>58</v>
      </c>
    </row>
    <row r="770" spans="1:4">
      <c r="A770" t="s">
        <v>1691</v>
      </c>
      <c r="B770" t="s">
        <v>1692</v>
      </c>
      <c r="C770" s="112">
        <v>42948</v>
      </c>
      <c r="D770" t="s">
        <v>182</v>
      </c>
    </row>
    <row r="771" spans="1:4">
      <c r="A771" t="s">
        <v>1693</v>
      </c>
      <c r="B771" t="s">
        <v>1694</v>
      </c>
      <c r="C771" s="112">
        <v>42948</v>
      </c>
      <c r="D771" t="s">
        <v>358</v>
      </c>
    </row>
    <row r="772" spans="1:4">
      <c r="A772" t="s">
        <v>1695</v>
      </c>
      <c r="B772" t="s">
        <v>78</v>
      </c>
      <c r="C772" s="112">
        <v>42940</v>
      </c>
      <c r="D772" t="s">
        <v>58</v>
      </c>
    </row>
    <row r="773" spans="1:4">
      <c r="A773" t="s">
        <v>1696</v>
      </c>
      <c r="B773" t="s">
        <v>1697</v>
      </c>
      <c r="C773" s="112">
        <v>42940</v>
      </c>
      <c r="D773" t="s">
        <v>358</v>
      </c>
    </row>
    <row r="774" spans="1:4">
      <c r="A774" t="s">
        <v>1698</v>
      </c>
      <c r="B774" t="s">
        <v>1699</v>
      </c>
      <c r="C774" s="112">
        <v>42957</v>
      </c>
      <c r="D774" t="s">
        <v>58</v>
      </c>
    </row>
    <row r="775" spans="1:4">
      <c r="A775" t="s">
        <v>1700</v>
      </c>
      <c r="B775" t="s">
        <v>1701</v>
      </c>
      <c r="C775" s="112">
        <v>42937</v>
      </c>
      <c r="D775" t="s">
        <v>182</v>
      </c>
    </row>
    <row r="776" spans="1:4">
      <c r="A776" t="s">
        <v>1702</v>
      </c>
      <c r="B776" t="s">
        <v>1703</v>
      </c>
      <c r="C776" s="112">
        <v>42954</v>
      </c>
      <c r="D776" t="s">
        <v>58</v>
      </c>
    </row>
    <row r="777" spans="1:4">
      <c r="A777" t="s">
        <v>1704</v>
      </c>
      <c r="B777" t="s">
        <v>1705</v>
      </c>
      <c r="C777" s="112">
        <v>42948</v>
      </c>
      <c r="D777" t="s">
        <v>58</v>
      </c>
    </row>
    <row r="778" spans="1:4">
      <c r="A778" t="s">
        <v>1706</v>
      </c>
      <c r="B778" t="s">
        <v>1707</v>
      </c>
      <c r="C778" s="112">
        <v>42948</v>
      </c>
      <c r="D778" t="s">
        <v>58</v>
      </c>
    </row>
    <row r="779" spans="1:4">
      <c r="A779" t="s">
        <v>1708</v>
      </c>
      <c r="B779" t="s">
        <v>1709</v>
      </c>
      <c r="C779" s="112">
        <v>42940</v>
      </c>
      <c r="D779" t="s">
        <v>200</v>
      </c>
    </row>
    <row r="780" spans="1:4">
      <c r="A780" t="s">
        <v>1710</v>
      </c>
      <c r="B780" t="s">
        <v>1711</v>
      </c>
      <c r="C780" s="112">
        <v>42947</v>
      </c>
      <c r="D780" t="s">
        <v>200</v>
      </c>
    </row>
    <row r="781" spans="1:4">
      <c r="A781" t="s">
        <v>1712</v>
      </c>
      <c r="B781" t="s">
        <v>1713</v>
      </c>
      <c r="C781" s="112">
        <v>42958</v>
      </c>
      <c r="D781" t="s">
        <v>1380</v>
      </c>
    </row>
    <row r="782" spans="1:4">
      <c r="A782" t="s">
        <v>1714</v>
      </c>
      <c r="B782" t="s">
        <v>1715</v>
      </c>
      <c r="C782" s="112">
        <v>42967</v>
      </c>
      <c r="D782" t="s">
        <v>113</v>
      </c>
    </row>
    <row r="783" spans="1:4">
      <c r="A783" t="s">
        <v>1716</v>
      </c>
      <c r="B783" t="s">
        <v>1717</v>
      </c>
      <c r="C783" s="112">
        <v>42961</v>
      </c>
      <c r="D783" t="s">
        <v>1380</v>
      </c>
    </row>
    <row r="784" spans="1:4">
      <c r="A784" t="s">
        <v>1718</v>
      </c>
      <c r="B784" t="s">
        <v>1719</v>
      </c>
      <c r="C784" s="112">
        <v>42961</v>
      </c>
      <c r="D784" t="s">
        <v>182</v>
      </c>
    </row>
    <row r="785" spans="1:4">
      <c r="A785" t="s">
        <v>1720</v>
      </c>
      <c r="B785" t="s">
        <v>1721</v>
      </c>
      <c r="C785" s="112">
        <v>42948</v>
      </c>
      <c r="D785" t="s">
        <v>1722</v>
      </c>
    </row>
    <row r="786" spans="1:4">
      <c r="A786" t="s">
        <v>1723</v>
      </c>
      <c r="B786" t="s">
        <v>1724</v>
      </c>
      <c r="C786" s="112">
        <v>42948</v>
      </c>
      <c r="D786" t="s">
        <v>1722</v>
      </c>
    </row>
    <row r="787" spans="1:4">
      <c r="A787" t="s">
        <v>1725</v>
      </c>
      <c r="B787" t="s">
        <v>1726</v>
      </c>
      <c r="C787" s="112">
        <v>42948</v>
      </c>
      <c r="D787" t="s">
        <v>332</v>
      </c>
    </row>
    <row r="788" spans="1:4">
      <c r="A788" t="s">
        <v>1727</v>
      </c>
      <c r="B788" t="s">
        <v>1728</v>
      </c>
      <c r="C788" s="112">
        <v>42961</v>
      </c>
      <c r="D788" t="s">
        <v>1380</v>
      </c>
    </row>
    <row r="789" spans="1:4">
      <c r="A789" t="s">
        <v>1729</v>
      </c>
      <c r="B789" t="s">
        <v>1730</v>
      </c>
      <c r="C789" s="112">
        <v>42965</v>
      </c>
      <c r="D789" t="s">
        <v>1380</v>
      </c>
    </row>
    <row r="790" spans="1:4">
      <c r="A790" t="s">
        <v>1731</v>
      </c>
      <c r="B790" t="s">
        <v>1732</v>
      </c>
      <c r="C790" s="112">
        <v>42948</v>
      </c>
      <c r="D790" t="s">
        <v>1380</v>
      </c>
    </row>
    <row r="791" spans="1:4">
      <c r="A791" t="s">
        <v>1733</v>
      </c>
      <c r="B791" t="s">
        <v>1734</v>
      </c>
      <c r="C791" s="112">
        <v>42937</v>
      </c>
      <c r="D791" t="s">
        <v>209</v>
      </c>
    </row>
    <row r="792" spans="1:4">
      <c r="A792" t="s">
        <v>1735</v>
      </c>
      <c r="B792" t="s">
        <v>1736</v>
      </c>
      <c r="C792" s="112" t="s">
        <v>1572</v>
      </c>
      <c r="D792" t="s">
        <v>58</v>
      </c>
    </row>
    <row r="793" spans="1:4">
      <c r="A793" t="s">
        <v>1737</v>
      </c>
      <c r="B793" t="s">
        <v>1738</v>
      </c>
      <c r="C793" s="112">
        <v>42939</v>
      </c>
      <c r="D793" t="s">
        <v>58</v>
      </c>
    </row>
    <row r="794" spans="1:4">
      <c r="A794" t="s">
        <v>1739</v>
      </c>
      <c r="B794" t="s">
        <v>1740</v>
      </c>
      <c r="C794" s="112" t="s">
        <v>1639</v>
      </c>
      <c r="D794" t="s">
        <v>58</v>
      </c>
    </row>
    <row r="795" spans="1:4">
      <c r="A795" t="s">
        <v>1741</v>
      </c>
      <c r="B795" t="s">
        <v>1742</v>
      </c>
      <c r="C795" s="112">
        <v>42937</v>
      </c>
      <c r="D795" t="s">
        <v>58</v>
      </c>
    </row>
    <row r="796" spans="1:4">
      <c r="A796" t="s">
        <v>1743</v>
      </c>
      <c r="B796" t="s">
        <v>1065</v>
      </c>
      <c r="C796" s="112">
        <v>42962</v>
      </c>
      <c r="D796" t="s">
        <v>1744</v>
      </c>
    </row>
    <row r="797" spans="1:4">
      <c r="A797" t="s">
        <v>1745</v>
      </c>
      <c r="B797" t="s">
        <v>1746</v>
      </c>
      <c r="C797" s="112">
        <v>41865</v>
      </c>
      <c r="D797" t="s">
        <v>1744</v>
      </c>
    </row>
    <row r="798" spans="1:4">
      <c r="A798" t="s">
        <v>1747</v>
      </c>
      <c r="B798" t="s">
        <v>1748</v>
      </c>
      <c r="C798" s="112">
        <v>42942</v>
      </c>
      <c r="D798" t="s">
        <v>113</v>
      </c>
    </row>
    <row r="799" spans="1:4">
      <c r="A799" t="s">
        <v>1749</v>
      </c>
      <c r="B799" t="s">
        <v>1750</v>
      </c>
      <c r="C799" s="112">
        <v>42937</v>
      </c>
      <c r="D799" t="s">
        <v>58</v>
      </c>
    </row>
    <row r="800" spans="1:4">
      <c r="A800" t="s">
        <v>1751</v>
      </c>
      <c r="B800" t="s">
        <v>1752</v>
      </c>
      <c r="C800" s="112">
        <v>42937</v>
      </c>
      <c r="D800" t="s">
        <v>200</v>
      </c>
    </row>
    <row r="801" spans="1:4">
      <c r="A801" t="s">
        <v>1753</v>
      </c>
      <c r="B801" t="s">
        <v>1754</v>
      </c>
      <c r="C801" s="112">
        <v>42941</v>
      </c>
      <c r="D801" t="s">
        <v>200</v>
      </c>
    </row>
    <row r="802" spans="1:4">
      <c r="A802" t="s">
        <v>1755</v>
      </c>
      <c r="B802" t="s">
        <v>1756</v>
      </c>
      <c r="C802" s="112">
        <v>42937</v>
      </c>
      <c r="D802" t="s">
        <v>58</v>
      </c>
    </row>
    <row r="803" spans="1:4">
      <c r="A803" t="s">
        <v>1757</v>
      </c>
      <c r="B803" t="s">
        <v>1758</v>
      </c>
      <c r="C803" s="112">
        <v>42957</v>
      </c>
      <c r="D803" t="s">
        <v>58</v>
      </c>
    </row>
    <row r="804" spans="1:4">
      <c r="A804" t="s">
        <v>1759</v>
      </c>
      <c r="B804" t="s">
        <v>514</v>
      </c>
      <c r="C804" s="112">
        <v>42954</v>
      </c>
      <c r="D804" t="s">
        <v>58</v>
      </c>
    </row>
    <row r="805" spans="1:4">
      <c r="A805" t="s">
        <v>1760</v>
      </c>
      <c r="B805" t="s">
        <v>1761</v>
      </c>
      <c r="C805" s="112">
        <v>42955</v>
      </c>
      <c r="D805" t="s">
        <v>58</v>
      </c>
    </row>
    <row r="806" spans="1:4">
      <c r="A806" t="s">
        <v>1762</v>
      </c>
      <c r="B806" t="s">
        <v>1763</v>
      </c>
      <c r="C806" s="112">
        <v>42963</v>
      </c>
      <c r="D806" t="s">
        <v>15</v>
      </c>
    </row>
    <row r="807" spans="1:4">
      <c r="A807" t="s">
        <v>1764</v>
      </c>
      <c r="B807" t="s">
        <v>1765</v>
      </c>
      <c r="C807" s="112">
        <v>42743</v>
      </c>
      <c r="D807" t="s">
        <v>58</v>
      </c>
    </row>
    <row r="808" spans="1:4">
      <c r="A808" t="s">
        <v>1766</v>
      </c>
      <c r="B808" t="s">
        <v>1767</v>
      </c>
      <c r="C808" s="112" t="s">
        <v>1768</v>
      </c>
      <c r="D808" t="s">
        <v>58</v>
      </c>
    </row>
    <row r="809" spans="1:4">
      <c r="A809" t="s">
        <v>1769</v>
      </c>
      <c r="B809" t="s">
        <v>1770</v>
      </c>
      <c r="C809" s="112">
        <v>42968</v>
      </c>
    </row>
    <row r="810" spans="1:4">
      <c r="A810" t="s">
        <v>1771</v>
      </c>
      <c r="B810" t="s">
        <v>1772</v>
      </c>
    </row>
    <row r="811" spans="1:4">
      <c r="A811" t="s">
        <v>1773</v>
      </c>
      <c r="B811" t="s">
        <v>1774</v>
      </c>
      <c r="C811" s="112">
        <v>42940</v>
      </c>
      <c r="D811" t="s">
        <v>113</v>
      </c>
    </row>
    <row r="812" spans="1:4">
      <c r="A812" t="s">
        <v>1775</v>
      </c>
      <c r="B812" t="s">
        <v>1776</v>
      </c>
      <c r="C812" s="112">
        <v>42895</v>
      </c>
      <c r="D812" t="s">
        <v>1380</v>
      </c>
    </row>
    <row r="813" spans="1:4">
      <c r="A813" t="s">
        <v>1777</v>
      </c>
      <c r="B813" t="s">
        <v>1778</v>
      </c>
      <c r="C813" s="112">
        <v>42979</v>
      </c>
      <c r="D813" t="s">
        <v>1380</v>
      </c>
    </row>
    <row r="814" spans="1:4">
      <c r="A814" t="s">
        <v>1779</v>
      </c>
      <c r="B814" t="s">
        <v>1780</v>
      </c>
      <c r="C814" s="112">
        <v>42979</v>
      </c>
      <c r="D814" t="s">
        <v>1744</v>
      </c>
    </row>
    <row r="815" spans="1:4">
      <c r="A815" t="s">
        <v>1781</v>
      </c>
      <c r="B815" t="s">
        <v>1782</v>
      </c>
      <c r="C815" s="112">
        <v>42979</v>
      </c>
      <c r="D815" t="s">
        <v>358</v>
      </c>
    </row>
    <row r="816" spans="1:4">
      <c r="A816" t="s">
        <v>1783</v>
      </c>
      <c r="B816" t="s">
        <v>1784</v>
      </c>
      <c r="C816" s="112">
        <v>42979</v>
      </c>
      <c r="D816" t="s">
        <v>332</v>
      </c>
    </row>
    <row r="817" spans="1:4">
      <c r="A817" t="s">
        <v>1785</v>
      </c>
      <c r="B817" t="s">
        <v>1786</v>
      </c>
      <c r="C817" s="112">
        <v>42979</v>
      </c>
      <c r="D817" t="s">
        <v>332</v>
      </c>
    </row>
    <row r="818" spans="1:4">
      <c r="A818" t="s">
        <v>1787</v>
      </c>
      <c r="B818" t="s">
        <v>1788</v>
      </c>
      <c r="C818" s="112">
        <v>42979</v>
      </c>
      <c r="D818" t="s">
        <v>358</v>
      </c>
    </row>
    <row r="819" spans="1:4">
      <c r="A819" t="s">
        <v>1789</v>
      </c>
      <c r="B819" t="s">
        <v>1790</v>
      </c>
      <c r="C819" s="112">
        <v>42979</v>
      </c>
      <c r="D819" t="s">
        <v>113</v>
      </c>
    </row>
    <row r="820" spans="1:4">
      <c r="A820" t="s">
        <v>1791</v>
      </c>
      <c r="B820" t="s">
        <v>1792</v>
      </c>
      <c r="C820" s="112">
        <v>42979</v>
      </c>
      <c r="D820" t="s">
        <v>1380</v>
      </c>
    </row>
    <row r="821" spans="1:4">
      <c r="A821" t="s">
        <v>1793</v>
      </c>
      <c r="B821" t="s">
        <v>1794</v>
      </c>
      <c r="C821" s="112">
        <v>42989</v>
      </c>
      <c r="D821" t="s">
        <v>182</v>
      </c>
    </row>
    <row r="822" spans="1:4">
      <c r="A822" t="s">
        <v>1795</v>
      </c>
      <c r="B822" t="s">
        <v>1796</v>
      </c>
      <c r="C822" s="112">
        <v>42979</v>
      </c>
      <c r="D822" t="s">
        <v>1744</v>
      </c>
    </row>
    <row r="823" spans="1:4">
      <c r="A823" t="s">
        <v>1797</v>
      </c>
      <c r="B823" t="s">
        <v>1798</v>
      </c>
      <c r="C823" s="112">
        <v>42968</v>
      </c>
      <c r="D823" t="s">
        <v>332</v>
      </c>
    </row>
    <row r="824" spans="1:4">
      <c r="A824" t="s">
        <v>1799</v>
      </c>
      <c r="B824" t="s">
        <v>1800</v>
      </c>
      <c r="C824" s="112">
        <v>42972</v>
      </c>
      <c r="D824" t="s">
        <v>332</v>
      </c>
    </row>
    <row r="825" spans="1:4">
      <c r="A825" t="s">
        <v>1801</v>
      </c>
      <c r="B825" t="s">
        <v>1802</v>
      </c>
      <c r="C825" s="112">
        <v>42972</v>
      </c>
      <c r="D825" t="s">
        <v>332</v>
      </c>
    </row>
    <row r="826" spans="1:4">
      <c r="A826" t="s">
        <v>1803</v>
      </c>
      <c r="B826" t="s">
        <v>1804</v>
      </c>
      <c r="C826" s="112">
        <v>42972</v>
      </c>
      <c r="D826" t="s">
        <v>358</v>
      </c>
    </row>
    <row r="827" spans="1:4">
      <c r="A827" t="s">
        <v>1805</v>
      </c>
      <c r="B827" t="s">
        <v>1806</v>
      </c>
      <c r="C827" s="112">
        <v>42979</v>
      </c>
      <c r="D827" t="s">
        <v>1744</v>
      </c>
    </row>
    <row r="828" spans="1:4">
      <c r="A828" t="s">
        <v>1807</v>
      </c>
      <c r="B828" t="s">
        <v>1808</v>
      </c>
      <c r="C828" s="112">
        <v>42979</v>
      </c>
      <c r="D828" t="s">
        <v>1380</v>
      </c>
    </row>
    <row r="829" spans="1:4">
      <c r="A829" t="s">
        <v>1809</v>
      </c>
      <c r="B829" t="s">
        <v>1810</v>
      </c>
      <c r="C829" s="112">
        <v>42982</v>
      </c>
      <c r="D829" t="s">
        <v>1380</v>
      </c>
    </row>
    <row r="830" spans="1:4">
      <c r="A830" t="s">
        <v>1811</v>
      </c>
      <c r="B830" t="s">
        <v>1812</v>
      </c>
      <c r="C830" s="112">
        <v>42982</v>
      </c>
      <c r="D830" t="s">
        <v>1380</v>
      </c>
    </row>
    <row r="831" spans="1:4">
      <c r="A831" t="s">
        <v>1813</v>
      </c>
      <c r="B831" t="s">
        <v>1814</v>
      </c>
      <c r="C831" s="112">
        <v>42986</v>
      </c>
      <c r="D831" t="s">
        <v>1744</v>
      </c>
    </row>
    <row r="832" spans="1:4">
      <c r="A832" t="s">
        <v>1815</v>
      </c>
      <c r="B832" t="s">
        <v>1816</v>
      </c>
      <c r="C832" s="112">
        <v>42992</v>
      </c>
      <c r="D832" t="s">
        <v>1380</v>
      </c>
    </row>
    <row r="833" spans="1:4">
      <c r="A833" t="s">
        <v>1817</v>
      </c>
      <c r="B833" t="s">
        <v>1818</v>
      </c>
      <c r="C833" s="112">
        <v>42992</v>
      </c>
      <c r="D833" t="s">
        <v>1744</v>
      </c>
    </row>
    <row r="834" spans="1:4">
      <c r="A834" t="s">
        <v>1819</v>
      </c>
      <c r="B834" t="s">
        <v>1820</v>
      </c>
      <c r="C834" s="112">
        <v>42973</v>
      </c>
      <c r="D834" t="s">
        <v>1380</v>
      </c>
    </row>
    <row r="835" spans="1:4">
      <c r="A835" t="s">
        <v>1821</v>
      </c>
      <c r="B835" t="s">
        <v>1822</v>
      </c>
      <c r="C835" s="112">
        <v>42984</v>
      </c>
      <c r="D835" t="s">
        <v>182</v>
      </c>
    </row>
    <row r="836" spans="1:4">
      <c r="A836" t="s">
        <v>1823</v>
      </c>
      <c r="B836" t="s">
        <v>1824</v>
      </c>
      <c r="C836" s="112">
        <v>42983</v>
      </c>
      <c r="D836" t="s">
        <v>332</v>
      </c>
    </row>
    <row r="837" spans="1:4">
      <c r="A837" t="s">
        <v>1825</v>
      </c>
      <c r="B837" t="s">
        <v>666</v>
      </c>
      <c r="C837" s="112">
        <v>42979</v>
      </c>
      <c r="D837" t="s">
        <v>1380</v>
      </c>
    </row>
    <row r="838" spans="1:4">
      <c r="A838" t="s">
        <v>1826</v>
      </c>
      <c r="B838" t="s">
        <v>1827</v>
      </c>
      <c r="C838" s="112">
        <v>42979</v>
      </c>
      <c r="D838" t="s">
        <v>1380</v>
      </c>
    </row>
    <row r="839" spans="1:4">
      <c r="A839" t="s">
        <v>1828</v>
      </c>
      <c r="B839" t="s">
        <v>1829</v>
      </c>
      <c r="C839" s="112">
        <v>42968</v>
      </c>
      <c r="D839" t="s">
        <v>1830</v>
      </c>
    </row>
    <row r="840" spans="1:4">
      <c r="A840" t="s">
        <v>1831</v>
      </c>
      <c r="B840" t="s">
        <v>1832</v>
      </c>
      <c r="C840" s="112">
        <v>42968</v>
      </c>
      <c r="D840" t="s">
        <v>182</v>
      </c>
    </row>
    <row r="841" spans="1:4">
      <c r="A841" t="s">
        <v>1833</v>
      </c>
      <c r="B841" t="s">
        <v>1834</v>
      </c>
      <c r="C841" s="112">
        <v>42968</v>
      </c>
      <c r="D841" t="s">
        <v>1835</v>
      </c>
    </row>
    <row r="842" spans="1:4">
      <c r="A842" t="s">
        <v>1836</v>
      </c>
      <c r="B842" t="s">
        <v>1837</v>
      </c>
      <c r="C842" s="112">
        <v>42987</v>
      </c>
      <c r="D842" t="s">
        <v>58</v>
      </c>
    </row>
    <row r="843" spans="1:4">
      <c r="A843" t="s">
        <v>1838</v>
      </c>
      <c r="B843" t="s">
        <v>1839</v>
      </c>
      <c r="C843" s="112">
        <v>42979</v>
      </c>
      <c r="D843" t="s">
        <v>332</v>
      </c>
    </row>
    <row r="844" spans="1:4">
      <c r="A844" t="s">
        <v>1840</v>
      </c>
      <c r="B844" t="s">
        <v>1841</v>
      </c>
      <c r="C844" s="112">
        <v>42990</v>
      </c>
      <c r="D844" t="s">
        <v>58</v>
      </c>
    </row>
    <row r="845" spans="1:4">
      <c r="A845" t="s">
        <v>1842</v>
      </c>
      <c r="B845" t="s">
        <v>1843</v>
      </c>
      <c r="C845" s="112">
        <v>42968</v>
      </c>
      <c r="D845" t="s">
        <v>332</v>
      </c>
    </row>
    <row r="846" spans="1:4">
      <c r="A846" t="s">
        <v>1844</v>
      </c>
      <c r="B846" t="s">
        <v>1845</v>
      </c>
      <c r="C846" s="112">
        <v>42979</v>
      </c>
      <c r="D846" t="s">
        <v>58</v>
      </c>
    </row>
    <row r="847" spans="1:4">
      <c r="A847" t="s">
        <v>1846</v>
      </c>
      <c r="B847" t="s">
        <v>1847</v>
      </c>
      <c r="C847" s="112">
        <v>42968</v>
      </c>
      <c r="D847" t="s">
        <v>58</v>
      </c>
    </row>
    <row r="848" spans="1:4">
      <c r="A848" t="s">
        <v>1848</v>
      </c>
      <c r="B848" t="s">
        <v>1849</v>
      </c>
      <c r="C848" s="112">
        <v>42982</v>
      </c>
      <c r="D848" t="s">
        <v>58</v>
      </c>
    </row>
    <row r="849" spans="1:4">
      <c r="A849" t="s">
        <v>1850</v>
      </c>
      <c r="B849" t="s">
        <v>1851</v>
      </c>
      <c r="C849" s="112">
        <v>42996</v>
      </c>
      <c r="D849" t="s">
        <v>58</v>
      </c>
    </row>
    <row r="850" spans="1:4">
      <c r="A850" t="s">
        <v>1852</v>
      </c>
      <c r="B850" t="s">
        <v>1853</v>
      </c>
      <c r="C850" s="112">
        <v>42997</v>
      </c>
      <c r="D850" t="s">
        <v>58</v>
      </c>
    </row>
    <row r="851" spans="1:4">
      <c r="A851" t="s">
        <v>1854</v>
      </c>
      <c r="B851" t="s">
        <v>1855</v>
      </c>
      <c r="C851" s="112">
        <v>42994</v>
      </c>
      <c r="D851" t="s">
        <v>113</v>
      </c>
    </row>
    <row r="852" spans="1:4">
      <c r="A852" t="s">
        <v>1856</v>
      </c>
      <c r="B852" t="s">
        <v>1857</v>
      </c>
      <c r="C852" s="112">
        <v>42998</v>
      </c>
      <c r="D852" t="s">
        <v>113</v>
      </c>
    </row>
    <row r="853" spans="1:4">
      <c r="A853" t="s">
        <v>1858</v>
      </c>
      <c r="B853" t="s">
        <v>1859</v>
      </c>
      <c r="C853" s="112">
        <v>42979</v>
      </c>
      <c r="D853" t="s">
        <v>358</v>
      </c>
    </row>
    <row r="854" spans="1:4">
      <c r="A854" t="s">
        <v>1860</v>
      </c>
      <c r="B854" t="s">
        <v>1861</v>
      </c>
      <c r="C854" s="112">
        <v>42979</v>
      </c>
      <c r="D854" t="s">
        <v>58</v>
      </c>
    </row>
    <row r="855" spans="1:4">
      <c r="A855" t="s">
        <v>1862</v>
      </c>
      <c r="B855" t="s">
        <v>1863</v>
      </c>
      <c r="C855" s="112">
        <v>42996</v>
      </c>
      <c r="D855" t="s">
        <v>58</v>
      </c>
    </row>
    <row r="856" spans="1:4">
      <c r="A856" t="s">
        <v>1864</v>
      </c>
      <c r="B856" t="s">
        <v>1865</v>
      </c>
      <c r="C856" s="112">
        <v>42999</v>
      </c>
      <c r="D856" t="s">
        <v>58</v>
      </c>
    </row>
    <row r="857" spans="1:4">
      <c r="A857" t="s">
        <v>1866</v>
      </c>
      <c r="B857" t="s">
        <v>1867</v>
      </c>
      <c r="C857" s="112">
        <v>42999</v>
      </c>
      <c r="D857" t="s">
        <v>1380</v>
      </c>
    </row>
    <row r="858" spans="1:4">
      <c r="A858" t="s">
        <v>1868</v>
      </c>
      <c r="B858" t="s">
        <v>1869</v>
      </c>
      <c r="C858" s="112">
        <v>42990</v>
      </c>
      <c r="D858" t="s">
        <v>1380</v>
      </c>
    </row>
    <row r="859" spans="1:4">
      <c r="A859" t="s">
        <v>1870</v>
      </c>
      <c r="B859" t="s">
        <v>1871</v>
      </c>
      <c r="C859" s="112">
        <v>42983</v>
      </c>
      <c r="D859" t="s">
        <v>1380</v>
      </c>
    </row>
    <row r="860" spans="1:4">
      <c r="A860" t="s">
        <v>1872</v>
      </c>
      <c r="B860" t="s">
        <v>1873</v>
      </c>
      <c r="C860" s="112">
        <v>42999</v>
      </c>
      <c r="D860" t="s">
        <v>1380</v>
      </c>
    </row>
    <row r="861" spans="1:4">
      <c r="A861" t="s">
        <v>1874</v>
      </c>
      <c r="B861" t="s">
        <v>1875</v>
      </c>
      <c r="C861" s="112">
        <v>42983</v>
      </c>
      <c r="D861" t="s">
        <v>1380</v>
      </c>
    </row>
    <row r="862" spans="1:4">
      <c r="A862" t="s">
        <v>1876</v>
      </c>
      <c r="B862" t="s">
        <v>1877</v>
      </c>
      <c r="C862" s="112">
        <v>42982</v>
      </c>
      <c r="D862" t="s">
        <v>1380</v>
      </c>
    </row>
    <row r="863" spans="1:4">
      <c r="A863" t="s">
        <v>1878</v>
      </c>
      <c r="B863" t="s">
        <v>1879</v>
      </c>
      <c r="C863" s="112">
        <v>42982</v>
      </c>
      <c r="D863" t="s">
        <v>1380</v>
      </c>
    </row>
    <row r="864" spans="1:4">
      <c r="A864" t="s">
        <v>1880</v>
      </c>
      <c r="B864" t="s">
        <v>1881</v>
      </c>
      <c r="C864" s="112">
        <v>42987</v>
      </c>
      <c r="D864" t="s">
        <v>1380</v>
      </c>
    </row>
    <row r="865" spans="1:4">
      <c r="A865" t="s">
        <v>1882</v>
      </c>
      <c r="B865" t="s">
        <v>1883</v>
      </c>
      <c r="C865" s="112">
        <v>42987</v>
      </c>
      <c r="D865" t="s">
        <v>1380</v>
      </c>
    </row>
    <row r="866" spans="1:4">
      <c r="A866" t="s">
        <v>1884</v>
      </c>
      <c r="B866" t="s">
        <v>1885</v>
      </c>
      <c r="C866" s="112">
        <v>42973</v>
      </c>
    </row>
    <row r="867" spans="1:4">
      <c r="A867" t="s">
        <v>1886</v>
      </c>
      <c r="B867" t="s">
        <v>1887</v>
      </c>
      <c r="C867" s="112">
        <v>42983</v>
      </c>
      <c r="D867" t="s">
        <v>1380</v>
      </c>
    </row>
    <row r="868" spans="1:4">
      <c r="A868" t="s">
        <v>1888</v>
      </c>
      <c r="B868" t="s">
        <v>1889</v>
      </c>
      <c r="C868" s="112">
        <v>42999</v>
      </c>
      <c r="D868" t="s">
        <v>332</v>
      </c>
    </row>
    <row r="869" spans="1:4">
      <c r="A869" t="s">
        <v>1890</v>
      </c>
      <c r="C869" s="112">
        <v>42999</v>
      </c>
      <c r="D869" t="s">
        <v>332</v>
      </c>
    </row>
    <row r="870" spans="1:4">
      <c r="A870" t="s">
        <v>1891</v>
      </c>
      <c r="B870" t="s">
        <v>1892</v>
      </c>
      <c r="C870" s="112">
        <v>42999</v>
      </c>
      <c r="D870" t="s">
        <v>1380</v>
      </c>
    </row>
    <row r="871" spans="1:4">
      <c r="A871" t="s">
        <v>1893</v>
      </c>
      <c r="B871" t="s">
        <v>1894</v>
      </c>
      <c r="C871" s="112">
        <v>42996</v>
      </c>
      <c r="D871" t="s">
        <v>1744</v>
      </c>
    </row>
    <row r="872" spans="1:4">
      <c r="A872" t="s">
        <v>1895</v>
      </c>
      <c r="B872" t="s">
        <v>1896</v>
      </c>
      <c r="C872" s="112">
        <v>42999</v>
      </c>
      <c r="D872" t="s">
        <v>1380</v>
      </c>
    </row>
    <row r="873" spans="1:4">
      <c r="A873" t="s">
        <v>1897</v>
      </c>
      <c r="B873" t="s">
        <v>1898</v>
      </c>
      <c r="C873" s="112">
        <v>43003</v>
      </c>
      <c r="D873" t="s">
        <v>358</v>
      </c>
    </row>
    <row r="874" spans="1:4">
      <c r="A874" t="s">
        <v>1899</v>
      </c>
      <c r="B874" t="s">
        <v>1900</v>
      </c>
      <c r="C874" s="112">
        <v>42999</v>
      </c>
      <c r="D874" t="s">
        <v>332</v>
      </c>
    </row>
    <row r="875" spans="1:4">
      <c r="A875" t="s">
        <v>1901</v>
      </c>
      <c r="B875" t="s">
        <v>1902</v>
      </c>
      <c r="C875" s="112">
        <v>43012</v>
      </c>
      <c r="D875" t="s">
        <v>113</v>
      </c>
    </row>
    <row r="876" spans="1:4">
      <c r="A876" t="s">
        <v>1903</v>
      </c>
      <c r="B876" t="s">
        <v>1904</v>
      </c>
      <c r="C876" s="112">
        <v>43017</v>
      </c>
      <c r="D876" t="s">
        <v>113</v>
      </c>
    </row>
    <row r="877" spans="1:4">
      <c r="A877" t="s">
        <v>1905</v>
      </c>
      <c r="B877" t="s">
        <v>1906</v>
      </c>
      <c r="C877" s="112">
        <v>43013</v>
      </c>
      <c r="D877" t="s">
        <v>113</v>
      </c>
    </row>
    <row r="878" spans="1:4">
      <c r="A878" t="s">
        <v>1907</v>
      </c>
      <c r="B878" t="s">
        <v>1908</v>
      </c>
      <c r="C878" s="112">
        <v>43008</v>
      </c>
      <c r="D878" t="s">
        <v>1380</v>
      </c>
    </row>
    <row r="879" spans="1:4">
      <c r="A879" t="s">
        <v>1909</v>
      </c>
      <c r="B879" t="s">
        <v>1910</v>
      </c>
      <c r="C879" s="112">
        <v>43008</v>
      </c>
      <c r="D879" t="s">
        <v>1380</v>
      </c>
    </row>
    <row r="880" spans="1:4">
      <c r="A880" t="s">
        <v>1911</v>
      </c>
      <c r="B880" t="s">
        <v>427</v>
      </c>
      <c r="C880" s="112">
        <v>43008</v>
      </c>
      <c r="D880" t="s">
        <v>1744</v>
      </c>
    </row>
    <row r="881" spans="1:4">
      <c r="A881" t="s">
        <v>1912</v>
      </c>
      <c r="B881" t="s">
        <v>1913</v>
      </c>
      <c r="C881" s="112">
        <v>43000</v>
      </c>
      <c r="D881" t="s">
        <v>113</v>
      </c>
    </row>
    <row r="882" spans="1:4">
      <c r="A882" t="s">
        <v>1914</v>
      </c>
      <c r="B882" t="s">
        <v>1915</v>
      </c>
      <c r="C882" s="112">
        <v>42996</v>
      </c>
      <c r="D882" t="s">
        <v>200</v>
      </c>
    </row>
    <row r="883" spans="1:4">
      <c r="A883" t="s">
        <v>1916</v>
      </c>
      <c r="B883" t="s">
        <v>1917</v>
      </c>
      <c r="C883" s="112">
        <v>43017</v>
      </c>
      <c r="D883" t="s">
        <v>1380</v>
      </c>
    </row>
    <row r="884" spans="1:4">
      <c r="A884" t="s">
        <v>1918</v>
      </c>
      <c r="B884" t="s">
        <v>1919</v>
      </c>
      <c r="C884" s="112">
        <v>43000</v>
      </c>
      <c r="D884" t="s">
        <v>113</v>
      </c>
    </row>
    <row r="885" spans="1:4">
      <c r="A885" t="s">
        <v>1920</v>
      </c>
      <c r="B885" t="s">
        <v>1921</v>
      </c>
      <c r="C885" s="112">
        <v>43003</v>
      </c>
      <c r="D885" t="s">
        <v>1380</v>
      </c>
    </row>
    <row r="886" spans="1:4">
      <c r="A886" t="s">
        <v>1922</v>
      </c>
      <c r="B886" t="s">
        <v>1923</v>
      </c>
      <c r="C886" s="112">
        <v>43003</v>
      </c>
      <c r="D886" t="s">
        <v>1380</v>
      </c>
    </row>
    <row r="887" spans="1:4">
      <c r="A887" t="s">
        <v>1924</v>
      </c>
      <c r="B887" t="s">
        <v>1925</v>
      </c>
      <c r="C887" s="112">
        <v>43010</v>
      </c>
      <c r="D887" t="s">
        <v>1380</v>
      </c>
    </row>
    <row r="888" spans="1:4">
      <c r="A888" t="s">
        <v>1926</v>
      </c>
      <c r="B888" t="s">
        <v>1927</v>
      </c>
      <c r="C888" s="112">
        <v>43003</v>
      </c>
      <c r="D888" t="s">
        <v>1380</v>
      </c>
    </row>
    <row r="889" spans="1:4">
      <c r="A889" t="s">
        <v>1928</v>
      </c>
      <c r="B889" t="s">
        <v>1929</v>
      </c>
      <c r="C889" s="112">
        <v>43006</v>
      </c>
      <c r="D889" t="s">
        <v>113</v>
      </c>
    </row>
    <row r="890" spans="1:4">
      <c r="A890" t="s">
        <v>1930</v>
      </c>
      <c r="B890" t="s">
        <v>1931</v>
      </c>
      <c r="C890" s="112">
        <v>43017</v>
      </c>
      <c r="D890" t="s">
        <v>113</v>
      </c>
    </row>
    <row r="891" spans="1:4">
      <c r="A891" t="s">
        <v>1932</v>
      </c>
      <c r="B891" t="s">
        <v>1933</v>
      </c>
      <c r="C891" s="112" t="s">
        <v>1934</v>
      </c>
      <c r="D891" t="s">
        <v>1380</v>
      </c>
    </row>
    <row r="892" spans="1:4">
      <c r="A892" t="s">
        <v>1935</v>
      </c>
      <c r="B892" t="s">
        <v>1936</v>
      </c>
      <c r="C892" s="112" t="s">
        <v>1937</v>
      </c>
      <c r="D892" t="s">
        <v>1380</v>
      </c>
    </row>
    <row r="893" spans="1:4">
      <c r="A893" t="s">
        <v>1938</v>
      </c>
      <c r="B893" t="s">
        <v>1939</v>
      </c>
      <c r="C893" s="112" t="s">
        <v>1937</v>
      </c>
      <c r="D893" t="s">
        <v>1380</v>
      </c>
    </row>
    <row r="894" spans="1:4">
      <c r="A894" t="s">
        <v>1940</v>
      </c>
      <c r="B894" t="s">
        <v>1941</v>
      </c>
      <c r="C894" s="112" t="s">
        <v>1942</v>
      </c>
      <c r="D894" t="s">
        <v>1380</v>
      </c>
    </row>
    <row r="895" spans="1:4">
      <c r="A895" t="s">
        <v>1943</v>
      </c>
      <c r="B895" t="s">
        <v>1944</v>
      </c>
      <c r="C895" s="112" t="s">
        <v>1945</v>
      </c>
      <c r="D895" t="s">
        <v>1380</v>
      </c>
    </row>
    <row r="896" spans="1:4">
      <c r="A896" t="s">
        <v>1946</v>
      </c>
      <c r="B896" t="s">
        <v>1947</v>
      </c>
      <c r="C896" s="112">
        <v>43012</v>
      </c>
      <c r="D896" t="s">
        <v>1380</v>
      </c>
    </row>
    <row r="897" spans="1:4">
      <c r="A897" t="s">
        <v>1948</v>
      </c>
      <c r="B897" t="s">
        <v>1949</v>
      </c>
      <c r="C897" s="112">
        <v>43015</v>
      </c>
      <c r="D897" t="s">
        <v>1380</v>
      </c>
    </row>
    <row r="898" spans="1:4">
      <c r="A898" t="s">
        <v>1950</v>
      </c>
      <c r="B898" t="s">
        <v>1951</v>
      </c>
      <c r="C898" s="112">
        <v>43013</v>
      </c>
      <c r="D898" t="s">
        <v>1380</v>
      </c>
    </row>
    <row r="899" spans="1:4">
      <c r="A899" t="s">
        <v>1952</v>
      </c>
      <c r="B899" t="s">
        <v>1953</v>
      </c>
      <c r="C899" s="112">
        <v>43012</v>
      </c>
      <c r="D899" t="s">
        <v>113</v>
      </c>
    </row>
    <row r="900" spans="1:4">
      <c r="A900" t="s">
        <v>1954</v>
      </c>
      <c r="B900" t="s">
        <v>1955</v>
      </c>
      <c r="C900" s="112">
        <v>43018</v>
      </c>
      <c r="D900" t="s">
        <v>1380</v>
      </c>
    </row>
    <row r="901" spans="1:4">
      <c r="A901" t="s">
        <v>1956</v>
      </c>
      <c r="B901" t="s">
        <v>1957</v>
      </c>
      <c r="C901" s="112">
        <v>43020</v>
      </c>
      <c r="D901" t="s">
        <v>200</v>
      </c>
    </row>
    <row r="902" spans="1:4">
      <c r="A902" t="s">
        <v>1958</v>
      </c>
      <c r="B902" t="s">
        <v>1959</v>
      </c>
      <c r="C902" s="112">
        <v>43010</v>
      </c>
      <c r="D902" t="s">
        <v>1380</v>
      </c>
    </row>
    <row r="903" spans="1:4">
      <c r="A903" t="s">
        <v>1960</v>
      </c>
      <c r="B903" t="s">
        <v>1961</v>
      </c>
      <c r="C903" s="112">
        <v>43017</v>
      </c>
      <c r="D903" t="s">
        <v>1380</v>
      </c>
    </row>
    <row r="904" spans="1:4">
      <c r="A904" t="s">
        <v>1962</v>
      </c>
      <c r="B904" t="s">
        <v>1963</v>
      </c>
      <c r="C904" s="112">
        <v>43010</v>
      </c>
      <c r="D904" t="s">
        <v>1380</v>
      </c>
    </row>
    <row r="905" spans="1:4">
      <c r="A905" t="s">
        <v>1964</v>
      </c>
      <c r="B905" t="s">
        <v>1965</v>
      </c>
      <c r="C905" s="112">
        <v>43010</v>
      </c>
      <c r="D905" t="s">
        <v>1380</v>
      </c>
    </row>
    <row r="906" spans="1:4">
      <c r="A906" t="s">
        <v>1966</v>
      </c>
      <c r="B906" t="s">
        <v>1967</v>
      </c>
      <c r="C906" s="112">
        <v>43010</v>
      </c>
      <c r="D906" t="s">
        <v>1380</v>
      </c>
    </row>
    <row r="907" spans="1:4">
      <c r="A907" t="s">
        <v>1968</v>
      </c>
      <c r="B907" t="s">
        <v>1969</v>
      </c>
      <c r="C907" s="112">
        <v>43010</v>
      </c>
      <c r="D907" t="s">
        <v>1380</v>
      </c>
    </row>
    <row r="908" spans="1:4">
      <c r="A908" t="s">
        <v>1970</v>
      </c>
      <c r="B908" t="s">
        <v>1971</v>
      </c>
      <c r="C908" s="112">
        <v>43009</v>
      </c>
      <c r="D908" t="s">
        <v>358</v>
      </c>
    </row>
    <row r="909" spans="1:4">
      <c r="A909" t="s">
        <v>1972</v>
      </c>
      <c r="B909" t="s">
        <v>1973</v>
      </c>
      <c r="C909" s="112">
        <v>43015</v>
      </c>
      <c r="D909" t="s">
        <v>332</v>
      </c>
    </row>
    <row r="910" spans="1:4">
      <c r="A910" t="s">
        <v>1974</v>
      </c>
      <c r="B910" t="s">
        <v>1975</v>
      </c>
      <c r="C910" s="112">
        <v>43014</v>
      </c>
      <c r="D910" t="s">
        <v>358</v>
      </c>
    </row>
    <row r="911" spans="1:4">
      <c r="A911" t="s">
        <v>1976</v>
      </c>
      <c r="B911" t="s">
        <v>1977</v>
      </c>
      <c r="C911" s="112">
        <v>43010</v>
      </c>
      <c r="D911" t="s">
        <v>358</v>
      </c>
    </row>
    <row r="912" spans="1:4">
      <c r="A912" t="s">
        <v>1978</v>
      </c>
      <c r="B912" t="s">
        <v>1979</v>
      </c>
      <c r="C912" s="112">
        <v>43010</v>
      </c>
      <c r="D912" t="s">
        <v>1380</v>
      </c>
    </row>
    <row r="913" spans="1:4">
      <c r="A913" t="s">
        <v>1980</v>
      </c>
      <c r="B913" t="s">
        <v>1981</v>
      </c>
      <c r="C913" s="112">
        <v>42846</v>
      </c>
      <c r="D913" t="s">
        <v>358</v>
      </c>
    </row>
    <row r="914" spans="1:4">
      <c r="A914" t="s">
        <v>1982</v>
      </c>
      <c r="B914" t="s">
        <v>1983</v>
      </c>
      <c r="C914" s="112">
        <v>43013</v>
      </c>
      <c r="D914" t="s">
        <v>358</v>
      </c>
    </row>
    <row r="915" spans="1:4">
      <c r="A915" t="s">
        <v>1984</v>
      </c>
      <c r="B915" t="s">
        <v>1985</v>
      </c>
      <c r="C915" s="112">
        <v>43018</v>
      </c>
      <c r="D915" t="s">
        <v>1380</v>
      </c>
    </row>
    <row r="916" spans="1:4">
      <c r="A916" t="s">
        <v>1986</v>
      </c>
      <c r="B916" t="s">
        <v>1987</v>
      </c>
      <c r="C916" s="112">
        <v>43009</v>
      </c>
      <c r="D916" t="s">
        <v>1744</v>
      </c>
    </row>
    <row r="917" spans="1:4">
      <c r="A917" t="s">
        <v>1988</v>
      </c>
      <c r="B917" t="s">
        <v>1989</v>
      </c>
      <c r="C917" s="112">
        <v>43020</v>
      </c>
      <c r="D917" t="s">
        <v>182</v>
      </c>
    </row>
    <row r="918" spans="1:4">
      <c r="A918" t="s">
        <v>1990</v>
      </c>
      <c r="B918" t="s">
        <v>1991</v>
      </c>
      <c r="C918" s="112">
        <v>43009</v>
      </c>
      <c r="D918" t="s">
        <v>1380</v>
      </c>
    </row>
    <row r="919" spans="1:4">
      <c r="A919" t="s">
        <v>1992</v>
      </c>
      <c r="B919" t="s">
        <v>1993</v>
      </c>
      <c r="C919" s="112">
        <v>43009</v>
      </c>
      <c r="D919" t="s">
        <v>1380</v>
      </c>
    </row>
    <row r="920" spans="1:4">
      <c r="A920" t="s">
        <v>1994</v>
      </c>
      <c r="B920" t="s">
        <v>1995</v>
      </c>
      <c r="C920" s="112">
        <v>43018</v>
      </c>
      <c r="D920" t="s">
        <v>1380</v>
      </c>
    </row>
    <row r="921" spans="1:4">
      <c r="A921" t="s">
        <v>1996</v>
      </c>
      <c r="B921" t="s">
        <v>1997</v>
      </c>
      <c r="D921" t="s">
        <v>209</v>
      </c>
    </row>
    <row r="922" spans="1:4">
      <c r="A922" t="s">
        <v>1998</v>
      </c>
      <c r="B922" t="s">
        <v>1999</v>
      </c>
      <c r="C922" s="112">
        <v>43012</v>
      </c>
      <c r="D922" t="s">
        <v>2000</v>
      </c>
    </row>
    <row r="923" spans="1:4">
      <c r="A923" t="s">
        <v>2001</v>
      </c>
      <c r="B923" t="s">
        <v>2002</v>
      </c>
      <c r="C923" s="112">
        <v>43024</v>
      </c>
      <c r="D923" t="s">
        <v>2000</v>
      </c>
    </row>
    <row r="924" spans="1:4">
      <c r="A924" t="s">
        <v>2003</v>
      </c>
      <c r="B924" t="s">
        <v>2004</v>
      </c>
      <c r="C924" s="112">
        <v>43010</v>
      </c>
      <c r="D924" t="s">
        <v>113</v>
      </c>
    </row>
    <row r="925" spans="1:4">
      <c r="A925" t="s">
        <v>2005</v>
      </c>
      <c r="B925" t="s">
        <v>2006</v>
      </c>
      <c r="C925" s="112">
        <v>43017</v>
      </c>
      <c r="D925" t="s">
        <v>58</v>
      </c>
    </row>
    <row r="926" spans="1:4">
      <c r="A926" t="s">
        <v>2007</v>
      </c>
      <c r="B926" t="s">
        <v>2008</v>
      </c>
      <c r="C926" s="112">
        <v>43024</v>
      </c>
      <c r="D926" t="s">
        <v>58</v>
      </c>
    </row>
    <row r="927" spans="1:4">
      <c r="A927" t="s">
        <v>2009</v>
      </c>
      <c r="B927" t="s">
        <v>2010</v>
      </c>
      <c r="C927" s="112">
        <v>43024</v>
      </c>
      <c r="D927" t="s">
        <v>58</v>
      </c>
    </row>
    <row r="928" spans="1:4">
      <c r="A928" t="s">
        <v>2011</v>
      </c>
      <c r="B928" t="s">
        <v>2012</v>
      </c>
      <c r="C928" s="112">
        <v>43009</v>
      </c>
      <c r="D928" t="s">
        <v>332</v>
      </c>
    </row>
    <row r="929" spans="1:4">
      <c r="A929" t="s">
        <v>2013</v>
      </c>
      <c r="B929" t="s">
        <v>2014</v>
      </c>
      <c r="C929" s="112">
        <v>43024</v>
      </c>
      <c r="D929" t="s">
        <v>113</v>
      </c>
    </row>
    <row r="930" spans="1:4">
      <c r="A930" t="s">
        <v>2015</v>
      </c>
      <c r="B930" t="s">
        <v>2016</v>
      </c>
      <c r="C930" s="112">
        <v>43022</v>
      </c>
      <c r="D930" t="s">
        <v>182</v>
      </c>
    </row>
    <row r="931" spans="1:4">
      <c r="A931" t="s">
        <v>2017</v>
      </c>
      <c r="B931" t="s">
        <v>2018</v>
      </c>
      <c r="C931" s="112">
        <v>43010</v>
      </c>
      <c r="D931" t="s">
        <v>58</v>
      </c>
    </row>
    <row r="932" spans="1:4">
      <c r="A932" t="s">
        <v>2019</v>
      </c>
      <c r="B932" t="s">
        <v>2020</v>
      </c>
      <c r="C932" s="112">
        <v>43021</v>
      </c>
      <c r="D932" t="s">
        <v>58</v>
      </c>
    </row>
    <row r="933" spans="1:4">
      <c r="A933" t="s">
        <v>2021</v>
      </c>
      <c r="B933" t="s">
        <v>2022</v>
      </c>
      <c r="C933" s="112">
        <v>43010</v>
      </c>
      <c r="D933" t="s">
        <v>58</v>
      </c>
    </row>
    <row r="934" spans="1:4">
      <c r="A934" t="s">
        <v>2023</v>
      </c>
      <c r="B934" t="s">
        <v>2024</v>
      </c>
      <c r="C934" s="112">
        <v>43010</v>
      </c>
      <c r="D934" t="s">
        <v>58</v>
      </c>
    </row>
    <row r="935" spans="1:4">
      <c r="A935" t="s">
        <v>2025</v>
      </c>
      <c r="B935" t="s">
        <v>1806</v>
      </c>
      <c r="C935" s="112">
        <v>43010</v>
      </c>
      <c r="D935" t="s">
        <v>58</v>
      </c>
    </row>
    <row r="936" spans="1:4">
      <c r="A936" t="s">
        <v>2026</v>
      </c>
      <c r="B936" t="s">
        <v>2027</v>
      </c>
      <c r="C936" s="112">
        <v>43003</v>
      </c>
      <c r="D936" t="s">
        <v>113</v>
      </c>
    </row>
    <row r="937" spans="1:4">
      <c r="A937" t="s">
        <v>2028</v>
      </c>
      <c r="B937" t="s">
        <v>2029</v>
      </c>
      <c r="C937" s="112">
        <v>43010</v>
      </c>
      <c r="D937" t="s">
        <v>58</v>
      </c>
    </row>
    <row r="938" spans="1:4">
      <c r="A938" t="s">
        <v>2030</v>
      </c>
      <c r="B938" t="s">
        <v>2031</v>
      </c>
      <c r="C938" s="112">
        <v>43010</v>
      </c>
      <c r="D938" t="s">
        <v>182</v>
      </c>
    </row>
    <row r="939" spans="1:4">
      <c r="A939" t="s">
        <v>2032</v>
      </c>
      <c r="B939" t="s">
        <v>2033</v>
      </c>
      <c r="C939" s="112">
        <v>43010</v>
      </c>
      <c r="D939" t="s">
        <v>332</v>
      </c>
    </row>
    <row r="940" spans="1:4">
      <c r="A940" t="s">
        <v>2034</v>
      </c>
      <c r="B940" t="s">
        <v>2035</v>
      </c>
      <c r="C940" s="112">
        <v>43018</v>
      </c>
      <c r="D940" t="s">
        <v>58</v>
      </c>
    </row>
    <row r="941" spans="1:4">
      <c r="A941" t="s">
        <v>2036</v>
      </c>
      <c r="B941" t="s">
        <v>2037</v>
      </c>
      <c r="C941" s="112">
        <v>43022</v>
      </c>
      <c r="D941" t="s">
        <v>332</v>
      </c>
    </row>
    <row r="942" spans="1:4">
      <c r="A942" t="s">
        <v>2038</v>
      </c>
      <c r="B942" t="s">
        <v>2039</v>
      </c>
      <c r="C942" s="112">
        <v>43024</v>
      </c>
      <c r="D942" t="s">
        <v>113</v>
      </c>
    </row>
    <row r="943" spans="1:4">
      <c r="A943" t="s">
        <v>2040</v>
      </c>
      <c r="B943" t="s">
        <v>2041</v>
      </c>
      <c r="C943" s="112">
        <v>43010</v>
      </c>
      <c r="D943" t="s">
        <v>58</v>
      </c>
    </row>
    <row r="944" spans="1:4">
      <c r="A944" t="s">
        <v>2042</v>
      </c>
      <c r="B944" t="s">
        <v>2043</v>
      </c>
      <c r="C944" s="112">
        <v>43027</v>
      </c>
      <c r="D944" t="s">
        <v>58</v>
      </c>
    </row>
    <row r="945" spans="1:4">
      <c r="A945" t="s">
        <v>2044</v>
      </c>
      <c r="B945" t="s">
        <v>2045</v>
      </c>
      <c r="C945" s="112">
        <v>43018</v>
      </c>
      <c r="D945" t="s">
        <v>1380</v>
      </c>
    </row>
    <row r="946" spans="1:4">
      <c r="A946" t="s">
        <v>2046</v>
      </c>
      <c r="B946" t="s">
        <v>2047</v>
      </c>
      <c r="C946" s="112">
        <v>43010</v>
      </c>
      <c r="D946" t="s">
        <v>1380</v>
      </c>
    </row>
    <row r="947" spans="1:4">
      <c r="A947" t="s">
        <v>2048</v>
      </c>
      <c r="B947" t="s">
        <v>2049</v>
      </c>
      <c r="C947" s="112">
        <v>43026</v>
      </c>
      <c r="D947" t="s">
        <v>1380</v>
      </c>
    </row>
    <row r="948" spans="1:4">
      <c r="A948" t="s">
        <v>2050</v>
      </c>
      <c r="B948" t="s">
        <v>2051</v>
      </c>
      <c r="C948" s="112">
        <v>43026</v>
      </c>
      <c r="D948" t="s">
        <v>1380</v>
      </c>
    </row>
    <row r="949" spans="1:4">
      <c r="A949" t="s">
        <v>2052</v>
      </c>
      <c r="B949" t="s">
        <v>2053</v>
      </c>
      <c r="C949" s="112">
        <v>43018</v>
      </c>
      <c r="D949" t="s">
        <v>1380</v>
      </c>
    </row>
    <row r="950" spans="1:4">
      <c r="A950" t="s">
        <v>2054</v>
      </c>
      <c r="B950" t="s">
        <v>2055</v>
      </c>
      <c r="C950" s="112">
        <v>43019</v>
      </c>
      <c r="D950" t="s">
        <v>1380</v>
      </c>
    </row>
    <row r="951" spans="1:4">
      <c r="A951" t="s">
        <v>2056</v>
      </c>
      <c r="B951" t="s">
        <v>2057</v>
      </c>
      <c r="C951" s="112">
        <v>43018</v>
      </c>
      <c r="D951" t="s">
        <v>1380</v>
      </c>
    </row>
    <row r="952" spans="1:4">
      <c r="A952" t="s">
        <v>2058</v>
      </c>
      <c r="B952" t="s">
        <v>2059</v>
      </c>
      <c r="C952" s="112">
        <v>43019</v>
      </c>
      <c r="D952" t="s">
        <v>1380</v>
      </c>
    </row>
    <row r="953" spans="1:4">
      <c r="A953" t="s">
        <v>2060</v>
      </c>
      <c r="B953" t="s">
        <v>1719</v>
      </c>
      <c r="C953" s="112">
        <v>43010</v>
      </c>
      <c r="D953" t="s">
        <v>1380</v>
      </c>
    </row>
    <row r="954" spans="1:4">
      <c r="A954" t="s">
        <v>2061</v>
      </c>
      <c r="B954" t="s">
        <v>2062</v>
      </c>
      <c r="C954" s="112">
        <v>43017</v>
      </c>
      <c r="D954" t="s">
        <v>1380</v>
      </c>
    </row>
    <row r="955" spans="1:4">
      <c r="A955" t="s">
        <v>2063</v>
      </c>
      <c r="B955" t="s">
        <v>2064</v>
      </c>
      <c r="C955" s="112">
        <v>43027</v>
      </c>
      <c r="D955" t="s">
        <v>1380</v>
      </c>
    </row>
    <row r="956" spans="1:4">
      <c r="A956" t="s">
        <v>2065</v>
      </c>
      <c r="B956" t="s">
        <v>2066</v>
      </c>
      <c r="C956" s="112">
        <v>43027</v>
      </c>
      <c r="D956" t="s">
        <v>1380</v>
      </c>
    </row>
    <row r="957" spans="1:4">
      <c r="A957" t="s">
        <v>2067</v>
      </c>
      <c r="B957" t="s">
        <v>2068</v>
      </c>
      <c r="C957" s="112">
        <v>43017</v>
      </c>
      <c r="D957" t="s">
        <v>113</v>
      </c>
    </row>
    <row r="958" spans="1:4">
      <c r="A958" t="s">
        <v>2069</v>
      </c>
      <c r="B958" t="s">
        <v>2070</v>
      </c>
      <c r="C958" s="112">
        <v>43019</v>
      </c>
      <c r="D958" t="s">
        <v>1380</v>
      </c>
    </row>
    <row r="959" spans="1:4">
      <c r="A959" t="s">
        <v>2071</v>
      </c>
      <c r="B959" t="s">
        <v>2072</v>
      </c>
      <c r="C959" s="112">
        <v>43020</v>
      </c>
      <c r="D959" t="s">
        <v>1380</v>
      </c>
    </row>
    <row r="960" spans="1:4">
      <c r="A960" t="s">
        <v>2073</v>
      </c>
      <c r="B960" t="s">
        <v>2074</v>
      </c>
      <c r="C960" s="112">
        <v>43024</v>
      </c>
      <c r="D960" t="s">
        <v>1380</v>
      </c>
    </row>
    <row r="961" spans="1:4">
      <c r="A961" t="s">
        <v>2075</v>
      </c>
      <c r="B961" t="s">
        <v>2076</v>
      </c>
      <c r="C961" s="112">
        <v>43026</v>
      </c>
      <c r="D961" t="s">
        <v>1744</v>
      </c>
    </row>
    <row r="962" spans="1:4">
      <c r="A962" t="s">
        <v>2077</v>
      </c>
      <c r="B962" t="s">
        <v>2078</v>
      </c>
      <c r="C962" s="112">
        <v>43006</v>
      </c>
      <c r="D962" t="s">
        <v>1380</v>
      </c>
    </row>
    <row r="963" spans="1:4">
      <c r="A963" t="s">
        <v>2079</v>
      </c>
      <c r="B963" t="s">
        <v>2080</v>
      </c>
      <c r="C963" s="112">
        <v>43026</v>
      </c>
      <c r="D963" t="s">
        <v>1380</v>
      </c>
    </row>
    <row r="964" spans="1:4">
      <c r="A964" t="s">
        <v>2081</v>
      </c>
      <c r="B964" t="s">
        <v>2082</v>
      </c>
      <c r="C964" s="112">
        <v>43026</v>
      </c>
      <c r="D964" t="s">
        <v>1380</v>
      </c>
    </row>
    <row r="965" spans="1:4">
      <c r="A965" t="s">
        <v>2083</v>
      </c>
      <c r="B965" t="s">
        <v>2084</v>
      </c>
      <c r="C965" s="112">
        <v>43026</v>
      </c>
      <c r="D965" t="s">
        <v>1380</v>
      </c>
    </row>
    <row r="966" spans="1:4">
      <c r="A966" t="s">
        <v>2085</v>
      </c>
      <c r="B966" t="s">
        <v>2086</v>
      </c>
      <c r="C966" s="112">
        <v>43027</v>
      </c>
      <c r="D966" t="s">
        <v>1744</v>
      </c>
    </row>
    <row r="967" spans="1:4">
      <c r="A967" t="s">
        <v>2087</v>
      </c>
      <c r="B967" t="s">
        <v>2088</v>
      </c>
      <c r="C967" s="112">
        <v>43020</v>
      </c>
      <c r="D967" t="s">
        <v>1380</v>
      </c>
    </row>
    <row r="968" spans="1:4">
      <c r="A968" t="s">
        <v>2089</v>
      </c>
      <c r="B968" t="s">
        <v>2090</v>
      </c>
      <c r="C968" s="112">
        <v>43020</v>
      </c>
      <c r="D968" t="s">
        <v>1744</v>
      </c>
    </row>
    <row r="969" spans="1:4">
      <c r="A969" t="s">
        <v>2091</v>
      </c>
      <c r="B969" t="s">
        <v>2092</v>
      </c>
      <c r="C969" s="112">
        <v>43024</v>
      </c>
      <c r="D969" t="s">
        <v>113</v>
      </c>
    </row>
    <row r="970" spans="1:4">
      <c r="A970" t="s">
        <v>2093</v>
      </c>
      <c r="B970" t="s">
        <v>2094</v>
      </c>
      <c r="C970" s="112" t="s">
        <v>2095</v>
      </c>
      <c r="D970" t="s">
        <v>1380</v>
      </c>
    </row>
    <row r="971" spans="1:4">
      <c r="A971" t="s">
        <v>2096</v>
      </c>
      <c r="B971" t="s">
        <v>2097</v>
      </c>
      <c r="C971" s="112">
        <v>43020</v>
      </c>
      <c r="D971" t="s">
        <v>1380</v>
      </c>
    </row>
    <row r="972" spans="1:4">
      <c r="A972" t="s">
        <v>2098</v>
      </c>
      <c r="B972" t="s">
        <v>2099</v>
      </c>
      <c r="C972" s="112" t="s">
        <v>2095</v>
      </c>
      <c r="D972" t="s">
        <v>1380</v>
      </c>
    </row>
    <row r="973" spans="1:4">
      <c r="A973" t="s">
        <v>2100</v>
      </c>
      <c r="B973" t="s">
        <v>2101</v>
      </c>
      <c r="C973" s="112" t="s">
        <v>2095</v>
      </c>
      <c r="D973" t="s">
        <v>1380</v>
      </c>
    </row>
    <row r="974" spans="1:4">
      <c r="A974" t="s">
        <v>2102</v>
      </c>
      <c r="B974" t="s">
        <v>2103</v>
      </c>
      <c r="C974" s="112">
        <v>43010</v>
      </c>
      <c r="D974" t="s">
        <v>1380</v>
      </c>
    </row>
    <row r="975" spans="1:4">
      <c r="A975" t="s">
        <v>2104</v>
      </c>
      <c r="B975" t="s">
        <v>2105</v>
      </c>
      <c r="C975" s="112" t="s">
        <v>2106</v>
      </c>
      <c r="D975" t="s">
        <v>1744</v>
      </c>
    </row>
    <row r="976" spans="1:4">
      <c r="A976" t="s">
        <v>2107</v>
      </c>
      <c r="B976" t="s">
        <v>2108</v>
      </c>
      <c r="C976" s="112">
        <v>43021</v>
      </c>
      <c r="D976" t="s">
        <v>1744</v>
      </c>
    </row>
    <row r="977" spans="1:4">
      <c r="A977" t="s">
        <v>2109</v>
      </c>
      <c r="B977" t="s">
        <v>2110</v>
      </c>
      <c r="C977" s="112">
        <v>43019</v>
      </c>
      <c r="D977" t="s">
        <v>1380</v>
      </c>
    </row>
    <row r="978" spans="1:4">
      <c r="A978" t="s">
        <v>2111</v>
      </c>
      <c r="B978" t="s">
        <v>2112</v>
      </c>
      <c r="C978" s="112">
        <v>43025</v>
      </c>
      <c r="D978" t="s">
        <v>1744</v>
      </c>
    </row>
    <row r="979" spans="1:4">
      <c r="A979" t="s">
        <v>2113</v>
      </c>
      <c r="B979" t="s">
        <v>2114</v>
      </c>
      <c r="C979" s="112">
        <v>43028</v>
      </c>
      <c r="D979" t="s">
        <v>1380</v>
      </c>
    </row>
    <row r="980" spans="1:4">
      <c r="A980" t="s">
        <v>2115</v>
      </c>
      <c r="B980" t="s">
        <v>2116</v>
      </c>
      <c r="C980" s="112">
        <v>43024</v>
      </c>
      <c r="D980" t="s">
        <v>15</v>
      </c>
    </row>
    <row r="981" spans="1:4">
      <c r="A981" t="s">
        <v>2117</v>
      </c>
      <c r="B981" t="s">
        <v>2118</v>
      </c>
      <c r="C981" s="112">
        <v>43006</v>
      </c>
      <c r="D981" t="s">
        <v>1380</v>
      </c>
    </row>
    <row r="982" spans="1:4">
      <c r="A982" t="s">
        <v>2119</v>
      </c>
      <c r="B982" t="s">
        <v>2120</v>
      </c>
      <c r="C982" s="112">
        <v>43006</v>
      </c>
      <c r="D982" t="s">
        <v>1380</v>
      </c>
    </row>
    <row r="983" spans="1:4">
      <c r="A983" t="s">
        <v>2121</v>
      </c>
      <c r="B983" t="s">
        <v>2122</v>
      </c>
      <c r="C983" s="112">
        <v>42998</v>
      </c>
      <c r="D983" t="s">
        <v>113</v>
      </c>
    </row>
    <row r="984" spans="1:4">
      <c r="A984" t="s">
        <v>2123</v>
      </c>
      <c r="B984" t="s">
        <v>2124</v>
      </c>
      <c r="C984" s="112">
        <v>43010</v>
      </c>
      <c r="D984" t="s">
        <v>332</v>
      </c>
    </row>
    <row r="985" spans="1:4">
      <c r="A985" t="s">
        <v>2125</v>
      </c>
      <c r="B985" t="s">
        <v>2126</v>
      </c>
      <c r="C985" s="112">
        <v>43029</v>
      </c>
      <c r="D985" t="s">
        <v>1744</v>
      </c>
    </row>
    <row r="986" spans="1:4">
      <c r="A986" t="s">
        <v>2127</v>
      </c>
      <c r="B986" t="s">
        <v>2128</v>
      </c>
      <c r="C986" s="112">
        <v>43035</v>
      </c>
      <c r="D986" t="s">
        <v>1744</v>
      </c>
    </row>
    <row r="987" spans="1:4">
      <c r="A987" t="s">
        <v>2129</v>
      </c>
      <c r="B987" t="s">
        <v>2130</v>
      </c>
      <c r="C987" s="112">
        <v>43031</v>
      </c>
      <c r="D987" t="s">
        <v>1380</v>
      </c>
    </row>
    <row r="988" spans="1:4">
      <c r="A988" t="s">
        <v>2131</v>
      </c>
      <c r="B988" t="s">
        <v>2132</v>
      </c>
      <c r="C988" s="112">
        <v>43029</v>
      </c>
      <c r="D988" t="s">
        <v>1380</v>
      </c>
    </row>
    <row r="989" spans="1:4">
      <c r="A989" t="s">
        <v>2133</v>
      </c>
      <c r="B989" t="s">
        <v>2134</v>
      </c>
      <c r="C989" s="112">
        <v>43035</v>
      </c>
      <c r="D989" t="s">
        <v>200</v>
      </c>
    </row>
    <row r="990" spans="1:4">
      <c r="A990" t="s">
        <v>2135</v>
      </c>
      <c r="B990" t="s">
        <v>2136</v>
      </c>
      <c r="C990" s="112">
        <v>43031</v>
      </c>
      <c r="D990" t="s">
        <v>1744</v>
      </c>
    </row>
    <row r="991" spans="1:4">
      <c r="A991" t="s">
        <v>2137</v>
      </c>
      <c r="B991" t="s">
        <v>2138</v>
      </c>
      <c r="C991" s="112">
        <v>43029</v>
      </c>
      <c r="D991" t="s">
        <v>13</v>
      </c>
    </row>
    <row r="992" spans="1:4">
      <c r="A992" t="s">
        <v>2139</v>
      </c>
      <c r="B992" t="s">
        <v>2140</v>
      </c>
      <c r="C992" s="112">
        <v>43029</v>
      </c>
      <c r="D992" t="s">
        <v>332</v>
      </c>
    </row>
    <row r="993" spans="1:4">
      <c r="A993" t="s">
        <v>2141</v>
      </c>
      <c r="B993" t="s">
        <v>2142</v>
      </c>
      <c r="C993" s="112">
        <v>43040</v>
      </c>
      <c r="D993" t="s">
        <v>358</v>
      </c>
    </row>
    <row r="994" spans="1:4">
      <c r="A994" t="s">
        <v>2143</v>
      </c>
      <c r="B994" t="s">
        <v>2144</v>
      </c>
      <c r="C994" s="112">
        <v>43040</v>
      </c>
      <c r="D994" t="s">
        <v>332</v>
      </c>
    </row>
    <row r="995" spans="1:4">
      <c r="A995" t="s">
        <v>2145</v>
      </c>
      <c r="B995" t="s">
        <v>2146</v>
      </c>
      <c r="C995" s="112">
        <v>43029</v>
      </c>
      <c r="D995" t="s">
        <v>1380</v>
      </c>
    </row>
    <row r="996" spans="1:4">
      <c r="A996" t="s">
        <v>2147</v>
      </c>
      <c r="B996" t="s">
        <v>933</v>
      </c>
      <c r="C996" s="112">
        <v>43040</v>
      </c>
      <c r="D996" t="s">
        <v>209</v>
      </c>
    </row>
    <row r="997" spans="1:4">
      <c r="A997" t="s">
        <v>2148</v>
      </c>
      <c r="B997" t="s">
        <v>2149</v>
      </c>
      <c r="C997" s="112">
        <v>43040</v>
      </c>
      <c r="D997" t="s">
        <v>1744</v>
      </c>
    </row>
    <row r="998" spans="1:4">
      <c r="A998" t="s">
        <v>2150</v>
      </c>
      <c r="B998" t="s">
        <v>2151</v>
      </c>
      <c r="C998" s="112">
        <v>43040</v>
      </c>
      <c r="D998" t="s">
        <v>1380</v>
      </c>
    </row>
    <row r="999" spans="1:4">
      <c r="A999" t="s">
        <v>2152</v>
      </c>
      <c r="B999" t="s">
        <v>2153</v>
      </c>
      <c r="C999" s="112">
        <v>43040</v>
      </c>
      <c r="D999" t="s">
        <v>1380</v>
      </c>
    </row>
    <row r="1000" spans="1:4">
      <c r="A1000" t="s">
        <v>2154</v>
      </c>
      <c r="B1000" t="s">
        <v>2155</v>
      </c>
      <c r="C1000" s="112">
        <v>43029</v>
      </c>
      <c r="D1000" t="s">
        <v>113</v>
      </c>
    </row>
    <row r="1001" spans="1:4">
      <c r="A1001" t="s">
        <v>2156</v>
      </c>
      <c r="B1001" t="s">
        <v>2157</v>
      </c>
      <c r="C1001" s="112">
        <v>43042</v>
      </c>
      <c r="D1001" t="s">
        <v>1744</v>
      </c>
    </row>
    <row r="1002" spans="1:4">
      <c r="A1002" t="s">
        <v>2158</v>
      </c>
      <c r="B1002" t="s">
        <v>2159</v>
      </c>
      <c r="C1002" s="112" t="s">
        <v>2160</v>
      </c>
      <c r="D1002" t="s">
        <v>358</v>
      </c>
    </row>
    <row r="1003" spans="1:4">
      <c r="A1003" t="s">
        <v>2161</v>
      </c>
      <c r="B1003" t="s">
        <v>2162</v>
      </c>
      <c r="C1003" s="112">
        <v>43034</v>
      </c>
      <c r="D1003" t="s">
        <v>1380</v>
      </c>
    </row>
    <row r="1004" spans="1:4">
      <c r="A1004" t="s">
        <v>2163</v>
      </c>
      <c r="B1004" t="s">
        <v>2164</v>
      </c>
      <c r="C1004" s="112">
        <v>43034</v>
      </c>
      <c r="D1004" t="s">
        <v>1380</v>
      </c>
    </row>
    <row r="1005" spans="1:4">
      <c r="A1005" t="s">
        <v>2165</v>
      </c>
      <c r="B1005" t="s">
        <v>2166</v>
      </c>
      <c r="C1005" s="112">
        <v>43034</v>
      </c>
      <c r="D1005" t="s">
        <v>1380</v>
      </c>
    </row>
    <row r="1006" spans="1:4">
      <c r="A1006" t="s">
        <v>2167</v>
      </c>
      <c r="B1006" t="s">
        <v>2168</v>
      </c>
      <c r="C1006" s="112">
        <v>43034</v>
      </c>
      <c r="D1006" t="s">
        <v>1380</v>
      </c>
    </row>
    <row r="1007" spans="1:4">
      <c r="A1007" t="s">
        <v>2169</v>
      </c>
      <c r="B1007" t="s">
        <v>2170</v>
      </c>
      <c r="C1007" s="112">
        <v>43034</v>
      </c>
      <c r="D1007" t="s">
        <v>182</v>
      </c>
    </row>
    <row r="1008" spans="1:4">
      <c r="A1008" t="s">
        <v>2171</v>
      </c>
      <c r="B1008" t="s">
        <v>2172</v>
      </c>
      <c r="C1008" s="112">
        <v>43040</v>
      </c>
      <c r="D1008" t="s">
        <v>1380</v>
      </c>
    </row>
    <row r="1009" spans="1:4">
      <c r="A1009" t="s">
        <v>2173</v>
      </c>
      <c r="B1009" t="s">
        <v>2174</v>
      </c>
      <c r="C1009" s="112">
        <v>43043</v>
      </c>
      <c r="D1009" t="s">
        <v>1380</v>
      </c>
    </row>
    <row r="1010" spans="1:4">
      <c r="A1010" t="s">
        <v>2175</v>
      </c>
      <c r="B1010" t="s">
        <v>2176</v>
      </c>
      <c r="C1010" s="112">
        <v>43029</v>
      </c>
      <c r="D1010" t="s">
        <v>332</v>
      </c>
    </row>
    <row r="1011" spans="1:4">
      <c r="A1011" t="s">
        <v>2177</v>
      </c>
      <c r="B1011" t="s">
        <v>2178</v>
      </c>
      <c r="C1011" s="112">
        <v>43032</v>
      </c>
      <c r="D1011" t="s">
        <v>2000</v>
      </c>
    </row>
    <row r="1012" spans="1:4">
      <c r="A1012" t="s">
        <v>2179</v>
      </c>
      <c r="B1012" t="s">
        <v>2180</v>
      </c>
      <c r="C1012" s="112">
        <v>43036</v>
      </c>
      <c r="D1012" t="s">
        <v>2000</v>
      </c>
    </row>
    <row r="1013" spans="1:4">
      <c r="A1013" t="s">
        <v>2181</v>
      </c>
      <c r="B1013" t="s">
        <v>2182</v>
      </c>
      <c r="C1013" s="112">
        <v>43036</v>
      </c>
      <c r="D1013" t="s">
        <v>182</v>
      </c>
    </row>
    <row r="1014" spans="1:4">
      <c r="A1014" t="s">
        <v>2183</v>
      </c>
      <c r="B1014" t="s">
        <v>2184</v>
      </c>
      <c r="C1014" s="112">
        <v>43038</v>
      </c>
      <c r="D1014" t="s">
        <v>2000</v>
      </c>
    </row>
    <row r="1015" spans="1:4">
      <c r="A1015" t="s">
        <v>2185</v>
      </c>
      <c r="B1015" t="s">
        <v>2186</v>
      </c>
      <c r="C1015" s="112">
        <v>43038</v>
      </c>
      <c r="D1015" t="s">
        <v>332</v>
      </c>
    </row>
    <row r="1016" spans="1:4">
      <c r="A1016" t="s">
        <v>2187</v>
      </c>
      <c r="B1016" t="s">
        <v>2188</v>
      </c>
      <c r="C1016" s="112">
        <v>43038</v>
      </c>
      <c r="D1016" t="s">
        <v>182</v>
      </c>
    </row>
    <row r="1017" spans="1:4">
      <c r="A1017" t="s">
        <v>2189</v>
      </c>
      <c r="B1017" t="s">
        <v>2190</v>
      </c>
      <c r="C1017" s="112">
        <v>43031</v>
      </c>
      <c r="D1017" t="s">
        <v>332</v>
      </c>
    </row>
    <row r="1018" spans="1:4">
      <c r="A1018" t="s">
        <v>2191</v>
      </c>
      <c r="B1018" t="s">
        <v>2192</v>
      </c>
      <c r="C1018" s="112" t="s">
        <v>2193</v>
      </c>
      <c r="D1018" t="s">
        <v>2000</v>
      </c>
    </row>
    <row r="1019" spans="1:4">
      <c r="A1019" t="s">
        <v>2194</v>
      </c>
      <c r="B1019" t="s">
        <v>2195</v>
      </c>
      <c r="C1019" s="112">
        <v>43029</v>
      </c>
      <c r="D1019" t="s">
        <v>2000</v>
      </c>
    </row>
    <row r="1020" spans="1:4">
      <c r="A1020" t="s">
        <v>2196</v>
      </c>
      <c r="B1020" t="s">
        <v>2197</v>
      </c>
      <c r="C1020" s="112">
        <v>43036</v>
      </c>
      <c r="D1020" t="s">
        <v>2198</v>
      </c>
    </row>
    <row r="1021" spans="1:4">
      <c r="A1021" t="s">
        <v>2199</v>
      </c>
      <c r="B1021" t="s">
        <v>2200</v>
      </c>
      <c r="C1021" s="112">
        <v>43041</v>
      </c>
      <c r="D1021" t="s">
        <v>1380</v>
      </c>
    </row>
    <row r="1022" spans="1:4">
      <c r="A1022" t="s">
        <v>2201</v>
      </c>
      <c r="B1022" t="s">
        <v>2202</v>
      </c>
      <c r="C1022" s="112">
        <v>43038</v>
      </c>
      <c r="D1022" t="s">
        <v>1380</v>
      </c>
    </row>
    <row r="1023" spans="1:4">
      <c r="A1023" t="s">
        <v>2203</v>
      </c>
      <c r="B1023" t="s">
        <v>2204</v>
      </c>
      <c r="C1023" s="112">
        <v>43041</v>
      </c>
      <c r="D1023" t="s">
        <v>1744</v>
      </c>
    </row>
    <row r="1024" spans="1:4">
      <c r="A1024" t="s">
        <v>2205</v>
      </c>
      <c r="B1024" t="s">
        <v>2206</v>
      </c>
      <c r="C1024" s="112">
        <v>43041</v>
      </c>
      <c r="D1024" t="s">
        <v>1380</v>
      </c>
    </row>
    <row r="1025" spans="1:4">
      <c r="A1025" t="s">
        <v>2207</v>
      </c>
      <c r="B1025" t="s">
        <v>2208</v>
      </c>
      <c r="C1025" s="112">
        <v>43040</v>
      </c>
      <c r="D1025" t="s">
        <v>1380</v>
      </c>
    </row>
    <row r="1026" spans="1:4">
      <c r="A1026" t="s">
        <v>2209</v>
      </c>
      <c r="B1026" t="s">
        <v>2210</v>
      </c>
      <c r="C1026" s="112">
        <v>43040</v>
      </c>
      <c r="D1026" t="s">
        <v>1380</v>
      </c>
    </row>
    <row r="1027" spans="1:4">
      <c r="A1027" t="s">
        <v>2211</v>
      </c>
      <c r="B1027" t="s">
        <v>2212</v>
      </c>
      <c r="C1027" s="112">
        <v>43036</v>
      </c>
      <c r="D1027" t="s">
        <v>1380</v>
      </c>
    </row>
    <row r="1028" spans="1:4">
      <c r="A1028" t="s">
        <v>2213</v>
      </c>
      <c r="B1028" t="s">
        <v>2214</v>
      </c>
      <c r="C1028" s="112">
        <v>43035</v>
      </c>
      <c r="D1028" t="s">
        <v>1380</v>
      </c>
    </row>
    <row r="1029" spans="1:4">
      <c r="A1029" t="s">
        <v>2215</v>
      </c>
      <c r="B1029" t="s">
        <v>2216</v>
      </c>
      <c r="C1029" s="112">
        <v>43036</v>
      </c>
      <c r="D1029" t="s">
        <v>200</v>
      </c>
    </row>
    <row r="1030" spans="1:4">
      <c r="A1030" t="s">
        <v>2217</v>
      </c>
      <c r="B1030" t="s">
        <v>2218</v>
      </c>
      <c r="C1030" s="112">
        <v>43029</v>
      </c>
      <c r="D1030" t="s">
        <v>1380</v>
      </c>
    </row>
    <row r="1031" spans="1:4">
      <c r="A1031" t="s">
        <v>2219</v>
      </c>
      <c r="B1031" t="s">
        <v>2220</v>
      </c>
      <c r="C1031" s="112">
        <v>43042</v>
      </c>
      <c r="D1031" t="s">
        <v>15</v>
      </c>
    </row>
    <row r="1032" spans="1:4">
      <c r="A1032" t="s">
        <v>2221</v>
      </c>
      <c r="B1032" t="s">
        <v>2222</v>
      </c>
      <c r="C1032" s="112">
        <v>43040</v>
      </c>
      <c r="D1032" t="s">
        <v>332</v>
      </c>
    </row>
    <row r="1033" spans="1:4">
      <c r="A1033" t="s">
        <v>2223</v>
      </c>
      <c r="B1033" t="s">
        <v>2224</v>
      </c>
      <c r="C1033" s="112">
        <v>43040</v>
      </c>
      <c r="D1033" t="s">
        <v>2000</v>
      </c>
    </row>
    <row r="1034" spans="1:4">
      <c r="A1034" t="s">
        <v>2225</v>
      </c>
      <c r="B1034" t="s">
        <v>2226</v>
      </c>
      <c r="C1034" s="112">
        <v>43040</v>
      </c>
      <c r="D1034" t="s">
        <v>332</v>
      </c>
    </row>
    <row r="1035" spans="1:4">
      <c r="A1035" t="s">
        <v>2227</v>
      </c>
      <c r="B1035" t="s">
        <v>2228</v>
      </c>
      <c r="C1035" s="112">
        <v>43040</v>
      </c>
      <c r="D1035" t="s">
        <v>332</v>
      </c>
    </row>
    <row r="1036" spans="1:4">
      <c r="A1036" t="s">
        <v>2229</v>
      </c>
      <c r="B1036" t="s">
        <v>2230</v>
      </c>
      <c r="C1036" s="112">
        <v>43040</v>
      </c>
      <c r="D1036" t="s">
        <v>332</v>
      </c>
    </row>
    <row r="1037" spans="1:4">
      <c r="A1037" t="s">
        <v>2231</v>
      </c>
      <c r="B1037" t="s">
        <v>2232</v>
      </c>
      <c r="C1037" s="112">
        <v>43029</v>
      </c>
      <c r="D1037" t="s">
        <v>358</v>
      </c>
    </row>
    <row r="1038" spans="1:4">
      <c r="A1038" t="s">
        <v>2233</v>
      </c>
      <c r="B1038" t="s">
        <v>2234</v>
      </c>
      <c r="C1038" s="112">
        <v>43036</v>
      </c>
      <c r="D1038" t="s">
        <v>358</v>
      </c>
    </row>
    <row r="1039" spans="1:4">
      <c r="A1039" t="s">
        <v>2235</v>
      </c>
      <c r="B1039" t="s">
        <v>2236</v>
      </c>
      <c r="C1039" s="112">
        <v>43036</v>
      </c>
      <c r="D1039" t="s">
        <v>358</v>
      </c>
    </row>
    <row r="1040" spans="1:4">
      <c r="A1040" t="s">
        <v>2237</v>
      </c>
      <c r="B1040" t="s">
        <v>2238</v>
      </c>
      <c r="C1040" s="112">
        <v>43045</v>
      </c>
      <c r="D1040" t="s">
        <v>1744</v>
      </c>
    </row>
    <row r="1041" spans="1:4">
      <c r="A1041" t="s">
        <v>2239</v>
      </c>
      <c r="B1041" t="s">
        <v>2240</v>
      </c>
      <c r="C1041" s="112">
        <v>43040</v>
      </c>
      <c r="D1041" t="s">
        <v>358</v>
      </c>
    </row>
    <row r="1042" spans="1:4">
      <c r="A1042" t="s">
        <v>2241</v>
      </c>
      <c r="B1042" t="s">
        <v>2242</v>
      </c>
      <c r="C1042" s="112">
        <v>43045</v>
      </c>
      <c r="D1042" t="s">
        <v>2000</v>
      </c>
    </row>
    <row r="1043" spans="1:4">
      <c r="A1043" t="s">
        <v>2243</v>
      </c>
      <c r="B1043" t="s">
        <v>2244</v>
      </c>
      <c r="C1043" s="112">
        <v>43049</v>
      </c>
      <c r="D1043" t="s">
        <v>1380</v>
      </c>
    </row>
    <row r="1044" spans="1:4">
      <c r="A1044" t="s">
        <v>2245</v>
      </c>
      <c r="B1044" t="s">
        <v>2246</v>
      </c>
      <c r="C1044" s="112">
        <v>43047</v>
      </c>
      <c r="D1044" t="s">
        <v>1744</v>
      </c>
    </row>
    <row r="1045" spans="1:4">
      <c r="A1045" t="s">
        <v>2247</v>
      </c>
      <c r="B1045" t="s">
        <v>2248</v>
      </c>
      <c r="C1045" s="112">
        <v>43045</v>
      </c>
      <c r="D1045" t="s">
        <v>15</v>
      </c>
    </row>
    <row r="1046" spans="1:4">
      <c r="A1046" t="s">
        <v>2249</v>
      </c>
      <c r="B1046" t="s">
        <v>2250</v>
      </c>
      <c r="C1046" s="112">
        <v>43052</v>
      </c>
      <c r="D1046" t="s">
        <v>1744</v>
      </c>
    </row>
    <row r="1047" spans="1:4">
      <c r="A1047" t="s">
        <v>2251</v>
      </c>
      <c r="B1047" t="s">
        <v>2252</v>
      </c>
      <c r="C1047" s="112">
        <v>43052</v>
      </c>
      <c r="D1047" t="s">
        <v>1744</v>
      </c>
    </row>
    <row r="1048" spans="1:4">
      <c r="A1048" t="s">
        <v>2253</v>
      </c>
      <c r="B1048" t="s">
        <v>2254</v>
      </c>
      <c r="C1048" s="112">
        <v>43045</v>
      </c>
      <c r="D1048" t="s">
        <v>1744</v>
      </c>
    </row>
    <row r="1049" spans="1:4">
      <c r="A1049" t="s">
        <v>2255</v>
      </c>
      <c r="B1049" t="s">
        <v>2256</v>
      </c>
      <c r="C1049" s="112">
        <v>43054</v>
      </c>
      <c r="D1049" t="s">
        <v>1744</v>
      </c>
    </row>
    <row r="1050" spans="1:4">
      <c r="A1050" t="s">
        <v>2257</v>
      </c>
      <c r="B1050" t="s">
        <v>2258</v>
      </c>
      <c r="C1050" s="112">
        <v>43047</v>
      </c>
      <c r="D1050" t="s">
        <v>1380</v>
      </c>
    </row>
    <row r="1051" spans="1:4">
      <c r="A1051" t="s">
        <v>2259</v>
      </c>
      <c r="B1051" t="s">
        <v>2260</v>
      </c>
      <c r="C1051" s="112">
        <v>43054</v>
      </c>
      <c r="D1051" t="s">
        <v>1744</v>
      </c>
    </row>
    <row r="1052" spans="1:4">
      <c r="A1052" t="s">
        <v>2261</v>
      </c>
      <c r="B1052" t="s">
        <v>2262</v>
      </c>
      <c r="C1052" s="112">
        <v>43052</v>
      </c>
      <c r="D1052" t="s">
        <v>182</v>
      </c>
    </row>
    <row r="1053" spans="1:4">
      <c r="A1053" t="s">
        <v>2263</v>
      </c>
      <c r="B1053" t="s">
        <v>2264</v>
      </c>
      <c r="C1053" s="112">
        <v>43045</v>
      </c>
      <c r="D1053" t="s">
        <v>113</v>
      </c>
    </row>
    <row r="1054" spans="1:4">
      <c r="A1054" t="s">
        <v>2265</v>
      </c>
      <c r="B1054" t="s">
        <v>2266</v>
      </c>
      <c r="C1054" s="112">
        <v>43052</v>
      </c>
      <c r="D1054" t="s">
        <v>200</v>
      </c>
    </row>
    <row r="1055" spans="1:4">
      <c r="A1055" t="s">
        <v>2267</v>
      </c>
      <c r="B1055" t="s">
        <v>2268</v>
      </c>
      <c r="C1055" s="112">
        <v>43053</v>
      </c>
      <c r="D1055" t="s">
        <v>1744</v>
      </c>
    </row>
    <row r="1056" spans="1:4">
      <c r="A1056" t="s">
        <v>2269</v>
      </c>
      <c r="B1056" t="s">
        <v>2270</v>
      </c>
      <c r="C1056" s="112">
        <v>43052</v>
      </c>
      <c r="D1056" t="s">
        <v>1744</v>
      </c>
    </row>
    <row r="1057" spans="1:4">
      <c r="A1057" t="s">
        <v>2271</v>
      </c>
      <c r="B1057" t="s">
        <v>2272</v>
      </c>
      <c r="C1057" s="112">
        <v>43059</v>
      </c>
      <c r="D1057" t="s">
        <v>15</v>
      </c>
    </row>
    <row r="1058" spans="1:4">
      <c r="A1058" t="s">
        <v>2273</v>
      </c>
      <c r="B1058" t="s">
        <v>2274</v>
      </c>
      <c r="C1058" s="112">
        <v>43059</v>
      </c>
      <c r="D1058" t="s">
        <v>15</v>
      </c>
    </row>
    <row r="1059" spans="1:4">
      <c r="A1059" t="s">
        <v>2275</v>
      </c>
      <c r="B1059" t="s">
        <v>2276</v>
      </c>
      <c r="C1059" s="112">
        <v>43052</v>
      </c>
      <c r="D1059" t="s">
        <v>1744</v>
      </c>
    </row>
    <row r="1060" spans="1:4">
      <c r="A1060" t="s">
        <v>2277</v>
      </c>
      <c r="B1060" t="s">
        <v>2278</v>
      </c>
      <c r="C1060" s="112">
        <v>43047</v>
      </c>
      <c r="D1060" t="s">
        <v>1744</v>
      </c>
    </row>
    <row r="1061" spans="1:4">
      <c r="A1061" t="s">
        <v>2279</v>
      </c>
      <c r="B1061" t="s">
        <v>2280</v>
      </c>
      <c r="C1061" s="112">
        <v>43050</v>
      </c>
      <c r="D1061" t="s">
        <v>1380</v>
      </c>
    </row>
    <row r="1062" spans="1:4">
      <c r="A1062" t="s">
        <v>2281</v>
      </c>
      <c r="B1062" t="s">
        <v>2282</v>
      </c>
      <c r="C1062" s="112">
        <v>43056</v>
      </c>
      <c r="D1062" t="s">
        <v>1744</v>
      </c>
    </row>
    <row r="1063" spans="1:4">
      <c r="A1063" t="s">
        <v>2283</v>
      </c>
      <c r="B1063" t="s">
        <v>2284</v>
      </c>
      <c r="C1063" s="112">
        <v>43057</v>
      </c>
      <c r="D1063" t="s">
        <v>209</v>
      </c>
    </row>
    <row r="1064" spans="1:4">
      <c r="A1064" t="s">
        <v>2285</v>
      </c>
      <c r="B1064" t="s">
        <v>2286</v>
      </c>
      <c r="C1064" s="112">
        <v>43040</v>
      </c>
      <c r="D1064" t="s">
        <v>1380</v>
      </c>
    </row>
    <row r="1065" spans="1:4">
      <c r="A1065" t="s">
        <v>2287</v>
      </c>
      <c r="B1065" t="s">
        <v>2288</v>
      </c>
      <c r="C1065" s="112">
        <v>43057</v>
      </c>
      <c r="D1065" t="s">
        <v>1380</v>
      </c>
    </row>
    <row r="1066" spans="1:4">
      <c r="A1066" t="s">
        <v>2289</v>
      </c>
      <c r="B1066" t="s">
        <v>2290</v>
      </c>
      <c r="C1066" s="112">
        <v>43029</v>
      </c>
      <c r="D1066" t="s">
        <v>1380</v>
      </c>
    </row>
    <row r="1067" spans="1:4">
      <c r="A1067" t="s">
        <v>2291</v>
      </c>
      <c r="B1067" t="s">
        <v>2292</v>
      </c>
      <c r="C1067" s="112" t="s">
        <v>2293</v>
      </c>
      <c r="D1067" t="s">
        <v>2000</v>
      </c>
    </row>
    <row r="1068" spans="1:4">
      <c r="A1068" t="s">
        <v>2294</v>
      </c>
      <c r="B1068" t="s">
        <v>2295</v>
      </c>
      <c r="C1068" s="112" t="s">
        <v>2293</v>
      </c>
      <c r="D1068" t="s">
        <v>358</v>
      </c>
    </row>
    <row r="1069" spans="1:4">
      <c r="A1069" t="s">
        <v>2296</v>
      </c>
      <c r="B1069" t="s">
        <v>2297</v>
      </c>
      <c r="C1069" s="112" t="s">
        <v>2298</v>
      </c>
      <c r="D1069" t="s">
        <v>2000</v>
      </c>
    </row>
    <row r="1070" spans="1:4">
      <c r="A1070" t="s">
        <v>2299</v>
      </c>
      <c r="B1070" t="s">
        <v>2300</v>
      </c>
      <c r="C1070" s="112" t="s">
        <v>2301</v>
      </c>
      <c r="D1070" t="s">
        <v>2000</v>
      </c>
    </row>
    <row r="1071" spans="1:4">
      <c r="A1071" t="s">
        <v>2302</v>
      </c>
      <c r="B1071" t="s">
        <v>2303</v>
      </c>
      <c r="C1071" s="112">
        <v>43060</v>
      </c>
      <c r="D1071" t="s">
        <v>358</v>
      </c>
    </row>
    <row r="1072" spans="1:4">
      <c r="A1072" t="s">
        <v>2304</v>
      </c>
      <c r="B1072" t="s">
        <v>2305</v>
      </c>
      <c r="C1072" s="112">
        <v>43060</v>
      </c>
      <c r="D1072" t="s">
        <v>1380</v>
      </c>
    </row>
    <row r="1073" spans="1:4">
      <c r="A1073" t="s">
        <v>2306</v>
      </c>
      <c r="B1073" t="s">
        <v>2307</v>
      </c>
      <c r="C1073" s="112">
        <v>43060</v>
      </c>
      <c r="D1073" t="s">
        <v>1380</v>
      </c>
    </row>
    <row r="1074" spans="1:4">
      <c r="A1074" t="s">
        <v>2308</v>
      </c>
      <c r="B1074" t="s">
        <v>2309</v>
      </c>
      <c r="C1074" s="112">
        <v>43060</v>
      </c>
      <c r="D1074" t="s">
        <v>1380</v>
      </c>
    </row>
    <row r="1075" spans="1:4">
      <c r="A1075" t="s">
        <v>2310</v>
      </c>
      <c r="B1075" t="s">
        <v>2311</v>
      </c>
      <c r="C1075" s="112">
        <v>43063</v>
      </c>
      <c r="D1075" t="s">
        <v>1744</v>
      </c>
    </row>
    <row r="1076" spans="1:4">
      <c r="A1076" t="s">
        <v>2312</v>
      </c>
      <c r="B1076" t="s">
        <v>2313</v>
      </c>
      <c r="C1076" s="112">
        <v>43061</v>
      </c>
      <c r="D1076" t="s">
        <v>1744</v>
      </c>
    </row>
    <row r="1077" spans="1:4">
      <c r="A1077" t="s">
        <v>2314</v>
      </c>
      <c r="B1077" t="s">
        <v>2315</v>
      </c>
      <c r="C1077" s="112">
        <v>43063</v>
      </c>
      <c r="D1077" t="s">
        <v>200</v>
      </c>
    </row>
    <row r="1078" spans="1:4">
      <c r="A1078" t="s">
        <v>2316</v>
      </c>
      <c r="B1078" t="s">
        <v>2317</v>
      </c>
      <c r="C1078" s="112" t="s">
        <v>2318</v>
      </c>
      <c r="D1078" t="s">
        <v>1380</v>
      </c>
    </row>
    <row r="1079" spans="1:4">
      <c r="A1079" t="s">
        <v>2319</v>
      </c>
      <c r="B1079" t="s">
        <v>1349</v>
      </c>
      <c r="C1079" s="112">
        <v>43012</v>
      </c>
      <c r="D1079" t="s">
        <v>113</v>
      </c>
    </row>
    <row r="1080" spans="1:4">
      <c r="A1080" t="s">
        <v>2320</v>
      </c>
      <c r="B1080" t="s">
        <v>2321</v>
      </c>
      <c r="C1080" s="112">
        <v>43070</v>
      </c>
      <c r="D1080" t="s">
        <v>2322</v>
      </c>
    </row>
    <row r="1081" spans="1:4">
      <c r="A1081" t="s">
        <v>2323</v>
      </c>
      <c r="B1081" t="s">
        <v>2324</v>
      </c>
      <c r="C1081" s="112">
        <v>43070</v>
      </c>
      <c r="D1081" t="s">
        <v>2322</v>
      </c>
    </row>
    <row r="1082" spans="1:4">
      <c r="A1082" t="s">
        <v>2325</v>
      </c>
      <c r="B1082" t="s">
        <v>2326</v>
      </c>
      <c r="C1082" s="112">
        <v>43070</v>
      </c>
      <c r="D1082" t="s">
        <v>2322</v>
      </c>
    </row>
    <row r="1083" spans="1:4">
      <c r="A1083" t="s">
        <v>2327</v>
      </c>
      <c r="B1083" t="s">
        <v>2328</v>
      </c>
      <c r="C1083" s="112">
        <v>43077</v>
      </c>
      <c r="D1083" t="s">
        <v>1380</v>
      </c>
    </row>
    <row r="1084" spans="1:4">
      <c r="A1084" t="s">
        <v>2329</v>
      </c>
      <c r="C1084" s="112">
        <v>43078</v>
      </c>
      <c r="D1084" t="s">
        <v>1380</v>
      </c>
    </row>
    <row r="1085" spans="1:4">
      <c r="A1085" t="s">
        <v>2330</v>
      </c>
      <c r="B1085" t="s">
        <v>2331</v>
      </c>
      <c r="C1085" s="112">
        <v>43080</v>
      </c>
      <c r="D1085" t="s">
        <v>1380</v>
      </c>
    </row>
    <row r="1086" spans="1:4">
      <c r="A1086" t="s">
        <v>2332</v>
      </c>
      <c r="B1086" t="s">
        <v>2333</v>
      </c>
      <c r="C1086" s="112">
        <v>43070</v>
      </c>
      <c r="D1086" t="s">
        <v>1380</v>
      </c>
    </row>
    <row r="1087" spans="1:4">
      <c r="A1087" t="s">
        <v>2334</v>
      </c>
      <c r="B1087" t="s">
        <v>2335</v>
      </c>
      <c r="C1087" s="112">
        <v>43060</v>
      </c>
      <c r="D1087" t="s">
        <v>2322</v>
      </c>
    </row>
    <row r="1088" spans="1:4">
      <c r="A1088" t="s">
        <v>2336</v>
      </c>
      <c r="B1088" t="s">
        <v>2337</v>
      </c>
      <c r="C1088" s="112">
        <v>43060</v>
      </c>
      <c r="D1088" t="s">
        <v>113</v>
      </c>
    </row>
    <row r="1089" spans="1:5">
      <c r="A1089" t="s">
        <v>2338</v>
      </c>
      <c r="B1089" t="s">
        <v>2339</v>
      </c>
      <c r="C1089" s="112">
        <v>43070</v>
      </c>
      <c r="D1089" t="s">
        <v>2322</v>
      </c>
    </row>
    <row r="1090" spans="1:5">
      <c r="A1090" t="s">
        <v>2340</v>
      </c>
      <c r="B1090" t="s">
        <v>2341</v>
      </c>
      <c r="C1090" s="112">
        <v>43064</v>
      </c>
      <c r="D1090" t="s">
        <v>2322</v>
      </c>
    </row>
    <row r="1091" spans="1:5">
      <c r="A1091" t="s">
        <v>2342</v>
      </c>
      <c r="B1091" t="s">
        <v>2343</v>
      </c>
      <c r="C1091" s="112">
        <v>43070</v>
      </c>
      <c r="D1091" t="s">
        <v>1380</v>
      </c>
    </row>
    <row r="1092" spans="1:5">
      <c r="A1092" t="s">
        <v>2344</v>
      </c>
      <c r="B1092" t="s">
        <v>2345</v>
      </c>
      <c r="C1092" s="112">
        <v>43070</v>
      </c>
      <c r="D1092" t="s">
        <v>1380</v>
      </c>
    </row>
    <row r="1093" spans="1:5">
      <c r="A1093" t="s">
        <v>2346</v>
      </c>
      <c r="B1093" t="s">
        <v>2347</v>
      </c>
      <c r="C1093" s="112">
        <v>43060</v>
      </c>
      <c r="D1093" t="s">
        <v>1380</v>
      </c>
    </row>
    <row r="1094" spans="1:5">
      <c r="A1094" t="s">
        <v>2348</v>
      </c>
      <c r="B1094" t="s">
        <v>2349</v>
      </c>
      <c r="C1094" s="112">
        <v>43070</v>
      </c>
      <c r="D1094" t="s">
        <v>1380</v>
      </c>
    </row>
    <row r="1095" spans="1:5">
      <c r="A1095" t="s">
        <v>2350</v>
      </c>
      <c r="B1095" t="s">
        <v>2351</v>
      </c>
      <c r="C1095" s="112">
        <v>43075</v>
      </c>
      <c r="D1095" t="s">
        <v>1380</v>
      </c>
    </row>
    <row r="1096" spans="1:5">
      <c r="A1096" t="s">
        <v>53</v>
      </c>
      <c r="B1096" t="s">
        <v>37</v>
      </c>
      <c r="C1096" s="112">
        <v>43061</v>
      </c>
      <c r="D1096" t="s">
        <v>15</v>
      </c>
      <c r="E1096" t="s">
        <v>21</v>
      </c>
    </row>
    <row r="1097" spans="1:5">
      <c r="A1097" t="s">
        <v>2352</v>
      </c>
      <c r="B1097" t="s">
        <v>2353</v>
      </c>
      <c r="C1097" s="112">
        <v>42709</v>
      </c>
      <c r="D1097" t="s">
        <v>1380</v>
      </c>
    </row>
    <row r="1098" spans="1:5">
      <c r="A1098" t="s">
        <v>2354</v>
      </c>
      <c r="B1098" t="s">
        <v>2355</v>
      </c>
      <c r="C1098" s="112">
        <v>43060</v>
      </c>
      <c r="D1098" t="s">
        <v>1380</v>
      </c>
    </row>
    <row r="1099" spans="1:5">
      <c r="A1099" t="s">
        <v>2356</v>
      </c>
      <c r="B1099" t="s">
        <v>2357</v>
      </c>
      <c r="C1099" s="112">
        <v>43066</v>
      </c>
      <c r="D1099" t="s">
        <v>1380</v>
      </c>
    </row>
    <row r="1100" spans="1:5">
      <c r="A1100" t="s">
        <v>2358</v>
      </c>
      <c r="B1100" t="s">
        <v>2359</v>
      </c>
      <c r="C1100" s="112">
        <v>43070</v>
      </c>
      <c r="D1100" t="s">
        <v>2322</v>
      </c>
    </row>
    <row r="1101" spans="1:5">
      <c r="A1101" t="s">
        <v>2360</v>
      </c>
      <c r="B1101" t="s">
        <v>2361</v>
      </c>
      <c r="C1101" s="112">
        <v>43070</v>
      </c>
      <c r="D1101" t="s">
        <v>1380</v>
      </c>
    </row>
    <row r="1102" spans="1:5">
      <c r="A1102" t="s">
        <v>2362</v>
      </c>
      <c r="B1102" t="s">
        <v>2363</v>
      </c>
      <c r="C1102" s="112">
        <v>43070</v>
      </c>
      <c r="D1102" t="s">
        <v>2322</v>
      </c>
    </row>
    <row r="1103" spans="1:5">
      <c r="A1103" t="s">
        <v>2364</v>
      </c>
      <c r="B1103" t="s">
        <v>2365</v>
      </c>
      <c r="C1103" s="112">
        <v>43077</v>
      </c>
      <c r="D1103" t="s">
        <v>2322</v>
      </c>
    </row>
    <row r="1104" spans="1:5">
      <c r="A1104" t="s">
        <v>2366</v>
      </c>
      <c r="B1104" t="s">
        <v>2367</v>
      </c>
      <c r="C1104" s="112">
        <v>43070</v>
      </c>
      <c r="D1104" t="s">
        <v>2322</v>
      </c>
    </row>
    <row r="1105" spans="1:4">
      <c r="A1105" t="s">
        <v>2368</v>
      </c>
      <c r="B1105" t="s">
        <v>2369</v>
      </c>
      <c r="C1105" s="112">
        <v>43070</v>
      </c>
      <c r="D1105" t="s">
        <v>2322</v>
      </c>
    </row>
    <row r="1106" spans="1:4">
      <c r="A1106" t="s">
        <v>2370</v>
      </c>
      <c r="B1106" t="s">
        <v>2371</v>
      </c>
      <c r="C1106" s="112">
        <v>43070</v>
      </c>
      <c r="D1106" t="s">
        <v>1380</v>
      </c>
    </row>
    <row r="1107" spans="1:4">
      <c r="A1107" t="s">
        <v>2372</v>
      </c>
      <c r="B1107" t="s">
        <v>2373</v>
      </c>
      <c r="C1107" s="112">
        <v>43070</v>
      </c>
      <c r="D1107" t="s">
        <v>2322</v>
      </c>
    </row>
    <row r="1108" spans="1:4">
      <c r="A1108" t="s">
        <v>2374</v>
      </c>
      <c r="B1108" t="s">
        <v>2375</v>
      </c>
      <c r="C1108" s="112">
        <v>43070</v>
      </c>
      <c r="D1108" t="s">
        <v>2322</v>
      </c>
    </row>
    <row r="1109" spans="1:4">
      <c r="A1109" t="s">
        <v>2376</v>
      </c>
      <c r="B1109" t="s">
        <v>2377</v>
      </c>
      <c r="C1109" s="112" t="s">
        <v>2378</v>
      </c>
      <c r="D1109" t="s">
        <v>2322</v>
      </c>
    </row>
    <row r="1110" spans="1:4">
      <c r="A1110" t="s">
        <v>2379</v>
      </c>
      <c r="B1110" t="s">
        <v>2380</v>
      </c>
      <c r="C1110" s="112">
        <v>43080</v>
      </c>
      <c r="D1110" t="s">
        <v>2322</v>
      </c>
    </row>
    <row r="1111" spans="1:4">
      <c r="A1111" t="s">
        <v>2381</v>
      </c>
      <c r="B1111" t="s">
        <v>2382</v>
      </c>
      <c r="C1111" s="112">
        <v>43060</v>
      </c>
      <c r="D1111" t="s">
        <v>1380</v>
      </c>
    </row>
    <row r="1112" spans="1:4">
      <c r="A1112" t="s">
        <v>2383</v>
      </c>
      <c r="B1112" t="s">
        <v>2384</v>
      </c>
      <c r="C1112" s="112">
        <v>43080</v>
      </c>
      <c r="D1112" t="s">
        <v>1380</v>
      </c>
    </row>
    <row r="1113" spans="1:4">
      <c r="A1113" t="s">
        <v>2385</v>
      </c>
      <c r="B1113" t="s">
        <v>2386</v>
      </c>
      <c r="C1113" s="112">
        <v>43070</v>
      </c>
      <c r="D1113" t="s">
        <v>1380</v>
      </c>
    </row>
    <row r="1114" spans="1:4">
      <c r="A1114" t="s">
        <v>2387</v>
      </c>
      <c r="B1114" t="s">
        <v>2388</v>
      </c>
      <c r="C1114" s="112">
        <v>43070</v>
      </c>
      <c r="D1114" t="s">
        <v>58</v>
      </c>
    </row>
    <row r="1115" spans="1:4">
      <c r="A1115" t="s">
        <v>2389</v>
      </c>
      <c r="B1115" t="s">
        <v>2390</v>
      </c>
      <c r="C1115" s="112">
        <v>43070</v>
      </c>
      <c r="D1115" t="s">
        <v>2322</v>
      </c>
    </row>
    <row r="1116" spans="1:4">
      <c r="A1116" t="s">
        <v>2391</v>
      </c>
      <c r="B1116" t="s">
        <v>2392</v>
      </c>
      <c r="C1116" s="112">
        <v>43069</v>
      </c>
      <c r="D1116" t="s">
        <v>1380</v>
      </c>
    </row>
    <row r="1117" spans="1:4">
      <c r="A1117" t="s">
        <v>2393</v>
      </c>
      <c r="B1117" t="s">
        <v>2394</v>
      </c>
      <c r="C1117" s="112">
        <v>43062</v>
      </c>
      <c r="D1117" t="s">
        <v>113</v>
      </c>
    </row>
    <row r="1118" spans="1:4">
      <c r="A1118" t="s">
        <v>2395</v>
      </c>
      <c r="B1118" t="s">
        <v>2396</v>
      </c>
      <c r="C1118" s="112">
        <v>43078</v>
      </c>
      <c r="D1118" t="s">
        <v>1380</v>
      </c>
    </row>
    <row r="1119" spans="1:4">
      <c r="A1119" t="s">
        <v>2397</v>
      </c>
      <c r="B1119" t="s">
        <v>2398</v>
      </c>
      <c r="C1119" s="112">
        <v>43060</v>
      </c>
    </row>
    <row r="1120" spans="1:4">
      <c r="A1120" t="s">
        <v>2399</v>
      </c>
      <c r="B1120" t="s">
        <v>2400</v>
      </c>
      <c r="C1120" s="112">
        <v>43070</v>
      </c>
      <c r="D1120" t="s">
        <v>1380</v>
      </c>
    </row>
    <row r="1121" spans="1:4">
      <c r="A1121" t="s">
        <v>2401</v>
      </c>
      <c r="B1121" t="s">
        <v>2402</v>
      </c>
      <c r="C1121" s="112">
        <v>43070</v>
      </c>
      <c r="D1121" t="s">
        <v>2403</v>
      </c>
    </row>
    <row r="1122" spans="1:4">
      <c r="A1122" t="s">
        <v>2404</v>
      </c>
      <c r="B1122" t="s">
        <v>2405</v>
      </c>
      <c r="C1122" s="112">
        <v>43071</v>
      </c>
      <c r="D1122" t="s">
        <v>2403</v>
      </c>
    </row>
    <row r="1123" spans="1:4">
      <c r="A1123" t="s">
        <v>2406</v>
      </c>
      <c r="B1123" t="s">
        <v>2407</v>
      </c>
      <c r="C1123" s="112">
        <v>43076</v>
      </c>
      <c r="D1123" t="s">
        <v>2000</v>
      </c>
    </row>
    <row r="1124" spans="1:4">
      <c r="A1124" t="s">
        <v>2408</v>
      </c>
      <c r="B1124" t="s">
        <v>2409</v>
      </c>
      <c r="C1124" s="112">
        <v>43083</v>
      </c>
      <c r="D1124" t="s">
        <v>2322</v>
      </c>
    </row>
    <row r="1125" spans="1:4">
      <c r="A1125" t="s">
        <v>2410</v>
      </c>
      <c r="B1125" t="s">
        <v>2411</v>
      </c>
      <c r="C1125" s="112">
        <v>43087</v>
      </c>
      <c r="D1125" t="s">
        <v>209</v>
      </c>
    </row>
    <row r="1126" spans="1:4">
      <c r="A1126" t="s">
        <v>2412</v>
      </c>
      <c r="B1126" t="s">
        <v>2413</v>
      </c>
      <c r="C1126" s="112">
        <v>43082</v>
      </c>
      <c r="D1126" t="s">
        <v>113</v>
      </c>
    </row>
    <row r="1127" spans="1:4">
      <c r="A1127" t="s">
        <v>2414</v>
      </c>
      <c r="B1127" t="s">
        <v>2415</v>
      </c>
      <c r="C1127" s="112" t="s">
        <v>2318</v>
      </c>
      <c r="D1127" t="s">
        <v>1380</v>
      </c>
    </row>
    <row r="1128" spans="1:4">
      <c r="A1128" t="s">
        <v>2416</v>
      </c>
      <c r="B1128" t="s">
        <v>2417</v>
      </c>
      <c r="C1128" s="112">
        <v>43047</v>
      </c>
      <c r="D1128" t="s">
        <v>1744</v>
      </c>
    </row>
    <row r="1129" spans="1:4">
      <c r="A1129" t="s">
        <v>2418</v>
      </c>
      <c r="B1129" t="s">
        <v>2419</v>
      </c>
      <c r="C1129" s="112">
        <v>43084</v>
      </c>
      <c r="D1129" t="s">
        <v>2322</v>
      </c>
    </row>
    <row r="1130" spans="1:4">
      <c r="A1130" t="s">
        <v>2420</v>
      </c>
      <c r="B1130" t="s">
        <v>2421</v>
      </c>
      <c r="C1130" s="112">
        <v>43084</v>
      </c>
      <c r="D1130" t="s">
        <v>1380</v>
      </c>
    </row>
    <row r="1131" spans="1:4">
      <c r="A1131" t="s">
        <v>2422</v>
      </c>
      <c r="B1131" t="s">
        <v>2423</v>
      </c>
      <c r="C1131" s="112">
        <v>43084</v>
      </c>
      <c r="D1131" t="s">
        <v>1380</v>
      </c>
    </row>
    <row r="1132" spans="1:4">
      <c r="A1132" t="s">
        <v>2424</v>
      </c>
      <c r="B1132" t="s">
        <v>2425</v>
      </c>
      <c r="C1132" s="112">
        <v>43084</v>
      </c>
      <c r="D1132" t="s">
        <v>1744</v>
      </c>
    </row>
    <row r="1133" spans="1:4">
      <c r="A1133" t="s">
        <v>2426</v>
      </c>
      <c r="B1133" t="s">
        <v>2427</v>
      </c>
    </row>
    <row r="1134" spans="1:4">
      <c r="A1134" t="s">
        <v>2428</v>
      </c>
      <c r="B1134" t="s">
        <v>2429</v>
      </c>
      <c r="C1134" s="112">
        <v>43083</v>
      </c>
      <c r="D1134" t="s">
        <v>2322</v>
      </c>
    </row>
    <row r="1135" spans="1:4">
      <c r="A1135" t="s">
        <v>2430</v>
      </c>
      <c r="B1135" t="s">
        <v>2431</v>
      </c>
      <c r="C1135" s="112">
        <v>43081</v>
      </c>
      <c r="D1135" t="s">
        <v>1380</v>
      </c>
    </row>
    <row r="1136" spans="1:4">
      <c r="A1136" t="s">
        <v>2432</v>
      </c>
      <c r="B1136" t="s">
        <v>2433</v>
      </c>
      <c r="C1136" s="112">
        <v>43082</v>
      </c>
      <c r="D1136" t="s">
        <v>2322</v>
      </c>
    </row>
    <row r="1137" spans="1:4">
      <c r="A1137" t="s">
        <v>2434</v>
      </c>
      <c r="B1137" t="s">
        <v>2435</v>
      </c>
      <c r="C1137" s="112">
        <v>43075</v>
      </c>
      <c r="D1137" t="s">
        <v>1380</v>
      </c>
    </row>
    <row r="1138" spans="1:4">
      <c r="A1138" t="s">
        <v>2436</v>
      </c>
      <c r="B1138" t="s">
        <v>2437</v>
      </c>
      <c r="C1138" s="112">
        <v>43088</v>
      </c>
      <c r="D1138" t="s">
        <v>2322</v>
      </c>
    </row>
    <row r="1139" spans="1:4">
      <c r="A1139" t="s">
        <v>2438</v>
      </c>
      <c r="B1139" t="s">
        <v>2439</v>
      </c>
      <c r="C1139" s="112">
        <v>43073</v>
      </c>
      <c r="D1139" t="s">
        <v>1380</v>
      </c>
    </row>
    <row r="1140" spans="1:4">
      <c r="A1140" t="s">
        <v>2440</v>
      </c>
      <c r="B1140" t="s">
        <v>2441</v>
      </c>
      <c r="C1140" s="112">
        <v>43075</v>
      </c>
      <c r="D1140" t="s">
        <v>1380</v>
      </c>
    </row>
    <row r="1141" spans="1:4">
      <c r="A1141" t="s">
        <v>2442</v>
      </c>
      <c r="B1141" t="s">
        <v>2443</v>
      </c>
      <c r="C1141" s="112">
        <v>43084</v>
      </c>
      <c r="D1141" t="s">
        <v>2322</v>
      </c>
    </row>
    <row r="1142" spans="1:4">
      <c r="A1142" t="s">
        <v>2444</v>
      </c>
      <c r="B1142" t="s">
        <v>2445</v>
      </c>
      <c r="C1142" s="112">
        <v>43088</v>
      </c>
      <c r="D1142" t="s">
        <v>1380</v>
      </c>
    </row>
    <row r="1143" spans="1:4">
      <c r="A1143" t="s">
        <v>2446</v>
      </c>
      <c r="B1143" t="s">
        <v>2447</v>
      </c>
      <c r="D1143" t="s">
        <v>1437</v>
      </c>
    </row>
    <row r="1144" spans="1:4">
      <c r="A1144" t="s">
        <v>2448</v>
      </c>
      <c r="B1144" t="s">
        <v>2449</v>
      </c>
      <c r="C1144" s="112">
        <v>42826</v>
      </c>
      <c r="D1144" t="s">
        <v>58</v>
      </c>
    </row>
    <row r="1145" spans="1:4">
      <c r="A1145" t="s">
        <v>2450</v>
      </c>
      <c r="B1145" t="s">
        <v>2451</v>
      </c>
      <c r="C1145" s="112">
        <v>43089</v>
      </c>
      <c r="D1145" t="s">
        <v>182</v>
      </c>
    </row>
    <row r="1146" spans="1:4">
      <c r="A1146" t="s">
        <v>2452</v>
      </c>
      <c r="B1146" t="s">
        <v>2453</v>
      </c>
    </row>
    <row r="1147" spans="1:4">
      <c r="A1147" t="s">
        <v>2454</v>
      </c>
      <c r="B1147" t="s">
        <v>2455</v>
      </c>
      <c r="C1147" s="112">
        <v>43083</v>
      </c>
      <c r="D1147" t="s">
        <v>2322</v>
      </c>
    </row>
    <row r="1148" spans="1:4">
      <c r="A1148" t="s">
        <v>2456</v>
      </c>
      <c r="B1148" t="s">
        <v>2457</v>
      </c>
      <c r="C1148" s="112">
        <v>43089</v>
      </c>
      <c r="D1148" t="s">
        <v>1380</v>
      </c>
    </row>
    <row r="1149" spans="1:4">
      <c r="A1149" t="s">
        <v>2458</v>
      </c>
      <c r="B1149" t="s">
        <v>2459</v>
      </c>
      <c r="C1149" s="112">
        <v>43089</v>
      </c>
      <c r="D1149" t="s">
        <v>2322</v>
      </c>
    </row>
    <row r="1150" spans="1:4">
      <c r="A1150" t="s">
        <v>2460</v>
      </c>
      <c r="B1150" t="s">
        <v>2461</v>
      </c>
      <c r="C1150" s="112">
        <v>43089</v>
      </c>
      <c r="D1150" t="s">
        <v>1380</v>
      </c>
    </row>
    <row r="1151" spans="1:4">
      <c r="A1151" t="s">
        <v>2462</v>
      </c>
      <c r="B1151" t="s">
        <v>2463</v>
      </c>
      <c r="C1151" s="112">
        <v>43080</v>
      </c>
      <c r="D1151" t="s">
        <v>113</v>
      </c>
    </row>
    <row r="1152" spans="1:4">
      <c r="A1152" t="s">
        <v>2464</v>
      </c>
      <c r="B1152" t="s">
        <v>2465</v>
      </c>
      <c r="C1152" s="112">
        <v>42186</v>
      </c>
      <c r="D1152" t="s">
        <v>58</v>
      </c>
    </row>
    <row r="1153" spans="1:4">
      <c r="A1153" t="s">
        <v>2466</v>
      </c>
      <c r="B1153" t="s">
        <v>2467</v>
      </c>
      <c r="C1153" s="112">
        <v>43094</v>
      </c>
      <c r="D1153" t="s">
        <v>2322</v>
      </c>
    </row>
    <row r="1154" spans="1:4">
      <c r="A1154" t="s">
        <v>2468</v>
      </c>
      <c r="B1154" t="s">
        <v>2469</v>
      </c>
      <c r="C1154" s="112">
        <v>43094</v>
      </c>
      <c r="D1154" t="s">
        <v>1380</v>
      </c>
    </row>
    <row r="1155" spans="1:4">
      <c r="A1155" t="s">
        <v>2470</v>
      </c>
      <c r="B1155" t="s">
        <v>2471</v>
      </c>
      <c r="C1155" s="112">
        <v>43090</v>
      </c>
      <c r="D1155" t="s">
        <v>1380</v>
      </c>
    </row>
    <row r="1156" spans="1:4">
      <c r="A1156" t="s">
        <v>2472</v>
      </c>
      <c r="B1156" t="s">
        <v>2473</v>
      </c>
      <c r="C1156" s="112">
        <v>43083</v>
      </c>
      <c r="D1156" t="s">
        <v>2322</v>
      </c>
    </row>
    <row r="1157" spans="1:4">
      <c r="A1157" t="s">
        <v>2474</v>
      </c>
      <c r="B1157" t="s">
        <v>2475</v>
      </c>
      <c r="C1157" s="112">
        <v>43094</v>
      </c>
      <c r="D1157" t="s">
        <v>1380</v>
      </c>
    </row>
    <row r="1158" spans="1:4">
      <c r="A1158" t="s">
        <v>2476</v>
      </c>
      <c r="B1158" t="s">
        <v>2477</v>
      </c>
      <c r="C1158" s="112">
        <v>43094</v>
      </c>
      <c r="D1158" t="s">
        <v>2322</v>
      </c>
    </row>
    <row r="1159" spans="1:4">
      <c r="A1159" t="s">
        <v>2478</v>
      </c>
      <c r="B1159" t="s">
        <v>2479</v>
      </c>
      <c r="C1159" s="112">
        <v>43095</v>
      </c>
      <c r="D1159" t="s">
        <v>1380</v>
      </c>
    </row>
    <row r="1160" spans="1:4">
      <c r="A1160" t="s">
        <v>2480</v>
      </c>
      <c r="B1160" t="s">
        <v>2481</v>
      </c>
      <c r="C1160" s="112">
        <v>43096</v>
      </c>
      <c r="D1160" t="s">
        <v>1380</v>
      </c>
    </row>
    <row r="1161" spans="1:4">
      <c r="A1161" t="s">
        <v>2482</v>
      </c>
      <c r="B1161" t="s">
        <v>2483</v>
      </c>
      <c r="C1161" s="112">
        <v>43045</v>
      </c>
      <c r="D1161" t="s">
        <v>1380</v>
      </c>
    </row>
    <row r="1162" spans="1:4">
      <c r="A1162" t="s">
        <v>2484</v>
      </c>
      <c r="B1162" t="s">
        <v>2485</v>
      </c>
      <c r="C1162" s="112">
        <v>43090</v>
      </c>
      <c r="D1162" t="s">
        <v>2322</v>
      </c>
    </row>
    <row r="1163" spans="1:4">
      <c r="A1163" t="s">
        <v>2486</v>
      </c>
      <c r="B1163" t="s">
        <v>2487</v>
      </c>
      <c r="C1163" s="112">
        <v>43102</v>
      </c>
      <c r="D1163" t="s">
        <v>2322</v>
      </c>
    </row>
    <row r="1164" spans="1:4">
      <c r="A1164" t="s">
        <v>2488</v>
      </c>
      <c r="B1164" t="s">
        <v>2489</v>
      </c>
      <c r="C1164" s="112">
        <v>43102</v>
      </c>
      <c r="D1164" t="s">
        <v>1380</v>
      </c>
    </row>
    <row r="1165" spans="1:4">
      <c r="A1165" t="s">
        <v>2490</v>
      </c>
      <c r="B1165" t="s">
        <v>2491</v>
      </c>
      <c r="C1165" s="112">
        <v>43094</v>
      </c>
      <c r="D1165" t="s">
        <v>113</v>
      </c>
    </row>
    <row r="1166" spans="1:4">
      <c r="A1166" t="s">
        <v>2492</v>
      </c>
      <c r="B1166" t="s">
        <v>2493</v>
      </c>
      <c r="C1166" s="112">
        <v>43090</v>
      </c>
      <c r="D1166" t="s">
        <v>113</v>
      </c>
    </row>
    <row r="1167" spans="1:4">
      <c r="A1167" t="s">
        <v>2494</v>
      </c>
      <c r="B1167" t="s">
        <v>2495</v>
      </c>
      <c r="C1167" s="112">
        <v>43090</v>
      </c>
      <c r="D1167" t="s">
        <v>2322</v>
      </c>
    </row>
    <row r="1168" spans="1:4">
      <c r="A1168" t="s">
        <v>2496</v>
      </c>
      <c r="B1168" t="s">
        <v>2497</v>
      </c>
      <c r="C1168" s="112">
        <v>43090</v>
      </c>
      <c r="D1168" t="s">
        <v>1380</v>
      </c>
    </row>
    <row r="1169" spans="1:4">
      <c r="A1169" t="s">
        <v>2498</v>
      </c>
      <c r="B1169" t="s">
        <v>2499</v>
      </c>
      <c r="C1169" s="112">
        <v>43101</v>
      </c>
      <c r="D1169" t="s">
        <v>113</v>
      </c>
    </row>
    <row r="1170" spans="1:4">
      <c r="A1170" t="s">
        <v>2500</v>
      </c>
      <c r="B1170" t="s">
        <v>2501</v>
      </c>
      <c r="C1170" s="112">
        <v>43092</v>
      </c>
      <c r="D1170" t="s">
        <v>113</v>
      </c>
    </row>
    <row r="1171" spans="1:4">
      <c r="A1171" t="s">
        <v>2502</v>
      </c>
      <c r="B1171" t="s">
        <v>2503</v>
      </c>
      <c r="C1171" s="112">
        <v>43102</v>
      </c>
      <c r="D1171" t="s">
        <v>2322</v>
      </c>
    </row>
    <row r="1172" spans="1:4">
      <c r="A1172" t="s">
        <v>2504</v>
      </c>
      <c r="B1172" t="s">
        <v>2505</v>
      </c>
      <c r="C1172" s="112">
        <v>43102</v>
      </c>
      <c r="D1172" t="s">
        <v>1380</v>
      </c>
    </row>
    <row r="1173" spans="1:4">
      <c r="A1173" t="s">
        <v>2506</v>
      </c>
      <c r="B1173" t="s">
        <v>2507</v>
      </c>
      <c r="C1173" s="112">
        <v>43102</v>
      </c>
      <c r="D1173" t="s">
        <v>2322</v>
      </c>
    </row>
    <row r="1174" spans="1:4">
      <c r="A1174" t="s">
        <v>2508</v>
      </c>
      <c r="B1174" t="s">
        <v>2509</v>
      </c>
      <c r="C1174" s="112">
        <v>43102</v>
      </c>
      <c r="D1174" t="s">
        <v>2510</v>
      </c>
    </row>
    <row r="1175" spans="1:4">
      <c r="A1175" t="s">
        <v>2511</v>
      </c>
      <c r="B1175" t="s">
        <v>2512</v>
      </c>
      <c r="C1175" s="112">
        <v>43102</v>
      </c>
      <c r="D1175" t="s">
        <v>2510</v>
      </c>
    </row>
    <row r="1176" spans="1:4">
      <c r="A1176" t="s">
        <v>2513</v>
      </c>
      <c r="B1176" t="s">
        <v>2514</v>
      </c>
      <c r="C1176" s="112">
        <v>43102</v>
      </c>
      <c r="D1176" t="s">
        <v>2515</v>
      </c>
    </row>
    <row r="1177" spans="1:4">
      <c r="A1177" t="s">
        <v>2516</v>
      </c>
      <c r="B1177" t="s">
        <v>2517</v>
      </c>
      <c r="C1177" s="112">
        <v>43102</v>
      </c>
      <c r="D1177" t="s">
        <v>2510</v>
      </c>
    </row>
    <row r="1178" spans="1:4">
      <c r="A1178" t="s">
        <v>2518</v>
      </c>
      <c r="B1178" t="s">
        <v>2519</v>
      </c>
      <c r="C1178" s="112">
        <v>43102</v>
      </c>
      <c r="D1178" t="s">
        <v>2510</v>
      </c>
    </row>
    <row r="1179" spans="1:4">
      <c r="A1179" t="s">
        <v>2520</v>
      </c>
      <c r="B1179" t="s">
        <v>2521</v>
      </c>
      <c r="C1179" s="112">
        <v>43102</v>
      </c>
      <c r="D1179" t="s">
        <v>2510</v>
      </c>
    </row>
    <row r="1180" spans="1:4">
      <c r="A1180" t="s">
        <v>2522</v>
      </c>
      <c r="B1180" t="s">
        <v>2523</v>
      </c>
      <c r="C1180" s="112">
        <v>43102</v>
      </c>
      <c r="D1180" t="s">
        <v>2510</v>
      </c>
    </row>
    <row r="1181" spans="1:4">
      <c r="A1181" t="s">
        <v>2524</v>
      </c>
      <c r="B1181" t="s">
        <v>2525</v>
      </c>
      <c r="C1181" s="112">
        <v>43102</v>
      </c>
      <c r="D1181" t="s">
        <v>2322</v>
      </c>
    </row>
    <row r="1182" spans="1:4">
      <c r="A1182" t="s">
        <v>2526</v>
      </c>
      <c r="B1182" t="s">
        <v>2527</v>
      </c>
      <c r="C1182" s="112">
        <v>43102</v>
      </c>
      <c r="D1182" t="s">
        <v>2510</v>
      </c>
    </row>
    <row r="1183" spans="1:4">
      <c r="A1183" t="s">
        <v>2528</v>
      </c>
      <c r="B1183" t="s">
        <v>2529</v>
      </c>
      <c r="C1183" s="112">
        <v>43102</v>
      </c>
      <c r="D1183" t="s">
        <v>2510</v>
      </c>
    </row>
    <row r="1184" spans="1:4">
      <c r="A1184" t="s">
        <v>2530</v>
      </c>
      <c r="B1184" t="s">
        <v>2531</v>
      </c>
      <c r="C1184" s="112">
        <v>43102</v>
      </c>
      <c r="D1184" t="s">
        <v>2510</v>
      </c>
    </row>
    <row r="1185" spans="1:4">
      <c r="A1185" t="s">
        <v>2532</v>
      </c>
      <c r="B1185" t="s">
        <v>2533</v>
      </c>
      <c r="C1185" s="112">
        <v>43102</v>
      </c>
      <c r="D1185" t="s">
        <v>2510</v>
      </c>
    </row>
    <row r="1186" spans="1:4">
      <c r="A1186" t="s">
        <v>2534</v>
      </c>
      <c r="B1186" t="s">
        <v>2535</v>
      </c>
      <c r="C1186" s="112">
        <v>43104</v>
      </c>
      <c r="D1186" t="s">
        <v>2510</v>
      </c>
    </row>
    <row r="1187" spans="1:4">
      <c r="A1187" t="s">
        <v>2536</v>
      </c>
      <c r="B1187" t="s">
        <v>2537</v>
      </c>
      <c r="C1187" s="112">
        <v>43104</v>
      </c>
      <c r="D1187" t="s">
        <v>2322</v>
      </c>
    </row>
    <row r="1188" spans="1:4">
      <c r="A1188" t="s">
        <v>2538</v>
      </c>
      <c r="B1188" t="s">
        <v>2539</v>
      </c>
      <c r="C1188" s="112">
        <v>43104</v>
      </c>
      <c r="D1188" t="s">
        <v>2510</v>
      </c>
    </row>
    <row r="1189" spans="1:4">
      <c r="A1189" t="s">
        <v>2540</v>
      </c>
      <c r="B1189" t="s">
        <v>2541</v>
      </c>
      <c r="C1189" s="112">
        <v>43106</v>
      </c>
      <c r="D1189" t="s">
        <v>2322</v>
      </c>
    </row>
    <row r="1190" spans="1:4">
      <c r="A1190" t="s">
        <v>2542</v>
      </c>
      <c r="B1190" t="s">
        <v>2543</v>
      </c>
      <c r="C1190" s="112">
        <v>43108</v>
      </c>
      <c r="D1190" t="s">
        <v>2510</v>
      </c>
    </row>
    <row r="1191" spans="1:4">
      <c r="A1191" t="s">
        <v>2544</v>
      </c>
      <c r="B1191" t="s">
        <v>2545</v>
      </c>
      <c r="C1191" s="112">
        <v>43102</v>
      </c>
      <c r="D1191" t="s">
        <v>2510</v>
      </c>
    </row>
    <row r="1192" spans="1:4">
      <c r="A1192" t="s">
        <v>2546</v>
      </c>
      <c r="B1192" t="s">
        <v>2547</v>
      </c>
      <c r="C1192" s="112">
        <v>43108</v>
      </c>
      <c r="D1192" t="s">
        <v>2322</v>
      </c>
    </row>
    <row r="1193" spans="1:4">
      <c r="A1193" t="s">
        <v>2548</v>
      </c>
      <c r="B1193" t="s">
        <v>2549</v>
      </c>
      <c r="C1193" s="112">
        <v>43108</v>
      </c>
      <c r="D1193" t="s">
        <v>2322</v>
      </c>
    </row>
    <row r="1194" spans="1:4">
      <c r="A1194" t="s">
        <v>2550</v>
      </c>
      <c r="B1194" t="s">
        <v>2551</v>
      </c>
      <c r="C1194" s="112">
        <v>43109</v>
      </c>
      <c r="D1194" t="s">
        <v>2322</v>
      </c>
    </row>
    <row r="1195" spans="1:4">
      <c r="A1195" t="s">
        <v>2552</v>
      </c>
      <c r="B1195" t="s">
        <v>2553</v>
      </c>
      <c r="C1195" s="112">
        <v>42513</v>
      </c>
      <c r="D1195" t="s">
        <v>113</v>
      </c>
    </row>
    <row r="1196" spans="1:4">
      <c r="A1196" t="s">
        <v>2554</v>
      </c>
      <c r="B1196" t="s">
        <v>2555</v>
      </c>
      <c r="C1196" s="112">
        <v>43111</v>
      </c>
      <c r="D1196" t="s">
        <v>2510</v>
      </c>
    </row>
    <row r="1197" spans="1:4">
      <c r="A1197" t="s">
        <v>2556</v>
      </c>
      <c r="B1197" t="s">
        <v>2557</v>
      </c>
      <c r="C1197" s="112">
        <v>43111</v>
      </c>
      <c r="D1197" t="s">
        <v>2322</v>
      </c>
    </row>
    <row r="1198" spans="1:4">
      <c r="A1198" t="s">
        <v>2558</v>
      </c>
      <c r="B1198" t="s">
        <v>2559</v>
      </c>
      <c r="C1198" s="112">
        <v>43111</v>
      </c>
      <c r="D1198" t="s">
        <v>2322</v>
      </c>
    </row>
    <row r="1199" spans="1:4">
      <c r="A1199" t="s">
        <v>2560</v>
      </c>
      <c r="B1199" t="s">
        <v>2561</v>
      </c>
      <c r="C1199" s="112">
        <v>43112</v>
      </c>
      <c r="D1199" t="s">
        <v>2510</v>
      </c>
    </row>
    <row r="1200" spans="1:4">
      <c r="A1200" t="s">
        <v>2562</v>
      </c>
      <c r="B1200" t="s">
        <v>2563</v>
      </c>
      <c r="C1200" s="112">
        <v>43112</v>
      </c>
      <c r="D1200" t="s">
        <v>2510</v>
      </c>
    </row>
    <row r="1201" spans="1:4">
      <c r="A1201" t="s">
        <v>2564</v>
      </c>
      <c r="B1201" t="s">
        <v>2565</v>
      </c>
      <c r="C1201" s="112">
        <v>43115</v>
      </c>
      <c r="D1201" t="s">
        <v>2322</v>
      </c>
    </row>
    <row r="1202" spans="1:4">
      <c r="A1202" t="s">
        <v>2566</v>
      </c>
      <c r="B1202" t="s">
        <v>2567</v>
      </c>
      <c r="C1202" s="112">
        <v>43115</v>
      </c>
      <c r="D1202" t="s">
        <v>2322</v>
      </c>
    </row>
    <row r="1203" spans="1:4">
      <c r="A1203" t="s">
        <v>2568</v>
      </c>
      <c r="B1203" t="s">
        <v>2569</v>
      </c>
      <c r="C1203" s="112">
        <v>43115</v>
      </c>
      <c r="D1203" t="s">
        <v>2510</v>
      </c>
    </row>
    <row r="1204" spans="1:4">
      <c r="A1204" t="s">
        <v>2570</v>
      </c>
      <c r="B1204" t="s">
        <v>2571</v>
      </c>
      <c r="C1204" s="112">
        <v>43117</v>
      </c>
      <c r="D1204" t="s">
        <v>2510</v>
      </c>
    </row>
    <row r="1205" spans="1:4">
      <c r="A1205" t="s">
        <v>2572</v>
      </c>
      <c r="B1205" t="s">
        <v>2573</v>
      </c>
      <c r="C1205" s="112">
        <v>43119</v>
      </c>
      <c r="D1205" t="s">
        <v>2322</v>
      </c>
    </row>
    <row r="1206" spans="1:4">
      <c r="A1206" t="s">
        <v>2574</v>
      </c>
      <c r="B1206" t="s">
        <v>2575</v>
      </c>
      <c r="C1206" s="112">
        <v>43119</v>
      </c>
      <c r="D1206" t="s">
        <v>2510</v>
      </c>
    </row>
    <row r="1207" spans="1:4">
      <c r="A1207" t="s">
        <v>2576</v>
      </c>
      <c r="B1207" t="s">
        <v>2577</v>
      </c>
      <c r="C1207" s="112">
        <v>43119</v>
      </c>
      <c r="D1207" t="s">
        <v>2510</v>
      </c>
    </row>
    <row r="1208" spans="1:4">
      <c r="A1208" t="s">
        <v>2578</v>
      </c>
      <c r="B1208" t="s">
        <v>2579</v>
      </c>
      <c r="C1208" s="112">
        <v>43115</v>
      </c>
      <c r="D1208" t="s">
        <v>59</v>
      </c>
    </row>
    <row r="1209" spans="1:4">
      <c r="A1209" t="s">
        <v>2580</v>
      </c>
      <c r="B1209" t="s">
        <v>2581</v>
      </c>
      <c r="C1209" s="112">
        <v>43102</v>
      </c>
      <c r="D1209" t="s">
        <v>2510</v>
      </c>
    </row>
    <row r="1210" spans="1:4">
      <c r="A1210" t="s">
        <v>2582</v>
      </c>
      <c r="B1210" t="s">
        <v>2583</v>
      </c>
      <c r="C1210" s="112">
        <v>43102</v>
      </c>
      <c r="D1210" t="s">
        <v>2510</v>
      </c>
    </row>
    <row r="1211" spans="1:4">
      <c r="A1211" t="s">
        <v>2584</v>
      </c>
      <c r="B1211" t="s">
        <v>2585</v>
      </c>
      <c r="C1211" s="112">
        <v>43122</v>
      </c>
      <c r="D1211" t="s">
        <v>2510</v>
      </c>
    </row>
    <row r="1212" spans="1:4">
      <c r="A1212" t="s">
        <v>2586</v>
      </c>
      <c r="B1212" t="s">
        <v>2587</v>
      </c>
      <c r="C1212" s="112">
        <v>43122</v>
      </c>
      <c r="D1212" t="s">
        <v>2510</v>
      </c>
    </row>
    <row r="1213" spans="1:4">
      <c r="A1213" t="s">
        <v>2588</v>
      </c>
      <c r="B1213" t="s">
        <v>2589</v>
      </c>
      <c r="C1213" s="112">
        <v>43122</v>
      </c>
      <c r="D1213" t="s">
        <v>2510</v>
      </c>
    </row>
    <row r="1214" spans="1:4">
      <c r="A1214" t="s">
        <v>2590</v>
      </c>
      <c r="B1214" t="s">
        <v>2591</v>
      </c>
    </row>
    <row r="1215" spans="1:4">
      <c r="A1215" t="s">
        <v>2592</v>
      </c>
      <c r="B1215" t="s">
        <v>2593</v>
      </c>
      <c r="C1215" s="112">
        <v>43124</v>
      </c>
      <c r="D1215" t="s">
        <v>2510</v>
      </c>
    </row>
    <row r="1216" spans="1:4">
      <c r="A1216" t="s">
        <v>2594</v>
      </c>
      <c r="B1216" t="s">
        <v>2595</v>
      </c>
      <c r="C1216" s="112">
        <v>43124</v>
      </c>
      <c r="D1216" t="s">
        <v>2510</v>
      </c>
    </row>
    <row r="1217" spans="1:4">
      <c r="A1217" t="s">
        <v>2596</v>
      </c>
      <c r="B1217" t="s">
        <v>2597</v>
      </c>
      <c r="C1217" s="112">
        <v>43125</v>
      </c>
      <c r="D1217" t="s">
        <v>2322</v>
      </c>
    </row>
    <row r="1218" spans="1:4">
      <c r="A1218" t="s">
        <v>2598</v>
      </c>
      <c r="B1218" t="s">
        <v>2599</v>
      </c>
      <c r="C1218" s="112">
        <v>43125</v>
      </c>
      <c r="D1218" t="s">
        <v>2322</v>
      </c>
    </row>
    <row r="1219" spans="1:4">
      <c r="A1219" t="s">
        <v>2600</v>
      </c>
      <c r="B1219" t="s">
        <v>2601</v>
      </c>
      <c r="C1219" s="112">
        <v>43130</v>
      </c>
      <c r="D1219" t="s">
        <v>2510</v>
      </c>
    </row>
    <row r="1220" spans="1:4">
      <c r="A1220" t="s">
        <v>2602</v>
      </c>
      <c r="B1220" t="s">
        <v>2603</v>
      </c>
      <c r="C1220" s="112">
        <v>43102</v>
      </c>
      <c r="D1220" t="s">
        <v>2322</v>
      </c>
    </row>
    <row r="1221" spans="1:4">
      <c r="A1221" t="s">
        <v>2604</v>
      </c>
      <c r="B1221" t="s">
        <v>2605</v>
      </c>
      <c r="C1221" s="112">
        <v>43132</v>
      </c>
      <c r="D1221" t="s">
        <v>2322</v>
      </c>
    </row>
    <row r="1222" spans="1:4">
      <c r="A1222" t="s">
        <v>2606</v>
      </c>
      <c r="B1222" t="s">
        <v>2607</v>
      </c>
      <c r="C1222" s="112">
        <v>43132</v>
      </c>
      <c r="D1222" t="s">
        <v>2322</v>
      </c>
    </row>
    <row r="1223" spans="1:4">
      <c r="A1223" t="s">
        <v>2608</v>
      </c>
      <c r="B1223" t="s">
        <v>2609</v>
      </c>
      <c r="C1223" s="112">
        <v>43132</v>
      </c>
      <c r="D1223" t="s">
        <v>2510</v>
      </c>
    </row>
    <row r="1224" spans="1:4">
      <c r="A1224" t="s">
        <v>2610</v>
      </c>
      <c r="B1224" t="s">
        <v>2611</v>
      </c>
      <c r="C1224" s="112">
        <v>43132</v>
      </c>
      <c r="D1224" t="s">
        <v>2510</v>
      </c>
    </row>
    <row r="1225" spans="1:4">
      <c r="A1225" t="s">
        <v>2612</v>
      </c>
      <c r="B1225" t="s">
        <v>2613</v>
      </c>
      <c r="C1225" s="112">
        <v>43132</v>
      </c>
      <c r="D1225" t="s">
        <v>2322</v>
      </c>
    </row>
    <row r="1226" spans="1:4">
      <c r="A1226" t="s">
        <v>2614</v>
      </c>
      <c r="B1226" t="s">
        <v>2615</v>
      </c>
      <c r="C1226" s="112">
        <v>43133</v>
      </c>
      <c r="D1226" t="s">
        <v>2322</v>
      </c>
    </row>
    <row r="1227" spans="1:4">
      <c r="A1227" t="s">
        <v>2616</v>
      </c>
      <c r="B1227" t="s">
        <v>2617</v>
      </c>
      <c r="C1227" s="112">
        <v>43133</v>
      </c>
      <c r="D1227" t="s">
        <v>2510</v>
      </c>
    </row>
    <row r="1228" spans="1:4">
      <c r="A1228" t="s">
        <v>2618</v>
      </c>
      <c r="B1228" t="s">
        <v>2619</v>
      </c>
      <c r="C1228" s="112">
        <v>43133</v>
      </c>
      <c r="D1228" t="s">
        <v>2322</v>
      </c>
    </row>
    <row r="1229" spans="1:4">
      <c r="A1229" t="s">
        <v>2620</v>
      </c>
      <c r="B1229" t="s">
        <v>2621</v>
      </c>
      <c r="C1229" s="112">
        <v>43133</v>
      </c>
      <c r="D1229" t="s">
        <v>2510</v>
      </c>
    </row>
    <row r="1230" spans="1:4">
      <c r="A1230" t="s">
        <v>2622</v>
      </c>
      <c r="B1230" t="s">
        <v>2623</v>
      </c>
      <c r="C1230" s="112">
        <v>43134</v>
      </c>
      <c r="D1230" t="s">
        <v>2322</v>
      </c>
    </row>
    <row r="1231" spans="1:4">
      <c r="A1231" t="s">
        <v>2624</v>
      </c>
      <c r="B1231" t="s">
        <v>2625</v>
      </c>
      <c r="C1231" s="112">
        <v>43136</v>
      </c>
    </row>
    <row r="1232" spans="1:4">
      <c r="A1232" t="s">
        <v>2626</v>
      </c>
      <c r="B1232" t="s">
        <v>2627</v>
      </c>
      <c r="C1232" s="112">
        <v>43136</v>
      </c>
      <c r="D1232" t="s">
        <v>2322</v>
      </c>
    </row>
    <row r="1233" spans="1:4">
      <c r="A1233" t="s">
        <v>2628</v>
      </c>
      <c r="B1233" t="s">
        <v>2629</v>
      </c>
      <c r="C1233" s="112">
        <v>43138</v>
      </c>
      <c r="D1233" t="s">
        <v>2510</v>
      </c>
    </row>
    <row r="1234" spans="1:4">
      <c r="A1234" t="s">
        <v>2630</v>
      </c>
      <c r="B1234" t="s">
        <v>2022</v>
      </c>
      <c r="C1234" s="112">
        <v>43136</v>
      </c>
    </row>
    <row r="1235" spans="1:4">
      <c r="A1235" t="s">
        <v>2631</v>
      </c>
      <c r="B1235" t="s">
        <v>2632</v>
      </c>
      <c r="C1235" s="112">
        <v>43136</v>
      </c>
    </row>
    <row r="1236" spans="1:4">
      <c r="A1236" t="s">
        <v>2633</v>
      </c>
      <c r="B1236" t="s">
        <v>2634</v>
      </c>
      <c r="C1236" s="112">
        <v>43137</v>
      </c>
      <c r="D1236" t="s">
        <v>2322</v>
      </c>
    </row>
    <row r="1237" spans="1:4">
      <c r="A1237" t="s">
        <v>2635</v>
      </c>
      <c r="B1237" t="s">
        <v>2636</v>
      </c>
      <c r="C1237" s="112">
        <v>43137</v>
      </c>
      <c r="D1237" t="s">
        <v>2510</v>
      </c>
    </row>
    <row r="1238" spans="1:4">
      <c r="A1238" t="s">
        <v>2637</v>
      </c>
      <c r="B1238" t="s">
        <v>2638</v>
      </c>
      <c r="C1238" s="112">
        <v>43137</v>
      </c>
      <c r="D1238" t="s">
        <v>2510</v>
      </c>
    </row>
    <row r="1239" spans="1:4">
      <c r="A1239" t="s">
        <v>2639</v>
      </c>
      <c r="B1239" t="s">
        <v>2640</v>
      </c>
      <c r="C1239" s="112">
        <v>43137</v>
      </c>
      <c r="D1239" t="s">
        <v>2510</v>
      </c>
    </row>
    <row r="1240" spans="1:4">
      <c r="A1240" t="s">
        <v>2641</v>
      </c>
      <c r="B1240" t="s">
        <v>2642</v>
      </c>
      <c r="C1240" s="112">
        <v>43139</v>
      </c>
      <c r="D1240" t="s">
        <v>2515</v>
      </c>
    </row>
    <row r="1241" spans="1:4">
      <c r="A1241" t="s">
        <v>2643</v>
      </c>
      <c r="B1241" t="s">
        <v>2644</v>
      </c>
      <c r="C1241" s="112">
        <v>43137</v>
      </c>
      <c r="D1241" t="s">
        <v>113</v>
      </c>
    </row>
    <row r="1242" spans="1:4">
      <c r="A1242" t="s">
        <v>2645</v>
      </c>
      <c r="B1242" t="s">
        <v>2646</v>
      </c>
      <c r="C1242" s="112">
        <v>43122</v>
      </c>
      <c r="D1242" t="s">
        <v>113</v>
      </c>
    </row>
    <row r="1243" spans="1:4">
      <c r="A1243" t="s">
        <v>2647</v>
      </c>
      <c r="B1243" t="s">
        <v>2648</v>
      </c>
      <c r="C1243" s="112" t="s">
        <v>2649</v>
      </c>
      <c r="D1243" t="s">
        <v>2510</v>
      </c>
    </row>
    <row r="1244" spans="1:4">
      <c r="A1244" t="s">
        <v>2650</v>
      </c>
      <c r="B1244" t="s">
        <v>2651</v>
      </c>
      <c r="C1244" s="112">
        <v>43138</v>
      </c>
      <c r="D1244" t="s">
        <v>113</v>
      </c>
    </row>
    <row r="1245" spans="1:4">
      <c r="A1245" t="s">
        <v>2652</v>
      </c>
      <c r="B1245" t="s">
        <v>2653</v>
      </c>
      <c r="C1245" s="112">
        <v>43138</v>
      </c>
      <c r="D1245" t="s">
        <v>2322</v>
      </c>
    </row>
    <row r="1246" spans="1:4">
      <c r="A1246" t="s">
        <v>2654</v>
      </c>
      <c r="B1246" t="s">
        <v>2655</v>
      </c>
      <c r="C1246" s="112">
        <v>43137</v>
      </c>
      <c r="D1246" t="s">
        <v>113</v>
      </c>
    </row>
    <row r="1247" spans="1:4">
      <c r="A1247" t="s">
        <v>2656</v>
      </c>
      <c r="B1247" t="s">
        <v>2657</v>
      </c>
      <c r="C1247" s="112">
        <v>43139</v>
      </c>
      <c r="D1247" t="s">
        <v>2510</v>
      </c>
    </row>
    <row r="1248" spans="1:4">
      <c r="A1248" t="s">
        <v>2658</v>
      </c>
      <c r="B1248" t="s">
        <v>2659</v>
      </c>
      <c r="C1248" s="112">
        <v>43138</v>
      </c>
      <c r="D1248" t="s">
        <v>2510</v>
      </c>
    </row>
    <row r="1249" spans="1:4">
      <c r="A1249" t="s">
        <v>2660</v>
      </c>
      <c r="B1249" t="s">
        <v>2661</v>
      </c>
      <c r="C1249" s="112">
        <v>43132</v>
      </c>
      <c r="D1249" t="s">
        <v>2662</v>
      </c>
    </row>
    <row r="1250" spans="1:4">
      <c r="A1250" t="s">
        <v>2663</v>
      </c>
      <c r="B1250" t="s">
        <v>2664</v>
      </c>
      <c r="C1250" s="112">
        <v>43157</v>
      </c>
      <c r="D1250" t="s">
        <v>2322</v>
      </c>
    </row>
    <row r="1251" spans="1:4">
      <c r="A1251" t="s">
        <v>2665</v>
      </c>
      <c r="B1251" t="s">
        <v>2666</v>
      </c>
      <c r="C1251" s="112">
        <v>43120</v>
      </c>
      <c r="D1251" t="s">
        <v>209</v>
      </c>
    </row>
    <row r="1252" spans="1:4">
      <c r="A1252" t="s">
        <v>2667</v>
      </c>
      <c r="B1252" t="s">
        <v>2668</v>
      </c>
      <c r="C1252" s="112">
        <v>43158</v>
      </c>
      <c r="D1252" t="s">
        <v>2322</v>
      </c>
    </row>
    <row r="1253" spans="1:4">
      <c r="A1253" t="s">
        <v>2669</v>
      </c>
      <c r="B1253" t="s">
        <v>2670</v>
      </c>
      <c r="C1253" s="112">
        <v>43158</v>
      </c>
      <c r="D1253" t="s">
        <v>2510</v>
      </c>
    </row>
    <row r="1254" spans="1:4">
      <c r="A1254" t="s">
        <v>2671</v>
      </c>
      <c r="B1254" t="s">
        <v>2672</v>
      </c>
      <c r="C1254" s="112">
        <v>43160</v>
      </c>
      <c r="D1254" t="s">
        <v>2322</v>
      </c>
    </row>
    <row r="1255" spans="1:4">
      <c r="A1255" t="s">
        <v>2673</v>
      </c>
      <c r="B1255" t="s">
        <v>2674</v>
      </c>
      <c r="C1255" s="112">
        <v>43160</v>
      </c>
      <c r="D1255" t="s">
        <v>2510</v>
      </c>
    </row>
    <row r="1256" spans="1:4">
      <c r="A1256" t="s">
        <v>2675</v>
      </c>
      <c r="B1256" t="s">
        <v>2676</v>
      </c>
      <c r="C1256" s="112">
        <v>43160</v>
      </c>
      <c r="D1256" t="s">
        <v>2322</v>
      </c>
    </row>
    <row r="1257" spans="1:4">
      <c r="A1257" t="s">
        <v>2677</v>
      </c>
      <c r="B1257" t="s">
        <v>2678</v>
      </c>
      <c r="C1257" s="112">
        <v>43160</v>
      </c>
      <c r="D1257" t="s">
        <v>2510</v>
      </c>
    </row>
    <row r="1258" spans="1:4">
      <c r="A1258" t="s">
        <v>2679</v>
      </c>
      <c r="B1258" t="s">
        <v>2680</v>
      </c>
      <c r="C1258" s="112">
        <v>43160</v>
      </c>
      <c r="D1258" t="s">
        <v>2510</v>
      </c>
    </row>
    <row r="1259" spans="1:4">
      <c r="A1259" t="s">
        <v>2681</v>
      </c>
      <c r="B1259" t="s">
        <v>2682</v>
      </c>
      <c r="C1259" s="112">
        <v>43160</v>
      </c>
      <c r="D1259" t="s">
        <v>2510</v>
      </c>
    </row>
    <row r="1260" spans="1:4">
      <c r="A1260" t="s">
        <v>2683</v>
      </c>
      <c r="B1260" t="s">
        <v>2684</v>
      </c>
      <c r="C1260" s="112">
        <v>43161</v>
      </c>
      <c r="D1260" t="s">
        <v>2510</v>
      </c>
    </row>
    <row r="1261" spans="1:4">
      <c r="A1261" t="s">
        <v>2685</v>
      </c>
      <c r="B1261" t="s">
        <v>2686</v>
      </c>
      <c r="C1261" s="112">
        <v>43161</v>
      </c>
      <c r="D1261" t="s">
        <v>2515</v>
      </c>
    </row>
    <row r="1262" spans="1:4">
      <c r="A1262" t="s">
        <v>2687</v>
      </c>
      <c r="B1262" t="s">
        <v>2688</v>
      </c>
      <c r="C1262" s="112">
        <v>43161</v>
      </c>
      <c r="D1262" t="s">
        <v>2510</v>
      </c>
    </row>
    <row r="1263" spans="1:4">
      <c r="A1263" t="s">
        <v>2689</v>
      </c>
      <c r="B1263" t="s">
        <v>2690</v>
      </c>
      <c r="C1263" s="112">
        <v>43161</v>
      </c>
      <c r="D1263" t="s">
        <v>2515</v>
      </c>
    </row>
    <row r="1264" spans="1:4">
      <c r="A1264" t="s">
        <v>2691</v>
      </c>
      <c r="B1264" t="s">
        <v>2692</v>
      </c>
      <c r="C1264" s="112">
        <v>43161</v>
      </c>
      <c r="D1264" t="s">
        <v>2510</v>
      </c>
    </row>
    <row r="1265" spans="1:5">
      <c r="A1265" t="s">
        <v>2693</v>
      </c>
      <c r="B1265" t="s">
        <v>2694</v>
      </c>
      <c r="C1265" s="112">
        <v>43160</v>
      </c>
      <c r="D1265" t="s">
        <v>113</v>
      </c>
    </row>
    <row r="1266" spans="1:5">
      <c r="A1266" t="s">
        <v>2695</v>
      </c>
      <c r="B1266" t="s">
        <v>2696</v>
      </c>
      <c r="C1266" s="112">
        <v>43160</v>
      </c>
      <c r="D1266" t="s">
        <v>2510</v>
      </c>
    </row>
    <row r="1267" spans="1:5">
      <c r="A1267" t="s">
        <v>2697</v>
      </c>
      <c r="B1267" t="s">
        <v>2698</v>
      </c>
      <c r="C1267" s="112" t="s">
        <v>2699</v>
      </c>
      <c r="D1267" t="s">
        <v>113</v>
      </c>
    </row>
    <row r="1268" spans="1:5">
      <c r="A1268" t="s">
        <v>2700</v>
      </c>
      <c r="B1268" t="s">
        <v>2701</v>
      </c>
      <c r="C1268" s="112" t="s">
        <v>2702</v>
      </c>
      <c r="D1268" t="s">
        <v>113</v>
      </c>
    </row>
    <row r="1269" spans="1:5">
      <c r="A1269" t="s">
        <v>2703</v>
      </c>
      <c r="B1269" t="s">
        <v>2704</v>
      </c>
      <c r="C1269" s="112" t="s">
        <v>2705</v>
      </c>
      <c r="D1269" t="s">
        <v>113</v>
      </c>
    </row>
    <row r="1270" spans="1:5">
      <c r="A1270" t="s">
        <v>55</v>
      </c>
      <c r="B1270" t="s">
        <v>38</v>
      </c>
      <c r="C1270" s="112">
        <v>43160</v>
      </c>
      <c r="D1270" t="s">
        <v>15</v>
      </c>
      <c r="E1270" t="s">
        <v>21</v>
      </c>
    </row>
    <row r="1271" spans="1:5">
      <c r="A1271" t="s">
        <v>2706</v>
      </c>
      <c r="B1271" t="s">
        <v>2707</v>
      </c>
      <c r="C1271" s="112">
        <v>43162</v>
      </c>
      <c r="D1271" t="s">
        <v>209</v>
      </c>
    </row>
    <row r="1272" spans="1:5">
      <c r="A1272" t="s">
        <v>2708</v>
      </c>
      <c r="B1272" t="s">
        <v>2709</v>
      </c>
      <c r="C1272" s="112">
        <v>43162</v>
      </c>
      <c r="D1272" t="s">
        <v>2322</v>
      </c>
    </row>
    <row r="1273" spans="1:5">
      <c r="A1273" t="s">
        <v>2710</v>
      </c>
      <c r="B1273" t="s">
        <v>2711</v>
      </c>
      <c r="C1273" s="112" t="s">
        <v>2712</v>
      </c>
      <c r="D1273" t="s">
        <v>2510</v>
      </c>
    </row>
    <row r="1274" spans="1:5">
      <c r="A1274" t="s">
        <v>2713</v>
      </c>
      <c r="B1274" t="s">
        <v>2714</v>
      </c>
      <c r="C1274" s="112" t="s">
        <v>2712</v>
      </c>
      <c r="D1274" t="s">
        <v>2515</v>
      </c>
    </row>
    <row r="1275" spans="1:5">
      <c r="A1275" t="s">
        <v>2715</v>
      </c>
      <c r="B1275" t="s">
        <v>2716</v>
      </c>
      <c r="C1275" s="112" t="s">
        <v>2712</v>
      </c>
      <c r="D1275" t="s">
        <v>2322</v>
      </c>
    </row>
    <row r="1276" spans="1:5">
      <c r="A1276" t="s">
        <v>2717</v>
      </c>
      <c r="B1276" t="s">
        <v>2718</v>
      </c>
      <c r="C1276" s="112" t="s">
        <v>2712</v>
      </c>
      <c r="D1276" t="s">
        <v>2510</v>
      </c>
    </row>
    <row r="1277" spans="1:5">
      <c r="A1277" t="s">
        <v>2719</v>
      </c>
      <c r="B1277" t="s">
        <v>813</v>
      </c>
      <c r="C1277" s="112" t="s">
        <v>2720</v>
      </c>
      <c r="D1277" t="s">
        <v>2510</v>
      </c>
    </row>
    <row r="1278" spans="1:5">
      <c r="A1278" t="s">
        <v>2721</v>
      </c>
      <c r="B1278" t="s">
        <v>2722</v>
      </c>
      <c r="C1278" s="112">
        <v>43166</v>
      </c>
      <c r="D1278" t="s">
        <v>15</v>
      </c>
    </row>
    <row r="1279" spans="1:5">
      <c r="A1279" t="s">
        <v>2723</v>
      </c>
      <c r="B1279" t="s">
        <v>2724</v>
      </c>
      <c r="C1279" s="112">
        <v>43168</v>
      </c>
      <c r="D1279" t="s">
        <v>2322</v>
      </c>
    </row>
    <row r="1280" spans="1:5">
      <c r="A1280" t="s">
        <v>2725</v>
      </c>
      <c r="B1280" t="s">
        <v>2726</v>
      </c>
      <c r="C1280" s="112">
        <v>43169</v>
      </c>
      <c r="D1280" t="s">
        <v>2322</v>
      </c>
    </row>
    <row r="1281" spans="1:4">
      <c r="A1281" t="s">
        <v>2727</v>
      </c>
      <c r="B1281" t="s">
        <v>2728</v>
      </c>
      <c r="C1281" s="112">
        <v>43173</v>
      </c>
      <c r="D1281" t="s">
        <v>2510</v>
      </c>
    </row>
    <row r="1282" spans="1:4">
      <c r="A1282" t="s">
        <v>2729</v>
      </c>
      <c r="B1282" t="s">
        <v>2730</v>
      </c>
      <c r="C1282" s="112">
        <v>43160</v>
      </c>
      <c r="D1282" t="s">
        <v>2510</v>
      </c>
    </row>
    <row r="1283" spans="1:4">
      <c r="A1283" t="s">
        <v>2731</v>
      </c>
      <c r="B1283" t="s">
        <v>2732</v>
      </c>
      <c r="C1283" s="112">
        <v>43173</v>
      </c>
      <c r="D1283" t="s">
        <v>2510</v>
      </c>
    </row>
    <row r="1284" spans="1:4">
      <c r="A1284" t="s">
        <v>2733</v>
      </c>
      <c r="B1284" t="s">
        <v>2734</v>
      </c>
      <c r="C1284" s="112" t="s">
        <v>2735</v>
      </c>
      <c r="D1284" t="s">
        <v>2322</v>
      </c>
    </row>
    <row r="1285" spans="1:4">
      <c r="A1285" t="s">
        <v>2736</v>
      </c>
      <c r="B1285" t="s">
        <v>2737</v>
      </c>
      <c r="C1285" s="112">
        <v>43161</v>
      </c>
      <c r="D1285" t="s">
        <v>2322</v>
      </c>
    </row>
    <row r="1286" spans="1:4">
      <c r="A1286" t="s">
        <v>2738</v>
      </c>
      <c r="B1286" t="s">
        <v>2739</v>
      </c>
      <c r="C1286" s="112">
        <v>43160</v>
      </c>
      <c r="D1286" t="s">
        <v>2510</v>
      </c>
    </row>
    <row r="1287" spans="1:4">
      <c r="A1287" t="s">
        <v>2740</v>
      </c>
      <c r="B1287" t="s">
        <v>2741</v>
      </c>
      <c r="C1287" s="112">
        <v>43175</v>
      </c>
      <c r="D1287" t="s">
        <v>15</v>
      </c>
    </row>
    <row r="1288" spans="1:4">
      <c r="A1288" t="s">
        <v>2742</v>
      </c>
      <c r="B1288" t="s">
        <v>2743</v>
      </c>
      <c r="C1288" s="112">
        <v>43178</v>
      </c>
      <c r="D1288" t="s">
        <v>2322</v>
      </c>
    </row>
    <row r="1289" spans="1:4">
      <c r="A1289" t="s">
        <v>2744</v>
      </c>
      <c r="B1289" t="s">
        <v>2745</v>
      </c>
      <c r="C1289" s="112">
        <v>43179</v>
      </c>
      <c r="D1289" t="s">
        <v>209</v>
      </c>
    </row>
    <row r="1290" spans="1:4">
      <c r="A1290" t="s">
        <v>2746</v>
      </c>
      <c r="B1290" t="s">
        <v>2747</v>
      </c>
      <c r="C1290" s="112">
        <v>43179</v>
      </c>
      <c r="D1290" t="s">
        <v>2322</v>
      </c>
    </row>
    <row r="1291" spans="1:4">
      <c r="A1291" t="s">
        <v>2748</v>
      </c>
      <c r="B1291" t="s">
        <v>2749</v>
      </c>
      <c r="C1291" s="112">
        <v>43154</v>
      </c>
      <c r="D1291" t="s">
        <v>113</v>
      </c>
    </row>
    <row r="1292" spans="1:4">
      <c r="A1292" t="s">
        <v>2750</v>
      </c>
      <c r="B1292" t="s">
        <v>2751</v>
      </c>
      <c r="C1292" s="112">
        <v>43180</v>
      </c>
      <c r="D1292" t="s">
        <v>2322</v>
      </c>
    </row>
    <row r="1293" spans="1:4">
      <c r="A1293" t="s">
        <v>2752</v>
      </c>
      <c r="B1293" t="s">
        <v>2753</v>
      </c>
      <c r="C1293" s="112">
        <v>43180</v>
      </c>
      <c r="D1293" t="s">
        <v>2515</v>
      </c>
    </row>
    <row r="1294" spans="1:4">
      <c r="A1294" t="s">
        <v>2754</v>
      </c>
      <c r="B1294" t="s">
        <v>2755</v>
      </c>
      <c r="C1294" s="112">
        <v>43180</v>
      </c>
      <c r="D1294" t="s">
        <v>2515</v>
      </c>
    </row>
    <row r="1295" spans="1:4">
      <c r="A1295" t="s">
        <v>2756</v>
      </c>
      <c r="B1295" t="s">
        <v>449</v>
      </c>
      <c r="C1295" s="112">
        <v>43180</v>
      </c>
      <c r="D1295" t="s">
        <v>2510</v>
      </c>
    </row>
    <row r="1296" spans="1:4">
      <c r="A1296" t="s">
        <v>2757</v>
      </c>
      <c r="B1296" t="s">
        <v>2758</v>
      </c>
      <c r="C1296" s="112">
        <v>43180</v>
      </c>
      <c r="D1296" t="s">
        <v>2322</v>
      </c>
    </row>
    <row r="1297" spans="1:4">
      <c r="A1297" t="s">
        <v>2759</v>
      </c>
      <c r="B1297" t="s">
        <v>2760</v>
      </c>
      <c r="C1297" s="112">
        <v>43180</v>
      </c>
      <c r="D1297" t="s">
        <v>2322</v>
      </c>
    </row>
    <row r="1298" spans="1:4">
      <c r="A1298" t="s">
        <v>2761</v>
      </c>
      <c r="B1298" t="s">
        <v>2762</v>
      </c>
      <c r="C1298" s="112">
        <v>43180</v>
      </c>
      <c r="D1298" t="s">
        <v>2510</v>
      </c>
    </row>
    <row r="1299" spans="1:4">
      <c r="A1299" t="s">
        <v>2763</v>
      </c>
      <c r="B1299" t="s">
        <v>2764</v>
      </c>
      <c r="C1299" s="112">
        <v>43180</v>
      </c>
      <c r="D1299" t="s">
        <v>2510</v>
      </c>
    </row>
    <row r="1300" spans="1:4">
      <c r="A1300" t="s">
        <v>2765</v>
      </c>
      <c r="B1300" t="s">
        <v>2766</v>
      </c>
      <c r="C1300" s="112">
        <v>43160</v>
      </c>
      <c r="D1300" t="s">
        <v>209</v>
      </c>
    </row>
    <row r="1301" spans="1:4">
      <c r="A1301" t="s">
        <v>2767</v>
      </c>
      <c r="B1301" t="s">
        <v>2768</v>
      </c>
      <c r="C1301" s="112">
        <v>43181</v>
      </c>
    </row>
    <row r="1302" spans="1:4">
      <c r="A1302" t="s">
        <v>2769</v>
      </c>
      <c r="B1302" t="s">
        <v>2770</v>
      </c>
      <c r="C1302" s="112">
        <v>43181</v>
      </c>
      <c r="D1302" t="s">
        <v>2510</v>
      </c>
    </row>
    <row r="1303" spans="1:4">
      <c r="A1303" t="s">
        <v>2771</v>
      </c>
      <c r="B1303" t="s">
        <v>2772</v>
      </c>
      <c r="C1303" s="112">
        <v>43185</v>
      </c>
      <c r="D1303" t="s">
        <v>113</v>
      </c>
    </row>
    <row r="1304" spans="1:4">
      <c r="A1304" t="s">
        <v>2773</v>
      </c>
      <c r="B1304" t="s">
        <v>2774</v>
      </c>
      <c r="C1304" s="112">
        <v>43185</v>
      </c>
      <c r="D1304" t="s">
        <v>2510</v>
      </c>
    </row>
    <row r="1305" spans="1:4">
      <c r="A1305" t="s">
        <v>2775</v>
      </c>
      <c r="B1305" t="s">
        <v>2776</v>
      </c>
      <c r="C1305" s="112">
        <v>43187</v>
      </c>
      <c r="D1305" t="s">
        <v>2510</v>
      </c>
    </row>
    <row r="1306" spans="1:4">
      <c r="A1306" t="s">
        <v>2777</v>
      </c>
      <c r="B1306" t="s">
        <v>2778</v>
      </c>
      <c r="C1306" s="112">
        <v>43187</v>
      </c>
      <c r="D1306" t="s">
        <v>2510</v>
      </c>
    </row>
    <row r="1307" spans="1:4">
      <c r="A1307" t="s">
        <v>2779</v>
      </c>
      <c r="B1307" t="s">
        <v>2780</v>
      </c>
      <c r="C1307" s="112">
        <v>43187</v>
      </c>
      <c r="D1307" t="s">
        <v>2510</v>
      </c>
    </row>
    <row r="1308" spans="1:4">
      <c r="A1308" t="s">
        <v>2781</v>
      </c>
      <c r="B1308" t="s">
        <v>2782</v>
      </c>
      <c r="C1308" s="112">
        <v>43186</v>
      </c>
      <c r="D1308" t="s">
        <v>2510</v>
      </c>
    </row>
    <row r="1309" spans="1:4">
      <c r="A1309" t="s">
        <v>2783</v>
      </c>
      <c r="B1309" t="s">
        <v>2784</v>
      </c>
      <c r="C1309" s="112">
        <v>43186</v>
      </c>
      <c r="D1309" t="s">
        <v>2510</v>
      </c>
    </row>
    <row r="1310" spans="1:4">
      <c r="A1310" t="s">
        <v>2785</v>
      </c>
      <c r="B1310" t="s">
        <v>2786</v>
      </c>
      <c r="C1310" s="112">
        <v>43186</v>
      </c>
      <c r="D1310" t="s">
        <v>2510</v>
      </c>
    </row>
    <row r="1311" spans="1:4">
      <c r="A1311" t="s">
        <v>2787</v>
      </c>
      <c r="B1311" t="s">
        <v>2788</v>
      </c>
      <c r="C1311" s="112">
        <v>43186</v>
      </c>
      <c r="D1311" t="s">
        <v>2510</v>
      </c>
    </row>
    <row r="1312" spans="1:4">
      <c r="A1312" t="s">
        <v>2789</v>
      </c>
      <c r="B1312" t="s">
        <v>2790</v>
      </c>
      <c r="C1312" s="112">
        <v>43187</v>
      </c>
      <c r="D1312" t="s">
        <v>2322</v>
      </c>
    </row>
    <row r="1313" spans="1:4">
      <c r="A1313" t="s">
        <v>2791</v>
      </c>
      <c r="B1313" t="s">
        <v>2792</v>
      </c>
      <c r="C1313" s="112">
        <v>43183</v>
      </c>
      <c r="D1313" t="s">
        <v>113</v>
      </c>
    </row>
    <row r="1314" spans="1:4">
      <c r="A1314" t="s">
        <v>2793</v>
      </c>
      <c r="B1314" t="s">
        <v>2794</v>
      </c>
      <c r="C1314" s="112">
        <v>43192</v>
      </c>
      <c r="D1314" t="s">
        <v>2322</v>
      </c>
    </row>
    <row r="1315" spans="1:4">
      <c r="A1315" t="s">
        <v>2795</v>
      </c>
      <c r="B1315" t="s">
        <v>2796</v>
      </c>
      <c r="C1315" s="112">
        <v>43192</v>
      </c>
      <c r="D1315" t="s">
        <v>2322</v>
      </c>
    </row>
    <row r="1316" spans="1:4">
      <c r="A1316" t="s">
        <v>2797</v>
      </c>
      <c r="B1316" t="s">
        <v>2798</v>
      </c>
      <c r="C1316" s="112">
        <v>43192</v>
      </c>
      <c r="D1316" t="s">
        <v>2510</v>
      </c>
    </row>
    <row r="1317" spans="1:4">
      <c r="A1317" t="s">
        <v>2799</v>
      </c>
      <c r="B1317" t="s">
        <v>2800</v>
      </c>
      <c r="C1317" s="112">
        <v>43192</v>
      </c>
      <c r="D1317" t="s">
        <v>2510</v>
      </c>
    </row>
    <row r="1318" spans="1:4">
      <c r="A1318" t="s">
        <v>2801</v>
      </c>
      <c r="B1318" t="s">
        <v>2802</v>
      </c>
      <c r="C1318" s="112">
        <v>43192</v>
      </c>
      <c r="D1318" t="s">
        <v>2510</v>
      </c>
    </row>
    <row r="1319" spans="1:4">
      <c r="A1319" t="s">
        <v>2803</v>
      </c>
      <c r="B1319" t="s">
        <v>2804</v>
      </c>
      <c r="C1319" s="112">
        <v>43192</v>
      </c>
      <c r="D1319" t="s">
        <v>2510</v>
      </c>
    </row>
    <row r="1320" spans="1:4">
      <c r="A1320" t="s">
        <v>2805</v>
      </c>
      <c r="B1320" t="s">
        <v>2806</v>
      </c>
      <c r="C1320" s="112">
        <v>43192</v>
      </c>
      <c r="D1320" t="s">
        <v>2510</v>
      </c>
    </row>
    <row r="1321" spans="1:4">
      <c r="A1321" t="s">
        <v>2807</v>
      </c>
      <c r="B1321" t="s">
        <v>2808</v>
      </c>
      <c r="C1321" s="112">
        <v>43192</v>
      </c>
      <c r="D1321" t="s">
        <v>2510</v>
      </c>
    </row>
    <row r="1322" spans="1:4">
      <c r="A1322" t="s">
        <v>2809</v>
      </c>
      <c r="B1322" t="s">
        <v>2810</v>
      </c>
      <c r="C1322" s="112">
        <v>43192</v>
      </c>
      <c r="D1322" t="s">
        <v>2322</v>
      </c>
    </row>
    <row r="1323" spans="1:4">
      <c r="A1323" t="s">
        <v>2811</v>
      </c>
      <c r="B1323" t="s">
        <v>2812</v>
      </c>
      <c r="C1323" s="112">
        <v>43192</v>
      </c>
      <c r="D1323" t="s">
        <v>2510</v>
      </c>
    </row>
    <row r="1324" spans="1:4">
      <c r="A1324" t="s">
        <v>2813</v>
      </c>
      <c r="B1324" t="s">
        <v>2814</v>
      </c>
      <c r="C1324" s="112">
        <v>43192</v>
      </c>
      <c r="D1324" t="s">
        <v>2510</v>
      </c>
    </row>
    <row r="1325" spans="1:4">
      <c r="A1325" t="s">
        <v>2815</v>
      </c>
      <c r="B1325" t="s">
        <v>1682</v>
      </c>
      <c r="C1325" s="112">
        <v>43192</v>
      </c>
      <c r="D1325" t="s">
        <v>2510</v>
      </c>
    </row>
    <row r="1326" spans="1:4">
      <c r="A1326" t="s">
        <v>2816</v>
      </c>
      <c r="B1326" t="s">
        <v>2817</v>
      </c>
      <c r="C1326" s="112">
        <v>43192</v>
      </c>
      <c r="D1326" t="s">
        <v>2510</v>
      </c>
    </row>
    <row r="1327" spans="1:4">
      <c r="A1327" t="s">
        <v>2818</v>
      </c>
      <c r="B1327" t="s">
        <v>2819</v>
      </c>
      <c r="C1327" s="112">
        <v>43192</v>
      </c>
      <c r="D1327" t="s">
        <v>2510</v>
      </c>
    </row>
    <row r="1328" spans="1:4">
      <c r="A1328" t="s">
        <v>2820</v>
      </c>
      <c r="B1328" t="s">
        <v>2821</v>
      </c>
      <c r="C1328" s="112">
        <v>43192</v>
      </c>
      <c r="D1328" t="s">
        <v>2510</v>
      </c>
    </row>
    <row r="1329" spans="1:4">
      <c r="A1329" t="s">
        <v>2822</v>
      </c>
      <c r="B1329" t="s">
        <v>2823</v>
      </c>
      <c r="C1329" s="112">
        <v>43192</v>
      </c>
      <c r="D1329" t="s">
        <v>2510</v>
      </c>
    </row>
    <row r="1330" spans="1:4">
      <c r="A1330" t="s">
        <v>2824</v>
      </c>
      <c r="B1330" t="s">
        <v>2825</v>
      </c>
      <c r="C1330" s="112">
        <v>43191</v>
      </c>
      <c r="D1330" t="s">
        <v>2510</v>
      </c>
    </row>
    <row r="1331" spans="1:4">
      <c r="A1331" t="s">
        <v>2826</v>
      </c>
      <c r="B1331" t="s">
        <v>2827</v>
      </c>
      <c r="C1331" s="112">
        <v>43192</v>
      </c>
      <c r="D1331" t="s">
        <v>2510</v>
      </c>
    </row>
    <row r="1332" spans="1:4">
      <c r="A1332" t="s">
        <v>2828</v>
      </c>
      <c r="B1332" t="s">
        <v>2829</v>
      </c>
      <c r="C1332" s="112">
        <v>43192</v>
      </c>
      <c r="D1332" t="s">
        <v>2322</v>
      </c>
    </row>
    <row r="1333" spans="1:4">
      <c r="A1333" t="s">
        <v>2830</v>
      </c>
      <c r="B1333" t="s">
        <v>2831</v>
      </c>
      <c r="C1333" s="112">
        <v>43192</v>
      </c>
      <c r="D1333" t="s">
        <v>2322</v>
      </c>
    </row>
    <row r="1334" spans="1:4">
      <c r="A1334" t="s">
        <v>2832</v>
      </c>
      <c r="B1334" t="s">
        <v>2833</v>
      </c>
      <c r="C1334" s="112">
        <v>43192</v>
      </c>
      <c r="D1334" t="s">
        <v>2510</v>
      </c>
    </row>
    <row r="1335" spans="1:4">
      <c r="A1335" t="s">
        <v>2834</v>
      </c>
      <c r="B1335" t="s">
        <v>2835</v>
      </c>
      <c r="C1335" s="112">
        <v>43192</v>
      </c>
      <c r="D1335" t="s">
        <v>2510</v>
      </c>
    </row>
    <row r="1336" spans="1:4">
      <c r="A1336" t="s">
        <v>2836</v>
      </c>
      <c r="B1336" t="s">
        <v>2837</v>
      </c>
      <c r="C1336" s="112">
        <v>43192</v>
      </c>
      <c r="D1336" t="s">
        <v>2510</v>
      </c>
    </row>
    <row r="1337" spans="1:4">
      <c r="A1337" t="s">
        <v>2838</v>
      </c>
      <c r="B1337" t="s">
        <v>2839</v>
      </c>
      <c r="C1337" s="112">
        <v>43192</v>
      </c>
      <c r="D1337" t="s">
        <v>2510</v>
      </c>
    </row>
    <row r="1338" spans="1:4">
      <c r="A1338" t="s">
        <v>2840</v>
      </c>
      <c r="B1338" t="s">
        <v>2841</v>
      </c>
      <c r="C1338" s="112">
        <v>43194</v>
      </c>
      <c r="D1338" t="s">
        <v>2510</v>
      </c>
    </row>
    <row r="1339" spans="1:4">
      <c r="A1339" t="s">
        <v>2842</v>
      </c>
      <c r="B1339" t="s">
        <v>2843</v>
      </c>
      <c r="C1339" s="112">
        <v>43192</v>
      </c>
      <c r="D1339" t="s">
        <v>2510</v>
      </c>
    </row>
    <row r="1340" spans="1:4">
      <c r="A1340" t="s">
        <v>2844</v>
      </c>
      <c r="B1340" t="s">
        <v>2845</v>
      </c>
      <c r="C1340" s="112">
        <v>43192</v>
      </c>
      <c r="D1340" t="s">
        <v>2322</v>
      </c>
    </row>
    <row r="1341" spans="1:4">
      <c r="A1341" t="s">
        <v>2846</v>
      </c>
      <c r="B1341" t="s">
        <v>2847</v>
      </c>
      <c r="C1341" s="112">
        <v>43192</v>
      </c>
      <c r="D1341" t="s">
        <v>2510</v>
      </c>
    </row>
    <row r="1342" spans="1:4">
      <c r="A1342" t="s">
        <v>2848</v>
      </c>
      <c r="B1342" t="s">
        <v>2849</v>
      </c>
      <c r="C1342" s="112">
        <v>43192</v>
      </c>
      <c r="D1342" t="s">
        <v>2510</v>
      </c>
    </row>
    <row r="1343" spans="1:4">
      <c r="A1343" t="s">
        <v>2850</v>
      </c>
      <c r="B1343" t="s">
        <v>2851</v>
      </c>
      <c r="C1343" s="112">
        <v>43192</v>
      </c>
      <c r="D1343" t="s">
        <v>2510</v>
      </c>
    </row>
    <row r="1344" spans="1:4">
      <c r="A1344" t="s">
        <v>2852</v>
      </c>
      <c r="B1344" t="s">
        <v>2853</v>
      </c>
      <c r="C1344" s="112">
        <v>43192</v>
      </c>
      <c r="D1344" t="s">
        <v>2510</v>
      </c>
    </row>
    <row r="1345" spans="1:4">
      <c r="A1345" t="s">
        <v>2854</v>
      </c>
      <c r="B1345" t="s">
        <v>2855</v>
      </c>
      <c r="C1345" s="112">
        <v>43192</v>
      </c>
      <c r="D1345" t="s">
        <v>2510</v>
      </c>
    </row>
    <row r="1346" spans="1:4">
      <c r="A1346" t="s">
        <v>2856</v>
      </c>
      <c r="B1346" t="s">
        <v>2857</v>
      </c>
      <c r="C1346" s="112">
        <v>43192</v>
      </c>
      <c r="D1346" t="s">
        <v>2510</v>
      </c>
    </row>
    <row r="1347" spans="1:4">
      <c r="A1347" t="s">
        <v>2858</v>
      </c>
      <c r="B1347" t="s">
        <v>2859</v>
      </c>
      <c r="C1347" s="112">
        <v>43192</v>
      </c>
      <c r="D1347" t="s">
        <v>2510</v>
      </c>
    </row>
    <row r="1348" spans="1:4">
      <c r="A1348" t="s">
        <v>2860</v>
      </c>
      <c r="B1348" t="s">
        <v>2861</v>
      </c>
      <c r="C1348" s="112">
        <v>43192</v>
      </c>
      <c r="D1348" t="s">
        <v>2510</v>
      </c>
    </row>
    <row r="1349" spans="1:4">
      <c r="A1349" t="s">
        <v>2862</v>
      </c>
      <c r="B1349" t="s">
        <v>2863</v>
      </c>
      <c r="C1349" s="112">
        <v>43194</v>
      </c>
      <c r="D1349" t="s">
        <v>2510</v>
      </c>
    </row>
    <row r="1350" spans="1:4">
      <c r="A1350" t="s">
        <v>2864</v>
      </c>
      <c r="B1350" t="s">
        <v>2573</v>
      </c>
      <c r="C1350" s="112">
        <v>43192</v>
      </c>
      <c r="D1350" t="s">
        <v>2510</v>
      </c>
    </row>
    <row r="1351" spans="1:4">
      <c r="A1351" t="s">
        <v>2865</v>
      </c>
      <c r="B1351" t="s">
        <v>2866</v>
      </c>
      <c r="C1351" s="112">
        <v>43192</v>
      </c>
      <c r="D1351" t="s">
        <v>2510</v>
      </c>
    </row>
    <row r="1352" spans="1:4">
      <c r="A1352" t="s">
        <v>2867</v>
      </c>
      <c r="B1352" t="s">
        <v>2868</v>
      </c>
      <c r="C1352" s="112">
        <v>43192</v>
      </c>
      <c r="D1352" t="s">
        <v>2510</v>
      </c>
    </row>
    <row r="1353" spans="1:4">
      <c r="A1353" t="s">
        <v>2869</v>
      </c>
      <c r="B1353" t="s">
        <v>2870</v>
      </c>
      <c r="C1353" s="112">
        <v>43192</v>
      </c>
      <c r="D1353" t="s">
        <v>2510</v>
      </c>
    </row>
    <row r="1354" spans="1:4">
      <c r="A1354" t="s">
        <v>2871</v>
      </c>
      <c r="B1354" t="s">
        <v>2872</v>
      </c>
      <c r="C1354" s="112">
        <v>43194</v>
      </c>
      <c r="D1354" t="s">
        <v>2510</v>
      </c>
    </row>
    <row r="1355" spans="1:4">
      <c r="A1355" t="s">
        <v>2873</v>
      </c>
      <c r="B1355" t="s">
        <v>2874</v>
      </c>
      <c r="C1355" s="112">
        <v>43192</v>
      </c>
      <c r="D1355" t="s">
        <v>2510</v>
      </c>
    </row>
    <row r="1356" spans="1:4">
      <c r="A1356" t="s">
        <v>2875</v>
      </c>
      <c r="B1356" t="s">
        <v>1186</v>
      </c>
      <c r="C1356" s="112">
        <v>43192</v>
      </c>
      <c r="D1356" t="s">
        <v>2510</v>
      </c>
    </row>
    <row r="1357" spans="1:4">
      <c r="A1357" t="s">
        <v>2876</v>
      </c>
      <c r="B1357" t="s">
        <v>1610</v>
      </c>
      <c r="C1357" s="112">
        <v>43192</v>
      </c>
      <c r="D1357" t="s">
        <v>2510</v>
      </c>
    </row>
    <row r="1358" spans="1:4">
      <c r="A1358" t="s">
        <v>2877</v>
      </c>
      <c r="B1358" t="s">
        <v>2878</v>
      </c>
      <c r="C1358" s="112">
        <v>43192</v>
      </c>
      <c r="D1358" t="s">
        <v>2510</v>
      </c>
    </row>
    <row r="1359" spans="1:4">
      <c r="A1359" t="s">
        <v>2879</v>
      </c>
      <c r="B1359" t="s">
        <v>2880</v>
      </c>
      <c r="C1359" s="112">
        <v>43192</v>
      </c>
      <c r="D1359" t="s">
        <v>2510</v>
      </c>
    </row>
    <row r="1360" spans="1:4">
      <c r="A1360" t="s">
        <v>2881</v>
      </c>
      <c r="B1360" t="s">
        <v>2882</v>
      </c>
      <c r="C1360" s="112">
        <v>43194</v>
      </c>
      <c r="D1360" t="s">
        <v>2510</v>
      </c>
    </row>
    <row r="1361" spans="1:4">
      <c r="A1361" t="s">
        <v>2883</v>
      </c>
      <c r="B1361" t="s">
        <v>2884</v>
      </c>
      <c r="C1361" s="112">
        <v>43195</v>
      </c>
      <c r="D1361" t="s">
        <v>2510</v>
      </c>
    </row>
    <row r="1362" spans="1:4">
      <c r="A1362" t="s">
        <v>2885</v>
      </c>
      <c r="B1362" t="s">
        <v>2886</v>
      </c>
      <c r="C1362" s="112">
        <v>43196</v>
      </c>
      <c r="D1362" t="s">
        <v>2510</v>
      </c>
    </row>
    <row r="1363" spans="1:4">
      <c r="A1363" t="s">
        <v>2887</v>
      </c>
      <c r="B1363" t="s">
        <v>2888</v>
      </c>
      <c r="C1363" s="112">
        <v>43197</v>
      </c>
      <c r="D1363" t="s">
        <v>2510</v>
      </c>
    </row>
    <row r="1364" spans="1:4">
      <c r="A1364" t="s">
        <v>2889</v>
      </c>
      <c r="B1364" t="s">
        <v>2890</v>
      </c>
      <c r="C1364" s="112">
        <v>43198</v>
      </c>
      <c r="D1364" t="s">
        <v>2510</v>
      </c>
    </row>
    <row r="1365" spans="1:4">
      <c r="A1365" t="s">
        <v>2891</v>
      </c>
      <c r="B1365" t="s">
        <v>2892</v>
      </c>
      <c r="C1365" s="112">
        <v>43199</v>
      </c>
      <c r="D1365" t="s">
        <v>2510</v>
      </c>
    </row>
    <row r="1366" spans="1:4">
      <c r="A1366" t="s">
        <v>2893</v>
      </c>
      <c r="B1366" t="s">
        <v>2894</v>
      </c>
      <c r="C1366" s="112">
        <v>43191</v>
      </c>
      <c r="D1366" t="s">
        <v>2510</v>
      </c>
    </row>
    <row r="1367" spans="1:4">
      <c r="A1367" t="s">
        <v>2895</v>
      </c>
      <c r="B1367" t="s">
        <v>2896</v>
      </c>
      <c r="C1367" s="112">
        <v>43191</v>
      </c>
      <c r="D1367" t="s">
        <v>2510</v>
      </c>
    </row>
    <row r="1368" spans="1:4">
      <c r="A1368" t="s">
        <v>2897</v>
      </c>
      <c r="B1368" t="s">
        <v>2898</v>
      </c>
      <c r="C1368" s="112">
        <v>43191</v>
      </c>
      <c r="D1368" t="s">
        <v>2510</v>
      </c>
    </row>
    <row r="1369" spans="1:4">
      <c r="A1369" t="s">
        <v>2899</v>
      </c>
      <c r="B1369" t="s">
        <v>2453</v>
      </c>
      <c r="C1369" s="112">
        <v>43191</v>
      </c>
      <c r="D1369" t="s">
        <v>2510</v>
      </c>
    </row>
    <row r="1370" spans="1:4">
      <c r="A1370" t="s">
        <v>2900</v>
      </c>
      <c r="B1370" t="s">
        <v>2901</v>
      </c>
      <c r="C1370" s="112">
        <v>43192</v>
      </c>
      <c r="D1370" t="s">
        <v>113</v>
      </c>
    </row>
    <row r="1371" spans="1:4">
      <c r="A1371" t="s">
        <v>2902</v>
      </c>
      <c r="B1371" t="s">
        <v>2903</v>
      </c>
      <c r="C1371" s="112">
        <v>43196</v>
      </c>
      <c r="D1371" t="s">
        <v>2510</v>
      </c>
    </row>
    <row r="1372" spans="1:4">
      <c r="A1372" t="s">
        <v>2904</v>
      </c>
      <c r="B1372" t="s">
        <v>2905</v>
      </c>
      <c r="C1372" s="112">
        <v>43196</v>
      </c>
      <c r="D1372" t="s">
        <v>2510</v>
      </c>
    </row>
    <row r="1373" spans="1:4">
      <c r="A1373" t="s">
        <v>2906</v>
      </c>
      <c r="B1373" t="s">
        <v>2907</v>
      </c>
      <c r="C1373" s="112">
        <v>43196</v>
      </c>
      <c r="D1373" t="s">
        <v>2510</v>
      </c>
    </row>
    <row r="1374" spans="1:4">
      <c r="A1374" t="s">
        <v>2908</v>
      </c>
      <c r="B1374" t="s">
        <v>2008</v>
      </c>
      <c r="C1374" s="112">
        <v>43196</v>
      </c>
      <c r="D1374" t="s">
        <v>2510</v>
      </c>
    </row>
    <row r="1375" spans="1:4">
      <c r="A1375" t="s">
        <v>2909</v>
      </c>
      <c r="B1375" t="s">
        <v>2140</v>
      </c>
      <c r="C1375" s="112">
        <v>43199</v>
      </c>
      <c r="D1375" t="s">
        <v>2510</v>
      </c>
    </row>
    <row r="1376" spans="1:4">
      <c r="A1376" t="s">
        <v>2910</v>
      </c>
      <c r="B1376" t="s">
        <v>2911</v>
      </c>
      <c r="C1376" s="112">
        <v>43199</v>
      </c>
      <c r="D1376" t="s">
        <v>2510</v>
      </c>
    </row>
    <row r="1377" spans="1:4">
      <c r="A1377" t="s">
        <v>2912</v>
      </c>
      <c r="B1377" t="s">
        <v>2913</v>
      </c>
      <c r="C1377" s="112">
        <v>43199</v>
      </c>
      <c r="D1377" t="s">
        <v>2322</v>
      </c>
    </row>
    <row r="1378" spans="1:4">
      <c r="A1378" t="s">
        <v>2914</v>
      </c>
      <c r="B1378" t="s">
        <v>2915</v>
      </c>
      <c r="C1378" s="112">
        <v>43201</v>
      </c>
      <c r="D1378" t="s">
        <v>2510</v>
      </c>
    </row>
    <row r="1379" spans="1:4">
      <c r="A1379" t="s">
        <v>2916</v>
      </c>
      <c r="B1379" t="s">
        <v>2917</v>
      </c>
      <c r="C1379" s="112">
        <v>43201</v>
      </c>
      <c r="D1379" t="s">
        <v>2510</v>
      </c>
    </row>
    <row r="1380" spans="1:4">
      <c r="A1380" t="s">
        <v>2918</v>
      </c>
      <c r="B1380" t="s">
        <v>2919</v>
      </c>
      <c r="C1380" s="112">
        <v>43201</v>
      </c>
      <c r="D1380" t="s">
        <v>2920</v>
      </c>
    </row>
    <row r="1381" spans="1:4">
      <c r="A1381" t="s">
        <v>2921</v>
      </c>
      <c r="B1381" t="s">
        <v>2922</v>
      </c>
      <c r="C1381" s="112">
        <v>43202</v>
      </c>
      <c r="D1381" t="s">
        <v>2510</v>
      </c>
    </row>
    <row r="1382" spans="1:4">
      <c r="A1382" t="s">
        <v>2923</v>
      </c>
      <c r="B1382" t="s">
        <v>2924</v>
      </c>
      <c r="C1382" s="112">
        <v>43200</v>
      </c>
      <c r="D1382" t="s">
        <v>2510</v>
      </c>
    </row>
    <row r="1383" spans="1:4">
      <c r="A1383" t="s">
        <v>2925</v>
      </c>
      <c r="B1383" t="s">
        <v>2926</v>
      </c>
      <c r="C1383" s="112">
        <v>43200</v>
      </c>
      <c r="D1383" t="s">
        <v>2322</v>
      </c>
    </row>
    <row r="1384" spans="1:4">
      <c r="A1384" t="s">
        <v>2927</v>
      </c>
      <c r="B1384" t="s">
        <v>2928</v>
      </c>
      <c r="C1384" s="112">
        <v>43196</v>
      </c>
      <c r="D1384" t="s">
        <v>2510</v>
      </c>
    </row>
    <row r="1385" spans="1:4">
      <c r="A1385" t="s">
        <v>2929</v>
      </c>
      <c r="B1385" t="s">
        <v>2930</v>
      </c>
      <c r="C1385" s="112">
        <v>43203</v>
      </c>
      <c r="D1385" t="s">
        <v>2510</v>
      </c>
    </row>
    <row r="1386" spans="1:4">
      <c r="A1386" t="s">
        <v>2931</v>
      </c>
      <c r="B1386" t="s">
        <v>2932</v>
      </c>
      <c r="C1386" s="112">
        <v>43203</v>
      </c>
      <c r="D1386" t="s">
        <v>2510</v>
      </c>
    </row>
    <row r="1387" spans="1:4">
      <c r="A1387" t="s">
        <v>2933</v>
      </c>
      <c r="B1387" t="s">
        <v>2934</v>
      </c>
      <c r="C1387" s="112">
        <v>43203</v>
      </c>
      <c r="D1387" t="s">
        <v>2510</v>
      </c>
    </row>
    <row r="1388" spans="1:4">
      <c r="A1388" t="s">
        <v>2935</v>
      </c>
      <c r="B1388" t="s">
        <v>2936</v>
      </c>
      <c r="C1388" s="112" t="s">
        <v>2937</v>
      </c>
      <c r="D1388" t="s">
        <v>2510</v>
      </c>
    </row>
    <row r="1389" spans="1:4">
      <c r="A1389" t="s">
        <v>2938</v>
      </c>
      <c r="B1389" t="s">
        <v>431</v>
      </c>
      <c r="C1389" s="112" t="s">
        <v>2937</v>
      </c>
      <c r="D1389" t="s">
        <v>2510</v>
      </c>
    </row>
    <row r="1390" spans="1:4">
      <c r="A1390" t="s">
        <v>2939</v>
      </c>
      <c r="B1390" t="s">
        <v>2940</v>
      </c>
      <c r="C1390" s="112" t="s">
        <v>2937</v>
      </c>
      <c r="D1390" t="s">
        <v>2510</v>
      </c>
    </row>
    <row r="1391" spans="1:4">
      <c r="A1391" t="s">
        <v>2941</v>
      </c>
      <c r="B1391" t="s">
        <v>2942</v>
      </c>
      <c r="C1391" s="112">
        <v>43206</v>
      </c>
      <c r="D1391" t="s">
        <v>2510</v>
      </c>
    </row>
    <row r="1392" spans="1:4">
      <c r="A1392" t="s">
        <v>2943</v>
      </c>
      <c r="B1392" t="s">
        <v>2944</v>
      </c>
      <c r="C1392" s="112">
        <v>43206</v>
      </c>
      <c r="D1392" t="s">
        <v>2510</v>
      </c>
    </row>
    <row r="1393" spans="1:5">
      <c r="A1393" t="s">
        <v>2945</v>
      </c>
      <c r="B1393" t="s">
        <v>2946</v>
      </c>
      <c r="C1393" s="112">
        <v>43206</v>
      </c>
      <c r="D1393" t="s">
        <v>2510</v>
      </c>
    </row>
    <row r="1394" spans="1:5">
      <c r="A1394" t="s">
        <v>2947</v>
      </c>
      <c r="B1394" t="s">
        <v>2948</v>
      </c>
      <c r="C1394" s="112">
        <v>43207</v>
      </c>
      <c r="D1394" t="s">
        <v>2510</v>
      </c>
    </row>
    <row r="1395" spans="1:5">
      <c r="A1395" t="s">
        <v>2949</v>
      </c>
      <c r="B1395" t="s">
        <v>2950</v>
      </c>
      <c r="C1395" s="112">
        <v>43207</v>
      </c>
      <c r="D1395" t="s">
        <v>2322</v>
      </c>
    </row>
    <row r="1396" spans="1:5">
      <c r="A1396" t="s">
        <v>2951</v>
      </c>
      <c r="B1396" t="s">
        <v>2952</v>
      </c>
      <c r="C1396" s="112">
        <v>43207</v>
      </c>
      <c r="D1396" t="s">
        <v>2322</v>
      </c>
    </row>
    <row r="1397" spans="1:5">
      <c r="A1397" t="s">
        <v>2953</v>
      </c>
      <c r="B1397" t="s">
        <v>2954</v>
      </c>
      <c r="C1397" s="112">
        <v>43207</v>
      </c>
      <c r="D1397" t="s">
        <v>2510</v>
      </c>
    </row>
    <row r="1398" spans="1:5">
      <c r="A1398" t="s">
        <v>2955</v>
      </c>
      <c r="B1398" t="s">
        <v>2956</v>
      </c>
      <c r="C1398" s="112">
        <v>43207</v>
      </c>
      <c r="D1398" t="s">
        <v>2510</v>
      </c>
    </row>
    <row r="1399" spans="1:5">
      <c r="A1399" t="s">
        <v>2957</v>
      </c>
      <c r="B1399" t="s">
        <v>2958</v>
      </c>
      <c r="C1399" s="112">
        <v>43207</v>
      </c>
      <c r="D1399" t="s">
        <v>2510</v>
      </c>
    </row>
    <row r="1400" spans="1:5">
      <c r="A1400" t="s">
        <v>2959</v>
      </c>
      <c r="B1400" t="s">
        <v>2960</v>
      </c>
      <c r="C1400" s="112">
        <v>43207</v>
      </c>
      <c r="D1400" t="s">
        <v>2510</v>
      </c>
    </row>
    <row r="1401" spans="1:5">
      <c r="A1401" t="s">
        <v>2961</v>
      </c>
      <c r="B1401" t="s">
        <v>2962</v>
      </c>
      <c r="C1401" s="112">
        <v>43207</v>
      </c>
      <c r="D1401" t="s">
        <v>2510</v>
      </c>
    </row>
    <row r="1402" spans="1:5">
      <c r="A1402" t="s">
        <v>2963</v>
      </c>
      <c r="B1402" t="s">
        <v>2946</v>
      </c>
      <c r="C1402" s="112">
        <v>43206</v>
      </c>
      <c r="D1402" t="s">
        <v>2510</v>
      </c>
    </row>
    <row r="1403" spans="1:5">
      <c r="A1403" t="s">
        <v>2964</v>
      </c>
      <c r="B1403" t="s">
        <v>2965</v>
      </c>
      <c r="C1403" s="112">
        <v>43204</v>
      </c>
      <c r="D1403" t="s">
        <v>2322</v>
      </c>
    </row>
    <row r="1404" spans="1:5">
      <c r="A1404" t="s">
        <v>2966</v>
      </c>
      <c r="B1404" t="s">
        <v>2967</v>
      </c>
      <c r="C1404" s="112">
        <v>43211</v>
      </c>
      <c r="D1404" t="s">
        <v>2510</v>
      </c>
    </row>
    <row r="1405" spans="1:5">
      <c r="A1405" t="s">
        <v>2968</v>
      </c>
      <c r="B1405" t="s">
        <v>2969</v>
      </c>
      <c r="C1405" s="112">
        <v>43201</v>
      </c>
      <c r="D1405" t="s">
        <v>2515</v>
      </c>
    </row>
    <row r="1406" spans="1:5">
      <c r="A1406" t="s">
        <v>2970</v>
      </c>
      <c r="B1406" t="s">
        <v>2971</v>
      </c>
      <c r="C1406" s="112">
        <v>43207</v>
      </c>
      <c r="D1406" t="s">
        <v>2510</v>
      </c>
    </row>
    <row r="1407" spans="1:5">
      <c r="A1407" t="s">
        <v>2972</v>
      </c>
      <c r="B1407" t="s">
        <v>2973</v>
      </c>
      <c r="C1407" s="112">
        <v>43207</v>
      </c>
      <c r="D1407" t="s">
        <v>2510</v>
      </c>
    </row>
    <row r="1408" spans="1:5">
      <c r="A1408" t="s">
        <v>48</v>
      </c>
      <c r="B1408" t="s">
        <v>40</v>
      </c>
      <c r="C1408" s="112">
        <v>43192</v>
      </c>
      <c r="D1408" t="s">
        <v>2510</v>
      </c>
      <c r="E1408" t="s">
        <v>21</v>
      </c>
    </row>
    <row r="1409" spans="1:4">
      <c r="A1409" t="s">
        <v>2974</v>
      </c>
      <c r="B1409" t="s">
        <v>2975</v>
      </c>
      <c r="C1409" s="112">
        <v>43192</v>
      </c>
      <c r="D1409" t="s">
        <v>2510</v>
      </c>
    </row>
    <row r="1410" spans="1:4">
      <c r="A1410" t="s">
        <v>2976</v>
      </c>
      <c r="B1410" t="s">
        <v>2977</v>
      </c>
      <c r="C1410" s="112">
        <v>43211</v>
      </c>
      <c r="D1410" t="s">
        <v>2510</v>
      </c>
    </row>
    <row r="1411" spans="1:4">
      <c r="A1411" t="s">
        <v>2978</v>
      </c>
      <c r="B1411" t="s">
        <v>2979</v>
      </c>
      <c r="C1411" s="112">
        <v>43211</v>
      </c>
      <c r="D1411" t="s">
        <v>2510</v>
      </c>
    </row>
    <row r="1412" spans="1:4">
      <c r="A1412" t="s">
        <v>2980</v>
      </c>
      <c r="B1412" t="s">
        <v>2981</v>
      </c>
      <c r="C1412" s="112">
        <v>43214</v>
      </c>
      <c r="D1412" t="s">
        <v>2510</v>
      </c>
    </row>
    <row r="1413" spans="1:4">
      <c r="A1413" t="s">
        <v>2982</v>
      </c>
      <c r="B1413" t="s">
        <v>2983</v>
      </c>
      <c r="C1413" s="112">
        <v>43211</v>
      </c>
      <c r="D1413" t="s">
        <v>2510</v>
      </c>
    </row>
    <row r="1414" spans="1:4">
      <c r="A1414" t="s">
        <v>2984</v>
      </c>
      <c r="B1414" t="s">
        <v>2985</v>
      </c>
      <c r="C1414" s="112">
        <v>43214</v>
      </c>
      <c r="D1414" t="s">
        <v>2510</v>
      </c>
    </row>
    <row r="1415" spans="1:4">
      <c r="A1415" t="s">
        <v>2986</v>
      </c>
      <c r="B1415" t="s">
        <v>2987</v>
      </c>
      <c r="C1415" s="112">
        <v>43214</v>
      </c>
      <c r="D1415" t="s">
        <v>2515</v>
      </c>
    </row>
    <row r="1416" spans="1:4">
      <c r="A1416" t="s">
        <v>2988</v>
      </c>
      <c r="B1416" t="s">
        <v>2989</v>
      </c>
      <c r="C1416" s="112">
        <v>43227</v>
      </c>
      <c r="D1416" t="s">
        <v>2510</v>
      </c>
    </row>
    <row r="1417" spans="1:4">
      <c r="A1417" t="s">
        <v>2990</v>
      </c>
      <c r="B1417" t="s">
        <v>2991</v>
      </c>
      <c r="C1417" s="112">
        <v>43227</v>
      </c>
      <c r="D1417" t="s">
        <v>2510</v>
      </c>
    </row>
    <row r="1418" spans="1:4">
      <c r="A1418" t="s">
        <v>2992</v>
      </c>
      <c r="B1418" t="s">
        <v>2993</v>
      </c>
      <c r="C1418" s="112">
        <v>43216</v>
      </c>
      <c r="D1418" t="s">
        <v>2510</v>
      </c>
    </row>
    <row r="1419" spans="1:4">
      <c r="A1419" t="s">
        <v>2994</v>
      </c>
      <c r="B1419" t="s">
        <v>2995</v>
      </c>
      <c r="C1419" s="112" t="s">
        <v>2996</v>
      </c>
      <c r="D1419" t="s">
        <v>2510</v>
      </c>
    </row>
    <row r="1420" spans="1:4">
      <c r="A1420" t="s">
        <v>2997</v>
      </c>
      <c r="B1420" t="s">
        <v>2998</v>
      </c>
      <c r="C1420" s="112" t="s">
        <v>2996</v>
      </c>
      <c r="D1420" t="s">
        <v>2510</v>
      </c>
    </row>
    <row r="1421" spans="1:4">
      <c r="A1421" t="s">
        <v>2999</v>
      </c>
      <c r="B1421" t="s">
        <v>3000</v>
      </c>
      <c r="C1421" s="112" t="s">
        <v>2996</v>
      </c>
      <c r="D1421" t="s">
        <v>2510</v>
      </c>
    </row>
    <row r="1422" spans="1:4">
      <c r="A1422" t="s">
        <v>3001</v>
      </c>
      <c r="B1422" t="s">
        <v>3002</v>
      </c>
      <c r="C1422" s="112" t="s">
        <v>2996</v>
      </c>
      <c r="D1422" t="s">
        <v>2322</v>
      </c>
    </row>
    <row r="1423" spans="1:4">
      <c r="A1423" t="s">
        <v>3003</v>
      </c>
      <c r="B1423" t="s">
        <v>3004</v>
      </c>
      <c r="C1423" s="112" t="s">
        <v>3005</v>
      </c>
      <c r="D1423" t="s">
        <v>2510</v>
      </c>
    </row>
    <row r="1424" spans="1:4">
      <c r="A1424" t="s">
        <v>3006</v>
      </c>
      <c r="B1424" t="s">
        <v>3007</v>
      </c>
      <c r="C1424" s="112" t="s">
        <v>3005</v>
      </c>
      <c r="D1424" t="s">
        <v>2510</v>
      </c>
    </row>
    <row r="1425" spans="1:4">
      <c r="A1425" t="s">
        <v>3008</v>
      </c>
      <c r="B1425" t="s">
        <v>3009</v>
      </c>
      <c r="C1425" s="112" t="s">
        <v>3005</v>
      </c>
      <c r="D1425" t="s">
        <v>2510</v>
      </c>
    </row>
    <row r="1426" spans="1:4">
      <c r="A1426" t="s">
        <v>3010</v>
      </c>
      <c r="B1426" t="s">
        <v>3011</v>
      </c>
      <c r="C1426" s="112" t="s">
        <v>3005</v>
      </c>
      <c r="D1426" t="s">
        <v>2510</v>
      </c>
    </row>
    <row r="1427" spans="1:4">
      <c r="A1427" t="s">
        <v>3012</v>
      </c>
      <c r="B1427" t="s">
        <v>3013</v>
      </c>
      <c r="C1427" s="112" t="s">
        <v>3005</v>
      </c>
      <c r="D1427" t="s">
        <v>2510</v>
      </c>
    </row>
    <row r="1428" spans="1:4">
      <c r="A1428" t="s">
        <v>3014</v>
      </c>
      <c r="B1428" t="s">
        <v>2053</v>
      </c>
      <c r="C1428" s="112" t="s">
        <v>3005</v>
      </c>
      <c r="D1428" t="s">
        <v>2510</v>
      </c>
    </row>
    <row r="1429" spans="1:4">
      <c r="A1429" t="s">
        <v>3015</v>
      </c>
      <c r="B1429" t="s">
        <v>3016</v>
      </c>
      <c r="C1429" s="112" t="s">
        <v>3005</v>
      </c>
      <c r="D1429" t="s">
        <v>2510</v>
      </c>
    </row>
    <row r="1430" spans="1:4">
      <c r="A1430" t="s">
        <v>3017</v>
      </c>
      <c r="B1430" t="s">
        <v>3018</v>
      </c>
      <c r="C1430" s="112" t="s">
        <v>3005</v>
      </c>
      <c r="D1430" t="s">
        <v>2510</v>
      </c>
    </row>
    <row r="1431" spans="1:4">
      <c r="A1431" t="s">
        <v>3019</v>
      </c>
      <c r="B1431" t="s">
        <v>3020</v>
      </c>
      <c r="C1431" s="112" t="s">
        <v>3005</v>
      </c>
      <c r="D1431" t="s">
        <v>2322</v>
      </c>
    </row>
    <row r="1432" spans="1:4">
      <c r="A1432" t="s">
        <v>3021</v>
      </c>
      <c r="B1432" t="s">
        <v>3022</v>
      </c>
      <c r="C1432" s="112" t="s">
        <v>3005</v>
      </c>
      <c r="D1432" t="s">
        <v>2510</v>
      </c>
    </row>
    <row r="1433" spans="1:4">
      <c r="A1433" t="s">
        <v>3023</v>
      </c>
      <c r="B1433" t="s">
        <v>3024</v>
      </c>
      <c r="C1433" s="112" t="s">
        <v>3005</v>
      </c>
      <c r="D1433" t="s">
        <v>2510</v>
      </c>
    </row>
    <row r="1434" spans="1:4">
      <c r="A1434" t="s">
        <v>3025</v>
      </c>
      <c r="B1434" t="s">
        <v>3026</v>
      </c>
      <c r="C1434" s="112" t="s">
        <v>3005</v>
      </c>
      <c r="D1434" t="s">
        <v>2510</v>
      </c>
    </row>
    <row r="1435" spans="1:4">
      <c r="A1435" t="s">
        <v>3027</v>
      </c>
      <c r="B1435" t="s">
        <v>3028</v>
      </c>
      <c r="C1435" s="112" t="s">
        <v>3005</v>
      </c>
      <c r="D1435" t="s">
        <v>2510</v>
      </c>
    </row>
    <row r="1436" spans="1:4">
      <c r="A1436" t="s">
        <v>3029</v>
      </c>
      <c r="B1436" t="s">
        <v>3030</v>
      </c>
      <c r="C1436" s="112" t="s">
        <v>3005</v>
      </c>
      <c r="D1436" t="s">
        <v>2322</v>
      </c>
    </row>
    <row r="1437" spans="1:4">
      <c r="A1437" t="s">
        <v>3031</v>
      </c>
      <c r="B1437" t="s">
        <v>3032</v>
      </c>
      <c r="C1437" s="112" t="s">
        <v>3005</v>
      </c>
      <c r="D1437" t="s">
        <v>2510</v>
      </c>
    </row>
    <row r="1438" spans="1:4">
      <c r="A1438" t="s">
        <v>3033</v>
      </c>
      <c r="B1438" t="s">
        <v>3034</v>
      </c>
      <c r="C1438" s="112" t="s">
        <v>3005</v>
      </c>
      <c r="D1438" t="s">
        <v>2510</v>
      </c>
    </row>
    <row r="1439" spans="1:4">
      <c r="A1439" t="s">
        <v>3035</v>
      </c>
      <c r="B1439" t="s">
        <v>3036</v>
      </c>
      <c r="C1439" s="112" t="s">
        <v>3005</v>
      </c>
      <c r="D1439" t="s">
        <v>2510</v>
      </c>
    </row>
    <row r="1440" spans="1:4">
      <c r="A1440" t="s">
        <v>3037</v>
      </c>
      <c r="B1440" t="s">
        <v>3038</v>
      </c>
      <c r="C1440" s="112" t="s">
        <v>3039</v>
      </c>
      <c r="D1440" t="s">
        <v>2322</v>
      </c>
    </row>
    <row r="1441" spans="1:4">
      <c r="A1441" t="s">
        <v>3040</v>
      </c>
      <c r="B1441" t="s">
        <v>3041</v>
      </c>
      <c r="C1441" s="112">
        <v>43227</v>
      </c>
      <c r="D1441" t="s">
        <v>2510</v>
      </c>
    </row>
    <row r="1442" spans="1:4">
      <c r="A1442" t="s">
        <v>3042</v>
      </c>
      <c r="B1442" t="s">
        <v>3043</v>
      </c>
      <c r="C1442" s="112" t="s">
        <v>3044</v>
      </c>
      <c r="D1442" t="s">
        <v>2322</v>
      </c>
    </row>
    <row r="1443" spans="1:4">
      <c r="A1443" t="s">
        <v>3045</v>
      </c>
      <c r="B1443" t="s">
        <v>3046</v>
      </c>
      <c r="C1443" s="112" t="s">
        <v>3044</v>
      </c>
      <c r="D1443" t="s">
        <v>2510</v>
      </c>
    </row>
    <row r="1444" spans="1:4">
      <c r="A1444" t="s">
        <v>3047</v>
      </c>
      <c r="B1444" t="s">
        <v>3048</v>
      </c>
      <c r="C1444" s="112" t="s">
        <v>3044</v>
      </c>
      <c r="D1444" t="s">
        <v>2510</v>
      </c>
    </row>
    <row r="1445" spans="1:4">
      <c r="A1445" t="s">
        <v>3049</v>
      </c>
      <c r="B1445" t="s">
        <v>3050</v>
      </c>
      <c r="C1445" s="112">
        <v>43227</v>
      </c>
      <c r="D1445" t="s">
        <v>2510</v>
      </c>
    </row>
    <row r="1446" spans="1:4">
      <c r="A1446" t="s">
        <v>3051</v>
      </c>
      <c r="B1446" t="s">
        <v>3052</v>
      </c>
      <c r="C1446" s="112">
        <v>43227</v>
      </c>
      <c r="D1446" t="s">
        <v>2510</v>
      </c>
    </row>
    <row r="1447" spans="1:4">
      <c r="A1447" t="s">
        <v>3053</v>
      </c>
      <c r="B1447" t="s">
        <v>3054</v>
      </c>
      <c r="C1447" s="112" t="s">
        <v>3055</v>
      </c>
      <c r="D1447" t="s">
        <v>2322</v>
      </c>
    </row>
    <row r="1448" spans="1:4">
      <c r="A1448" t="s">
        <v>3056</v>
      </c>
      <c r="B1448" t="s">
        <v>3057</v>
      </c>
      <c r="C1448" s="112" t="s">
        <v>3055</v>
      </c>
      <c r="D1448" t="s">
        <v>2322</v>
      </c>
    </row>
    <row r="1449" spans="1:4">
      <c r="A1449" t="s">
        <v>3058</v>
      </c>
      <c r="B1449" t="s">
        <v>3059</v>
      </c>
      <c r="C1449" s="112" t="s">
        <v>3055</v>
      </c>
      <c r="D1449" t="s">
        <v>2510</v>
      </c>
    </row>
    <row r="1450" spans="1:4">
      <c r="A1450" t="s">
        <v>3060</v>
      </c>
      <c r="B1450" t="s">
        <v>3061</v>
      </c>
      <c r="C1450" s="112" t="s">
        <v>3055</v>
      </c>
      <c r="D1450" t="s">
        <v>2510</v>
      </c>
    </row>
    <row r="1451" spans="1:4">
      <c r="A1451" t="s">
        <v>3062</v>
      </c>
      <c r="B1451" t="s">
        <v>3063</v>
      </c>
      <c r="C1451" s="112" t="s">
        <v>3055</v>
      </c>
      <c r="D1451" t="s">
        <v>2322</v>
      </c>
    </row>
    <row r="1452" spans="1:4">
      <c r="A1452" t="s">
        <v>3064</v>
      </c>
      <c r="B1452" t="s">
        <v>3065</v>
      </c>
      <c r="C1452" s="112" t="s">
        <v>3066</v>
      </c>
      <c r="D1452" t="s">
        <v>2510</v>
      </c>
    </row>
    <row r="1453" spans="1:4">
      <c r="A1453" t="s">
        <v>3067</v>
      </c>
      <c r="B1453" t="s">
        <v>2178</v>
      </c>
      <c r="C1453" s="112" t="s">
        <v>3068</v>
      </c>
      <c r="D1453" t="s">
        <v>2510</v>
      </c>
    </row>
    <row r="1454" spans="1:4">
      <c r="A1454" t="s">
        <v>3069</v>
      </c>
      <c r="B1454" t="s">
        <v>3070</v>
      </c>
      <c r="C1454" s="112" t="s">
        <v>3066</v>
      </c>
      <c r="D1454" t="s">
        <v>2510</v>
      </c>
    </row>
    <row r="1455" spans="1:4">
      <c r="A1455" t="s">
        <v>3071</v>
      </c>
      <c r="B1455" t="s">
        <v>1676</v>
      </c>
      <c r="C1455" s="112">
        <v>43227</v>
      </c>
      <c r="D1455" t="s">
        <v>2510</v>
      </c>
    </row>
    <row r="1456" spans="1:4">
      <c r="A1456" t="s">
        <v>3072</v>
      </c>
      <c r="B1456" t="s">
        <v>3073</v>
      </c>
      <c r="C1456" s="112" t="s">
        <v>3066</v>
      </c>
      <c r="D1456" t="s">
        <v>2510</v>
      </c>
    </row>
    <row r="1457" spans="1:4">
      <c r="A1457" t="s">
        <v>3074</v>
      </c>
      <c r="B1457" t="s">
        <v>3075</v>
      </c>
      <c r="C1457" s="112">
        <v>43230</v>
      </c>
      <c r="D1457" t="s">
        <v>2510</v>
      </c>
    </row>
    <row r="1458" spans="1:4">
      <c r="A1458" t="s">
        <v>3076</v>
      </c>
      <c r="B1458" t="s">
        <v>3077</v>
      </c>
      <c r="C1458" s="112">
        <v>43230</v>
      </c>
      <c r="D1458" t="s">
        <v>2510</v>
      </c>
    </row>
    <row r="1459" spans="1:4">
      <c r="A1459" t="s">
        <v>3078</v>
      </c>
      <c r="B1459" t="s">
        <v>3079</v>
      </c>
      <c r="C1459" s="112">
        <v>43231</v>
      </c>
      <c r="D1459" t="s">
        <v>2510</v>
      </c>
    </row>
    <row r="1460" spans="1:4">
      <c r="A1460" t="s">
        <v>3080</v>
      </c>
      <c r="B1460" t="s">
        <v>3081</v>
      </c>
      <c r="C1460" s="112">
        <v>43231</v>
      </c>
      <c r="D1460" t="s">
        <v>2510</v>
      </c>
    </row>
    <row r="1461" spans="1:4">
      <c r="A1461" t="s">
        <v>3082</v>
      </c>
      <c r="B1461" t="s">
        <v>3083</v>
      </c>
      <c r="C1461" s="112">
        <v>43231</v>
      </c>
      <c r="D1461" t="s">
        <v>2510</v>
      </c>
    </row>
    <row r="1462" spans="1:4">
      <c r="A1462" t="s">
        <v>3084</v>
      </c>
      <c r="B1462" t="s">
        <v>250</v>
      </c>
      <c r="C1462" s="112">
        <v>43231</v>
      </c>
      <c r="D1462" t="s">
        <v>113</v>
      </c>
    </row>
    <row r="1463" spans="1:4">
      <c r="A1463" t="s">
        <v>3085</v>
      </c>
      <c r="B1463" t="s">
        <v>3086</v>
      </c>
      <c r="C1463" s="112">
        <v>43231</v>
      </c>
      <c r="D1463" t="s">
        <v>2510</v>
      </c>
    </row>
    <row r="1464" spans="1:4">
      <c r="A1464" t="s">
        <v>3087</v>
      </c>
      <c r="B1464" t="s">
        <v>3088</v>
      </c>
      <c r="C1464" s="112">
        <v>43225</v>
      </c>
      <c r="D1464" t="s">
        <v>3089</v>
      </c>
    </row>
    <row r="1465" spans="1:4">
      <c r="A1465" t="s">
        <v>3090</v>
      </c>
      <c r="B1465" t="s">
        <v>3075</v>
      </c>
      <c r="C1465" s="112">
        <v>43228</v>
      </c>
      <c r="D1465" t="s">
        <v>3089</v>
      </c>
    </row>
    <row r="1466" spans="1:4">
      <c r="A1466" t="s">
        <v>3091</v>
      </c>
      <c r="B1466" t="s">
        <v>3092</v>
      </c>
      <c r="C1466" s="112">
        <v>43228</v>
      </c>
      <c r="D1466" t="s">
        <v>3089</v>
      </c>
    </row>
    <row r="1467" spans="1:4">
      <c r="A1467" t="s">
        <v>3093</v>
      </c>
      <c r="B1467" t="s">
        <v>3094</v>
      </c>
      <c r="C1467" s="112">
        <v>43231</v>
      </c>
    </row>
    <row r="1468" spans="1:4">
      <c r="A1468" t="s">
        <v>3095</v>
      </c>
      <c r="B1468" t="s">
        <v>3096</v>
      </c>
      <c r="C1468" s="112">
        <v>43234</v>
      </c>
    </row>
    <row r="1469" spans="1:4">
      <c r="A1469" t="s">
        <v>3097</v>
      </c>
      <c r="B1469" t="s">
        <v>3098</v>
      </c>
      <c r="C1469" s="112">
        <v>43234</v>
      </c>
    </row>
    <row r="1470" spans="1:4">
      <c r="A1470" t="s">
        <v>3099</v>
      </c>
      <c r="B1470" t="s">
        <v>3100</v>
      </c>
      <c r="C1470" s="112">
        <v>43234</v>
      </c>
    </row>
    <row r="1471" spans="1:4">
      <c r="A1471" t="s">
        <v>3101</v>
      </c>
      <c r="B1471" t="s">
        <v>3102</v>
      </c>
      <c r="C1471" s="112">
        <v>43234</v>
      </c>
      <c r="D1471" t="s">
        <v>2510</v>
      </c>
    </row>
    <row r="1472" spans="1:4">
      <c r="A1472" t="s">
        <v>3103</v>
      </c>
      <c r="B1472" t="s">
        <v>3104</v>
      </c>
      <c r="C1472" s="112">
        <v>43234</v>
      </c>
      <c r="D1472" t="s">
        <v>2510</v>
      </c>
    </row>
    <row r="1473" spans="1:4">
      <c r="A1473" t="s">
        <v>3105</v>
      </c>
      <c r="B1473" t="s">
        <v>3106</v>
      </c>
      <c r="C1473" s="112">
        <v>43234</v>
      </c>
      <c r="D1473" t="s">
        <v>2510</v>
      </c>
    </row>
    <row r="1474" spans="1:4">
      <c r="A1474" t="s">
        <v>3107</v>
      </c>
      <c r="B1474" t="s">
        <v>3108</v>
      </c>
      <c r="C1474" s="112">
        <v>43234</v>
      </c>
      <c r="D1474" t="s">
        <v>2510</v>
      </c>
    </row>
    <row r="1475" spans="1:4">
      <c r="A1475" t="s">
        <v>3109</v>
      </c>
      <c r="B1475" t="s">
        <v>3110</v>
      </c>
      <c r="C1475" s="112">
        <v>43234</v>
      </c>
      <c r="D1475" t="s">
        <v>2510</v>
      </c>
    </row>
    <row r="1476" spans="1:4">
      <c r="A1476" t="s">
        <v>3111</v>
      </c>
      <c r="B1476" t="s">
        <v>3112</v>
      </c>
      <c r="C1476" s="112">
        <v>43234</v>
      </c>
      <c r="D1476" t="s">
        <v>2510</v>
      </c>
    </row>
    <row r="1477" spans="1:4">
      <c r="A1477" t="s">
        <v>3113</v>
      </c>
      <c r="B1477" t="s">
        <v>3114</v>
      </c>
      <c r="C1477" s="112">
        <v>43234</v>
      </c>
      <c r="D1477" t="s">
        <v>2510</v>
      </c>
    </row>
    <row r="1478" spans="1:4">
      <c r="A1478" t="s">
        <v>3115</v>
      </c>
      <c r="B1478" t="s">
        <v>3116</v>
      </c>
      <c r="C1478" s="112">
        <v>43234</v>
      </c>
      <c r="D1478" t="s">
        <v>2510</v>
      </c>
    </row>
    <row r="1479" spans="1:4">
      <c r="A1479" t="s">
        <v>3117</v>
      </c>
      <c r="B1479" t="s">
        <v>3118</v>
      </c>
      <c r="C1479" s="112">
        <v>43234</v>
      </c>
      <c r="D1479" t="s">
        <v>2322</v>
      </c>
    </row>
    <row r="1480" spans="1:4">
      <c r="A1480" t="s">
        <v>3119</v>
      </c>
      <c r="B1480" t="s">
        <v>3120</v>
      </c>
      <c r="D1480" t="s">
        <v>2510</v>
      </c>
    </row>
    <row r="1481" spans="1:4">
      <c r="A1481" t="s">
        <v>3121</v>
      </c>
      <c r="B1481" t="s">
        <v>3122</v>
      </c>
      <c r="C1481" s="112">
        <v>43237</v>
      </c>
      <c r="D1481" t="s">
        <v>2510</v>
      </c>
    </row>
    <row r="1482" spans="1:4">
      <c r="A1482" t="s">
        <v>3123</v>
      </c>
      <c r="B1482" t="s">
        <v>3124</v>
      </c>
      <c r="C1482" s="112">
        <v>43237</v>
      </c>
      <c r="D1482" t="s">
        <v>2510</v>
      </c>
    </row>
    <row r="1483" spans="1:4">
      <c r="A1483" t="s">
        <v>3125</v>
      </c>
      <c r="B1483" t="s">
        <v>3126</v>
      </c>
      <c r="C1483" s="112">
        <v>43224</v>
      </c>
      <c r="D1483" t="s">
        <v>113</v>
      </c>
    </row>
    <row r="1484" spans="1:4">
      <c r="A1484" t="s">
        <v>3127</v>
      </c>
      <c r="B1484" t="s">
        <v>3128</v>
      </c>
      <c r="C1484" s="112">
        <v>43225</v>
      </c>
      <c r="D1484" t="s">
        <v>113</v>
      </c>
    </row>
    <row r="1485" spans="1:4">
      <c r="A1485" t="s">
        <v>3129</v>
      </c>
      <c r="B1485" t="s">
        <v>3130</v>
      </c>
      <c r="C1485" s="112">
        <v>43234</v>
      </c>
      <c r="D1485" t="s">
        <v>2510</v>
      </c>
    </row>
    <row r="1486" spans="1:4">
      <c r="A1486" t="s">
        <v>3131</v>
      </c>
      <c r="B1486" t="s">
        <v>3132</v>
      </c>
      <c r="C1486" s="112">
        <v>43238</v>
      </c>
      <c r="D1486" t="s">
        <v>2515</v>
      </c>
    </row>
    <row r="1487" spans="1:4">
      <c r="A1487" t="s">
        <v>3133</v>
      </c>
      <c r="B1487" t="s">
        <v>3134</v>
      </c>
      <c r="C1487" s="112">
        <v>43238</v>
      </c>
      <c r="D1487" t="s">
        <v>2510</v>
      </c>
    </row>
    <row r="1488" spans="1:4">
      <c r="A1488" t="s">
        <v>3135</v>
      </c>
      <c r="B1488" t="s">
        <v>3136</v>
      </c>
      <c r="C1488" s="112">
        <v>43238</v>
      </c>
      <c r="D1488" t="s">
        <v>2510</v>
      </c>
    </row>
    <row r="1489" spans="1:4">
      <c r="A1489" t="s">
        <v>3137</v>
      </c>
      <c r="B1489" t="s">
        <v>3138</v>
      </c>
      <c r="C1489" s="112">
        <v>43238</v>
      </c>
      <c r="D1489" t="s">
        <v>2510</v>
      </c>
    </row>
    <row r="1490" spans="1:4">
      <c r="A1490" t="s">
        <v>3139</v>
      </c>
      <c r="B1490" t="s">
        <v>3140</v>
      </c>
      <c r="C1490" s="112">
        <v>43241</v>
      </c>
      <c r="D1490" t="s">
        <v>113</v>
      </c>
    </row>
    <row r="1491" spans="1:4">
      <c r="A1491" t="s">
        <v>3141</v>
      </c>
      <c r="B1491" t="s">
        <v>346</v>
      </c>
      <c r="C1491" s="112">
        <v>43241</v>
      </c>
      <c r="D1491" t="s">
        <v>2510</v>
      </c>
    </row>
    <row r="1492" spans="1:4">
      <c r="A1492" t="s">
        <v>3142</v>
      </c>
      <c r="B1492" t="s">
        <v>3143</v>
      </c>
      <c r="C1492" s="112">
        <v>43241</v>
      </c>
      <c r="D1492" t="s">
        <v>2510</v>
      </c>
    </row>
    <row r="1493" spans="1:4">
      <c r="A1493" t="s">
        <v>3144</v>
      </c>
      <c r="B1493" t="s">
        <v>3145</v>
      </c>
      <c r="C1493" s="112" t="s">
        <v>3146</v>
      </c>
      <c r="D1493" t="s">
        <v>2510</v>
      </c>
    </row>
    <row r="1494" spans="1:4">
      <c r="A1494" t="s">
        <v>3147</v>
      </c>
      <c r="B1494" t="s">
        <v>3148</v>
      </c>
      <c r="C1494" s="112">
        <v>43245</v>
      </c>
      <c r="D1494" t="s">
        <v>2322</v>
      </c>
    </row>
    <row r="1495" spans="1:4">
      <c r="A1495" t="s">
        <v>3149</v>
      </c>
      <c r="B1495" t="s">
        <v>3150</v>
      </c>
      <c r="C1495" s="112">
        <v>43248</v>
      </c>
      <c r="D1495" t="s">
        <v>2510</v>
      </c>
    </row>
    <row r="1496" spans="1:4">
      <c r="A1496" t="s">
        <v>3151</v>
      </c>
      <c r="B1496" t="s">
        <v>3152</v>
      </c>
      <c r="C1496" s="112">
        <v>43248</v>
      </c>
      <c r="D1496" t="s">
        <v>2510</v>
      </c>
    </row>
    <row r="1497" spans="1:4">
      <c r="A1497" t="s">
        <v>3153</v>
      </c>
      <c r="B1497" t="s">
        <v>3154</v>
      </c>
      <c r="C1497" s="112">
        <v>43248</v>
      </c>
      <c r="D1497" t="s">
        <v>2510</v>
      </c>
    </row>
    <row r="1498" spans="1:4">
      <c r="A1498" t="s">
        <v>3155</v>
      </c>
      <c r="B1498" t="s">
        <v>3156</v>
      </c>
      <c r="C1498" s="112">
        <v>43248</v>
      </c>
      <c r="D1498" t="s">
        <v>2510</v>
      </c>
    </row>
    <row r="1499" spans="1:4">
      <c r="A1499" t="s">
        <v>3157</v>
      </c>
      <c r="B1499" t="s">
        <v>3158</v>
      </c>
      <c r="C1499" s="112">
        <v>43248</v>
      </c>
      <c r="D1499" t="s">
        <v>2510</v>
      </c>
    </row>
    <row r="1500" spans="1:4">
      <c r="A1500" t="s">
        <v>3159</v>
      </c>
      <c r="B1500" t="s">
        <v>3160</v>
      </c>
      <c r="C1500" s="112">
        <v>43251</v>
      </c>
      <c r="D1500" t="s">
        <v>2510</v>
      </c>
    </row>
    <row r="1501" spans="1:4">
      <c r="A1501" t="s">
        <v>3161</v>
      </c>
      <c r="B1501" t="s">
        <v>2311</v>
      </c>
      <c r="C1501" s="112" t="s">
        <v>3162</v>
      </c>
      <c r="D1501" t="s">
        <v>2510</v>
      </c>
    </row>
    <row r="1502" spans="1:4">
      <c r="A1502" t="s">
        <v>3163</v>
      </c>
      <c r="B1502" t="s">
        <v>3164</v>
      </c>
      <c r="C1502" s="112" t="s">
        <v>3162</v>
      </c>
      <c r="D1502" t="s">
        <v>2510</v>
      </c>
    </row>
    <row r="1503" spans="1:4">
      <c r="A1503" t="s">
        <v>3165</v>
      </c>
      <c r="B1503" t="s">
        <v>3166</v>
      </c>
      <c r="C1503" s="112" t="s">
        <v>3162</v>
      </c>
      <c r="D1503" t="s">
        <v>2510</v>
      </c>
    </row>
    <row r="1504" spans="1:4">
      <c r="A1504" t="s">
        <v>3167</v>
      </c>
      <c r="B1504" t="s">
        <v>3168</v>
      </c>
      <c r="C1504" s="112" t="s">
        <v>3162</v>
      </c>
      <c r="D1504" t="s">
        <v>2322</v>
      </c>
    </row>
    <row r="1505" spans="1:4">
      <c r="A1505" t="s">
        <v>3169</v>
      </c>
      <c r="B1505" t="s">
        <v>3170</v>
      </c>
      <c r="C1505" s="112" t="s">
        <v>3162</v>
      </c>
      <c r="D1505" t="s">
        <v>2510</v>
      </c>
    </row>
    <row r="1506" spans="1:4">
      <c r="A1506" t="s">
        <v>3171</v>
      </c>
      <c r="B1506" t="s">
        <v>3172</v>
      </c>
      <c r="C1506" s="112" t="s">
        <v>3162</v>
      </c>
      <c r="D1506" t="s">
        <v>2510</v>
      </c>
    </row>
    <row r="1507" spans="1:4">
      <c r="A1507" t="s">
        <v>3173</v>
      </c>
      <c r="B1507" t="s">
        <v>3174</v>
      </c>
      <c r="C1507" s="112" t="s">
        <v>3162</v>
      </c>
      <c r="D1507" t="s">
        <v>2510</v>
      </c>
    </row>
    <row r="1508" spans="1:4">
      <c r="A1508" t="s">
        <v>3175</v>
      </c>
      <c r="B1508" t="s">
        <v>3176</v>
      </c>
      <c r="C1508" s="112" t="s">
        <v>3162</v>
      </c>
      <c r="D1508" t="s">
        <v>2510</v>
      </c>
    </row>
    <row r="1509" spans="1:4">
      <c r="A1509" t="s">
        <v>3177</v>
      </c>
      <c r="B1509" t="s">
        <v>3178</v>
      </c>
      <c r="C1509" s="112" t="s">
        <v>3162</v>
      </c>
      <c r="D1509" t="s">
        <v>2510</v>
      </c>
    </row>
    <row r="1510" spans="1:4">
      <c r="A1510" t="s">
        <v>3179</v>
      </c>
      <c r="B1510" t="s">
        <v>3180</v>
      </c>
      <c r="C1510" s="112" t="s">
        <v>3162</v>
      </c>
      <c r="D1510" t="s">
        <v>2510</v>
      </c>
    </row>
    <row r="1511" spans="1:4">
      <c r="A1511" t="s">
        <v>3181</v>
      </c>
      <c r="B1511" t="s">
        <v>3182</v>
      </c>
      <c r="C1511" s="112" t="s">
        <v>3162</v>
      </c>
      <c r="D1511" t="s">
        <v>2322</v>
      </c>
    </row>
    <row r="1512" spans="1:4">
      <c r="A1512" t="s">
        <v>3183</v>
      </c>
      <c r="B1512" t="s">
        <v>3184</v>
      </c>
      <c r="C1512" s="112" t="s">
        <v>3162</v>
      </c>
      <c r="D1512" t="s">
        <v>2510</v>
      </c>
    </row>
    <row r="1513" spans="1:4">
      <c r="A1513" t="s">
        <v>3185</v>
      </c>
      <c r="B1513" t="s">
        <v>3186</v>
      </c>
      <c r="C1513" s="112">
        <v>43252</v>
      </c>
      <c r="D1513" t="s">
        <v>3187</v>
      </c>
    </row>
    <row r="1514" spans="1:4">
      <c r="A1514" t="s">
        <v>3188</v>
      </c>
      <c r="B1514" t="s">
        <v>3189</v>
      </c>
      <c r="C1514" s="112">
        <v>43252</v>
      </c>
      <c r="D1514" t="s">
        <v>3187</v>
      </c>
    </row>
    <row r="1515" spans="1:4">
      <c r="A1515" t="s">
        <v>3190</v>
      </c>
      <c r="B1515" t="s">
        <v>3191</v>
      </c>
      <c r="C1515" s="112">
        <v>43252</v>
      </c>
      <c r="D1515" t="s">
        <v>2322</v>
      </c>
    </row>
    <row r="1516" spans="1:4">
      <c r="A1516" t="s">
        <v>3192</v>
      </c>
      <c r="B1516" t="s">
        <v>3193</v>
      </c>
      <c r="C1516" s="112" t="s">
        <v>3162</v>
      </c>
      <c r="D1516" t="s">
        <v>2322</v>
      </c>
    </row>
    <row r="1517" spans="1:4">
      <c r="A1517" t="s">
        <v>3194</v>
      </c>
      <c r="B1517" t="s">
        <v>3195</v>
      </c>
      <c r="C1517" s="112">
        <v>43244</v>
      </c>
      <c r="D1517" t="s">
        <v>113</v>
      </c>
    </row>
    <row r="1518" spans="1:4">
      <c r="A1518" t="s">
        <v>3196</v>
      </c>
      <c r="B1518" t="s">
        <v>3197</v>
      </c>
      <c r="C1518" s="112" t="s">
        <v>3162</v>
      </c>
      <c r="D1518" t="s">
        <v>3187</v>
      </c>
    </row>
    <row r="1519" spans="1:4">
      <c r="A1519" t="s">
        <v>3198</v>
      </c>
      <c r="B1519" t="s">
        <v>3199</v>
      </c>
      <c r="C1519" s="112">
        <v>43255</v>
      </c>
      <c r="D1519" t="s">
        <v>3187</v>
      </c>
    </row>
    <row r="1520" spans="1:4">
      <c r="A1520" t="s">
        <v>3200</v>
      </c>
      <c r="B1520" t="s">
        <v>3201</v>
      </c>
      <c r="C1520" s="112">
        <v>43255</v>
      </c>
      <c r="D1520" t="s">
        <v>3187</v>
      </c>
    </row>
    <row r="1521" spans="1:4">
      <c r="A1521" t="s">
        <v>3202</v>
      </c>
      <c r="B1521" t="s">
        <v>3203</v>
      </c>
      <c r="C1521" s="112" t="s">
        <v>3204</v>
      </c>
      <c r="D1521" t="s">
        <v>3187</v>
      </c>
    </row>
    <row r="1522" spans="1:4">
      <c r="A1522" t="s">
        <v>3205</v>
      </c>
      <c r="B1522" t="s">
        <v>3206</v>
      </c>
      <c r="C1522" s="112" t="s">
        <v>3162</v>
      </c>
      <c r="D1522" t="s">
        <v>113</v>
      </c>
    </row>
    <row r="1523" spans="1:4">
      <c r="A1523" t="s">
        <v>3207</v>
      </c>
      <c r="B1523" t="s">
        <v>3208</v>
      </c>
      <c r="C1523" s="112">
        <v>43256</v>
      </c>
      <c r="D1523" t="s">
        <v>3187</v>
      </c>
    </row>
    <row r="1524" spans="1:4">
      <c r="A1524" t="s">
        <v>3209</v>
      </c>
      <c r="B1524" t="s">
        <v>3210</v>
      </c>
      <c r="C1524" s="112">
        <v>43256</v>
      </c>
      <c r="D1524" t="s">
        <v>3187</v>
      </c>
    </row>
    <row r="1525" spans="1:4">
      <c r="A1525" t="s">
        <v>3211</v>
      </c>
      <c r="B1525" t="s">
        <v>2888</v>
      </c>
      <c r="C1525" s="112" t="s">
        <v>3212</v>
      </c>
      <c r="D1525" t="s">
        <v>3187</v>
      </c>
    </row>
    <row r="1526" spans="1:4">
      <c r="A1526" t="s">
        <v>3213</v>
      </c>
      <c r="B1526" t="s">
        <v>3214</v>
      </c>
      <c r="C1526" s="112" t="s">
        <v>3212</v>
      </c>
      <c r="D1526" t="s">
        <v>3215</v>
      </c>
    </row>
    <row r="1527" spans="1:4">
      <c r="A1527" t="s">
        <v>3216</v>
      </c>
      <c r="B1527" t="s">
        <v>3217</v>
      </c>
      <c r="C1527" s="112">
        <v>43257</v>
      </c>
      <c r="D1527" t="s">
        <v>3187</v>
      </c>
    </row>
    <row r="1528" spans="1:4">
      <c r="A1528" t="s">
        <v>3218</v>
      </c>
      <c r="B1528" t="s">
        <v>3219</v>
      </c>
      <c r="C1528" s="112">
        <v>43257</v>
      </c>
      <c r="D1528" t="s">
        <v>3187</v>
      </c>
    </row>
    <row r="1529" spans="1:4">
      <c r="A1529" t="s">
        <v>3220</v>
      </c>
      <c r="B1529" t="s">
        <v>560</v>
      </c>
      <c r="C1529" s="112">
        <v>43252</v>
      </c>
      <c r="D1529" t="s">
        <v>2322</v>
      </c>
    </row>
    <row r="1530" spans="1:4">
      <c r="A1530" t="s">
        <v>3221</v>
      </c>
      <c r="B1530" t="s">
        <v>3222</v>
      </c>
      <c r="C1530" s="112">
        <v>43252</v>
      </c>
      <c r="D1530" t="s">
        <v>3187</v>
      </c>
    </row>
    <row r="1531" spans="1:4">
      <c r="A1531" t="s">
        <v>3223</v>
      </c>
      <c r="B1531" t="s">
        <v>3224</v>
      </c>
      <c r="C1531" s="112">
        <v>43258</v>
      </c>
      <c r="D1531" t="s">
        <v>2510</v>
      </c>
    </row>
    <row r="1532" spans="1:4">
      <c r="A1532" t="s">
        <v>3225</v>
      </c>
      <c r="B1532" t="s">
        <v>3226</v>
      </c>
      <c r="C1532" s="112">
        <v>43258</v>
      </c>
      <c r="D1532" t="s">
        <v>2510</v>
      </c>
    </row>
    <row r="1533" spans="1:4">
      <c r="A1533" t="s">
        <v>3227</v>
      </c>
      <c r="B1533" t="s">
        <v>3228</v>
      </c>
      <c r="C1533" s="112">
        <v>43258</v>
      </c>
      <c r="D1533" t="s">
        <v>2510</v>
      </c>
    </row>
    <row r="1534" spans="1:4">
      <c r="A1534" t="s">
        <v>3229</v>
      </c>
      <c r="B1534" t="s">
        <v>401</v>
      </c>
      <c r="C1534" s="112">
        <v>43258</v>
      </c>
      <c r="D1534" t="s">
        <v>2510</v>
      </c>
    </row>
    <row r="1535" spans="1:4">
      <c r="A1535" t="s">
        <v>3230</v>
      </c>
      <c r="B1535" t="s">
        <v>3231</v>
      </c>
      <c r="C1535" s="112">
        <v>43258</v>
      </c>
      <c r="D1535" t="s">
        <v>2510</v>
      </c>
    </row>
    <row r="1536" spans="1:4">
      <c r="A1536" t="s">
        <v>3232</v>
      </c>
      <c r="B1536" t="s">
        <v>3233</v>
      </c>
      <c r="C1536" s="112">
        <v>43252</v>
      </c>
      <c r="D1536" t="s">
        <v>113</v>
      </c>
    </row>
    <row r="1537" spans="1:4">
      <c r="A1537" t="s">
        <v>3234</v>
      </c>
      <c r="B1537" t="s">
        <v>3235</v>
      </c>
      <c r="C1537" s="112">
        <v>43252</v>
      </c>
      <c r="D1537" t="s">
        <v>113</v>
      </c>
    </row>
    <row r="1538" spans="1:4">
      <c r="A1538" t="s">
        <v>3236</v>
      </c>
      <c r="B1538" t="s">
        <v>3237</v>
      </c>
      <c r="C1538" s="112">
        <v>43252</v>
      </c>
      <c r="D1538" t="s">
        <v>2510</v>
      </c>
    </row>
    <row r="1539" spans="1:4">
      <c r="A1539" t="s">
        <v>3238</v>
      </c>
      <c r="B1539" t="s">
        <v>3239</v>
      </c>
      <c r="C1539" s="112">
        <v>43241</v>
      </c>
      <c r="D1539" t="s">
        <v>3240</v>
      </c>
    </row>
    <row r="1540" spans="1:4">
      <c r="A1540" t="s">
        <v>3241</v>
      </c>
      <c r="B1540" t="s">
        <v>3242</v>
      </c>
      <c r="C1540" s="112">
        <v>43259</v>
      </c>
      <c r="D1540" t="s">
        <v>2510</v>
      </c>
    </row>
    <row r="1541" spans="1:4">
      <c r="A1541" t="s">
        <v>3243</v>
      </c>
      <c r="B1541" t="s">
        <v>3244</v>
      </c>
      <c r="C1541" s="112" t="s">
        <v>3245</v>
      </c>
      <c r="D1541" t="s">
        <v>2510</v>
      </c>
    </row>
    <row r="1542" spans="1:4">
      <c r="A1542" t="s">
        <v>3246</v>
      </c>
      <c r="B1542" t="s">
        <v>3247</v>
      </c>
      <c r="C1542" s="112">
        <v>43262</v>
      </c>
      <c r="D1542" t="s">
        <v>2510</v>
      </c>
    </row>
    <row r="1543" spans="1:4">
      <c r="A1543" t="s">
        <v>3248</v>
      </c>
      <c r="B1543" t="s">
        <v>3249</v>
      </c>
      <c r="C1543" s="112">
        <v>43262</v>
      </c>
      <c r="D1543" t="s">
        <v>2510</v>
      </c>
    </row>
    <row r="1544" spans="1:4">
      <c r="A1544" t="s">
        <v>3250</v>
      </c>
      <c r="B1544" t="s">
        <v>3251</v>
      </c>
      <c r="C1544" s="112">
        <v>43262</v>
      </c>
      <c r="D1544" t="s">
        <v>2510</v>
      </c>
    </row>
    <row r="1545" spans="1:4">
      <c r="A1545" t="s">
        <v>3252</v>
      </c>
      <c r="B1545" t="s">
        <v>3253</v>
      </c>
      <c r="C1545" s="112" t="s">
        <v>3254</v>
      </c>
      <c r="D1545" t="s">
        <v>2322</v>
      </c>
    </row>
    <row r="1546" spans="1:4">
      <c r="A1546" t="s">
        <v>3255</v>
      </c>
      <c r="B1546" t="s">
        <v>3256</v>
      </c>
      <c r="C1546" s="112" t="s">
        <v>3254</v>
      </c>
      <c r="D1546" t="s">
        <v>3187</v>
      </c>
    </row>
    <row r="1547" spans="1:4">
      <c r="A1547" t="s">
        <v>3257</v>
      </c>
      <c r="B1547" t="s">
        <v>3258</v>
      </c>
      <c r="C1547" s="112" t="s">
        <v>3254</v>
      </c>
      <c r="D1547" t="s">
        <v>2510</v>
      </c>
    </row>
    <row r="1548" spans="1:4">
      <c r="A1548" t="s">
        <v>3259</v>
      </c>
      <c r="B1548" t="s">
        <v>3260</v>
      </c>
      <c r="C1548" s="112" t="s">
        <v>3254</v>
      </c>
      <c r="D1548" t="s">
        <v>2510</v>
      </c>
    </row>
    <row r="1549" spans="1:4">
      <c r="A1549" t="s">
        <v>3261</v>
      </c>
      <c r="B1549" t="s">
        <v>3262</v>
      </c>
      <c r="C1549" s="112" t="s">
        <v>3254</v>
      </c>
      <c r="D1549" t="s">
        <v>2510</v>
      </c>
    </row>
    <row r="1551" spans="1:4">
      <c r="A1551" t="s">
        <v>3263</v>
      </c>
      <c r="B1551" t="s">
        <v>3264</v>
      </c>
      <c r="C1551" s="112" t="s">
        <v>3265</v>
      </c>
      <c r="D1551" t="s">
        <v>1744</v>
      </c>
    </row>
    <row r="1552" spans="1:4">
      <c r="A1552" t="s">
        <v>3266</v>
      </c>
      <c r="B1552" t="s">
        <v>3267</v>
      </c>
      <c r="C1552" s="112">
        <v>43262</v>
      </c>
      <c r="D1552" t="s">
        <v>3187</v>
      </c>
    </row>
    <row r="1553" spans="1:4">
      <c r="A1553" t="s">
        <v>3268</v>
      </c>
      <c r="B1553" t="s">
        <v>2355</v>
      </c>
      <c r="C1553" s="112">
        <v>43262</v>
      </c>
      <c r="D1553" t="s">
        <v>3187</v>
      </c>
    </row>
    <row r="1554" spans="1:4">
      <c r="A1554" t="s">
        <v>3269</v>
      </c>
      <c r="B1554" t="s">
        <v>3270</v>
      </c>
      <c r="C1554" s="112">
        <v>43262</v>
      </c>
      <c r="D1554" t="s">
        <v>3187</v>
      </c>
    </row>
    <row r="1555" spans="1:4">
      <c r="A1555" t="s">
        <v>3271</v>
      </c>
      <c r="B1555" t="s">
        <v>3272</v>
      </c>
      <c r="C1555" s="112">
        <v>43262</v>
      </c>
      <c r="D1555" t="s">
        <v>3187</v>
      </c>
    </row>
    <row r="1556" spans="1:4">
      <c r="A1556" t="s">
        <v>3273</v>
      </c>
      <c r="B1556" t="s">
        <v>3274</v>
      </c>
      <c r="C1556" s="112">
        <v>43262</v>
      </c>
      <c r="D1556" t="s">
        <v>3187</v>
      </c>
    </row>
    <row r="1557" spans="1:4">
      <c r="A1557" t="s">
        <v>3275</v>
      </c>
      <c r="B1557" t="s">
        <v>3276</v>
      </c>
      <c r="C1557" s="112">
        <v>43263</v>
      </c>
      <c r="D1557" t="s">
        <v>3187</v>
      </c>
    </row>
    <row r="1558" spans="1:4">
      <c r="A1558" t="s">
        <v>3277</v>
      </c>
      <c r="B1558" t="s">
        <v>2880</v>
      </c>
      <c r="C1558" s="112">
        <v>43263</v>
      </c>
      <c r="D1558" t="s">
        <v>3187</v>
      </c>
    </row>
    <row r="1559" spans="1:4">
      <c r="A1559" t="s">
        <v>3278</v>
      </c>
      <c r="B1559" t="s">
        <v>248</v>
      </c>
      <c r="C1559" s="112">
        <v>43263</v>
      </c>
      <c r="D1559" t="s">
        <v>3187</v>
      </c>
    </row>
    <row r="1560" spans="1:4">
      <c r="A1560" t="s">
        <v>3279</v>
      </c>
      <c r="B1560" t="s">
        <v>3280</v>
      </c>
      <c r="C1560" s="112">
        <v>43263</v>
      </c>
      <c r="D1560" t="s">
        <v>3187</v>
      </c>
    </row>
    <row r="1561" spans="1:4">
      <c r="A1561" t="s">
        <v>3281</v>
      </c>
      <c r="B1561" t="s">
        <v>3282</v>
      </c>
      <c r="C1561" s="112">
        <v>43263</v>
      </c>
      <c r="D1561" t="s">
        <v>3187</v>
      </c>
    </row>
    <row r="1562" spans="1:4">
      <c r="A1562" t="s">
        <v>3283</v>
      </c>
      <c r="B1562" t="s">
        <v>3284</v>
      </c>
      <c r="C1562" s="112">
        <v>43263</v>
      </c>
      <c r="D1562" t="s">
        <v>3187</v>
      </c>
    </row>
    <row r="1563" spans="1:4">
      <c r="A1563" t="s">
        <v>3285</v>
      </c>
      <c r="B1563" t="s">
        <v>3286</v>
      </c>
      <c r="C1563" s="112">
        <v>43263</v>
      </c>
      <c r="D1563" t="s">
        <v>3187</v>
      </c>
    </row>
    <row r="1564" spans="1:4">
      <c r="A1564" t="s">
        <v>3287</v>
      </c>
      <c r="B1564" t="s">
        <v>3288</v>
      </c>
      <c r="C1564" s="112">
        <v>43264</v>
      </c>
      <c r="D1564" t="s">
        <v>3187</v>
      </c>
    </row>
    <row r="1565" spans="1:4">
      <c r="A1565" t="s">
        <v>3289</v>
      </c>
      <c r="B1565" t="s">
        <v>3290</v>
      </c>
      <c r="C1565" s="112">
        <v>43264</v>
      </c>
      <c r="D1565" t="s">
        <v>3187</v>
      </c>
    </row>
    <row r="1566" spans="1:4">
      <c r="A1566" t="s">
        <v>3291</v>
      </c>
      <c r="B1566" t="s">
        <v>2993</v>
      </c>
      <c r="C1566" s="112">
        <v>43264</v>
      </c>
      <c r="D1566" t="s">
        <v>3187</v>
      </c>
    </row>
    <row r="1567" spans="1:4">
      <c r="A1567" t="s">
        <v>3292</v>
      </c>
      <c r="B1567" t="s">
        <v>3293</v>
      </c>
      <c r="C1567" s="112">
        <v>43264</v>
      </c>
      <c r="D1567" t="s">
        <v>3187</v>
      </c>
    </row>
    <row r="1568" spans="1:4">
      <c r="A1568" t="s">
        <v>3294</v>
      </c>
      <c r="B1568" t="s">
        <v>3295</v>
      </c>
      <c r="C1568" s="112">
        <v>43264</v>
      </c>
      <c r="D1568" t="s">
        <v>3187</v>
      </c>
    </row>
    <row r="1569" spans="1:4">
      <c r="A1569" t="s">
        <v>3296</v>
      </c>
      <c r="B1569" t="s">
        <v>1045</v>
      </c>
      <c r="C1569" s="112">
        <v>43264</v>
      </c>
      <c r="D1569" t="s">
        <v>3187</v>
      </c>
    </row>
    <row r="1570" spans="1:4">
      <c r="A1570" t="s">
        <v>3297</v>
      </c>
      <c r="B1570" t="s">
        <v>3298</v>
      </c>
      <c r="C1570" s="112">
        <v>43264</v>
      </c>
      <c r="D1570" t="s">
        <v>3187</v>
      </c>
    </row>
    <row r="1571" spans="1:4">
      <c r="A1571" t="s">
        <v>3299</v>
      </c>
      <c r="B1571" t="s">
        <v>3300</v>
      </c>
      <c r="C1571" s="112">
        <v>43264</v>
      </c>
      <c r="D1571" t="s">
        <v>3187</v>
      </c>
    </row>
    <row r="1572" spans="1:4">
      <c r="A1572" t="s">
        <v>3301</v>
      </c>
      <c r="B1572" t="s">
        <v>3302</v>
      </c>
      <c r="C1572" s="112">
        <v>43266</v>
      </c>
      <c r="D1572" t="s">
        <v>3187</v>
      </c>
    </row>
    <row r="1573" spans="1:4">
      <c r="A1573" t="s">
        <v>3303</v>
      </c>
      <c r="B1573" t="s">
        <v>3304</v>
      </c>
      <c r="C1573" s="112" t="s">
        <v>3305</v>
      </c>
      <c r="D1573" t="s">
        <v>3187</v>
      </c>
    </row>
    <row r="1574" spans="1:4">
      <c r="A1574" t="s">
        <v>3306</v>
      </c>
      <c r="B1574" t="s">
        <v>3307</v>
      </c>
      <c r="C1574" s="112" t="s">
        <v>3308</v>
      </c>
      <c r="D1574" t="s">
        <v>113</v>
      </c>
    </row>
    <row r="1575" spans="1:4">
      <c r="A1575" t="s">
        <v>3309</v>
      </c>
      <c r="B1575" t="s">
        <v>3310</v>
      </c>
      <c r="C1575" s="112">
        <v>43265</v>
      </c>
      <c r="D1575" t="s">
        <v>3187</v>
      </c>
    </row>
    <row r="1576" spans="1:4">
      <c r="A1576" t="s">
        <v>3311</v>
      </c>
      <c r="B1576" t="s">
        <v>3312</v>
      </c>
      <c r="C1576" s="112">
        <v>43264</v>
      </c>
      <c r="D1576" t="s">
        <v>113</v>
      </c>
    </row>
    <row r="1577" spans="1:4">
      <c r="A1577" t="s">
        <v>3313</v>
      </c>
      <c r="B1577" t="s">
        <v>3314</v>
      </c>
      <c r="C1577" s="112">
        <v>43269</v>
      </c>
      <c r="D1577" t="s">
        <v>3187</v>
      </c>
    </row>
    <row r="1578" spans="1:4">
      <c r="A1578" t="s">
        <v>3315</v>
      </c>
      <c r="B1578" t="s">
        <v>3316</v>
      </c>
      <c r="C1578" s="112">
        <v>43269</v>
      </c>
      <c r="D1578" t="s">
        <v>3187</v>
      </c>
    </row>
    <row r="1579" spans="1:4">
      <c r="A1579" t="s">
        <v>3317</v>
      </c>
      <c r="B1579" t="s">
        <v>3318</v>
      </c>
      <c r="C1579" s="112">
        <v>43269</v>
      </c>
      <c r="D1579" t="s">
        <v>3187</v>
      </c>
    </row>
    <row r="1580" spans="1:4">
      <c r="A1580" t="s">
        <v>3319</v>
      </c>
      <c r="B1580" t="s">
        <v>3320</v>
      </c>
      <c r="C1580" s="112">
        <v>43269</v>
      </c>
      <c r="D1580" t="s">
        <v>3187</v>
      </c>
    </row>
    <row r="1581" spans="1:4">
      <c r="A1581" t="s">
        <v>3321</v>
      </c>
      <c r="B1581" t="s">
        <v>3322</v>
      </c>
      <c r="C1581" s="112">
        <v>43269</v>
      </c>
      <c r="D1581" t="s">
        <v>3187</v>
      </c>
    </row>
    <row r="1582" spans="1:4">
      <c r="A1582" t="s">
        <v>3323</v>
      </c>
      <c r="B1582" t="s">
        <v>3324</v>
      </c>
      <c r="C1582" s="112">
        <v>43269</v>
      </c>
      <c r="D1582" t="s">
        <v>3187</v>
      </c>
    </row>
    <row r="1583" spans="1:4">
      <c r="A1583" t="s">
        <v>51</v>
      </c>
      <c r="B1583" t="s">
        <v>41</v>
      </c>
      <c r="C1583" s="112">
        <v>43269</v>
      </c>
      <c r="D1583" t="s">
        <v>3187</v>
      </c>
    </row>
    <row r="1584" spans="1:4">
      <c r="A1584" t="s">
        <v>3325</v>
      </c>
      <c r="B1584" t="s">
        <v>3326</v>
      </c>
      <c r="C1584" s="112">
        <v>43269</v>
      </c>
      <c r="D1584" t="s">
        <v>3187</v>
      </c>
    </row>
    <row r="1585" spans="1:4">
      <c r="A1585" t="s">
        <v>3327</v>
      </c>
      <c r="B1585" t="s">
        <v>2517</v>
      </c>
      <c r="C1585" s="112">
        <v>43269</v>
      </c>
      <c r="D1585" t="s">
        <v>3187</v>
      </c>
    </row>
    <row r="1586" spans="1:4">
      <c r="A1586" t="s">
        <v>3328</v>
      </c>
      <c r="B1586" t="s">
        <v>1910</v>
      </c>
      <c r="C1586" s="112">
        <v>43269</v>
      </c>
      <c r="D1586" t="s">
        <v>3187</v>
      </c>
    </row>
    <row r="1587" spans="1:4">
      <c r="A1587" t="s">
        <v>3329</v>
      </c>
      <c r="B1587" t="s">
        <v>115</v>
      </c>
      <c r="C1587" s="112">
        <v>43272</v>
      </c>
      <c r="D1587" t="s">
        <v>3187</v>
      </c>
    </row>
    <row r="1588" spans="1:4">
      <c r="A1588" t="s">
        <v>3330</v>
      </c>
      <c r="B1588" t="s">
        <v>3331</v>
      </c>
      <c r="C1588" s="112">
        <v>43272</v>
      </c>
      <c r="D1588" t="s">
        <v>3187</v>
      </c>
    </row>
    <row r="1589" spans="1:4">
      <c r="A1589" t="s">
        <v>3332</v>
      </c>
      <c r="B1589" t="s">
        <v>3333</v>
      </c>
      <c r="C1589" s="112" t="s">
        <v>3334</v>
      </c>
      <c r="D1589" t="s">
        <v>3187</v>
      </c>
    </row>
    <row r="1590" spans="1:4">
      <c r="A1590" t="s">
        <v>3335</v>
      </c>
      <c r="B1590" t="s">
        <v>2835</v>
      </c>
      <c r="C1590" s="112">
        <v>43252</v>
      </c>
      <c r="D1590" t="s">
        <v>3187</v>
      </c>
    </row>
    <row r="1591" spans="1:4">
      <c r="A1591" t="s">
        <v>3336</v>
      </c>
      <c r="B1591" t="s">
        <v>3337</v>
      </c>
      <c r="C1591" s="112" t="s">
        <v>3334</v>
      </c>
      <c r="D1591" t="s">
        <v>3187</v>
      </c>
    </row>
    <row r="1592" spans="1:4">
      <c r="A1592" t="s">
        <v>3338</v>
      </c>
      <c r="B1592" t="s">
        <v>3339</v>
      </c>
      <c r="C1592" s="112">
        <v>43273</v>
      </c>
      <c r="D1592" t="s">
        <v>3187</v>
      </c>
    </row>
    <row r="1593" spans="1:4">
      <c r="A1593" t="s">
        <v>3340</v>
      </c>
      <c r="B1593" t="s">
        <v>3341</v>
      </c>
      <c r="C1593" s="112">
        <v>43272</v>
      </c>
      <c r="D1593" t="s">
        <v>3187</v>
      </c>
    </row>
    <row r="1594" spans="1:4">
      <c r="A1594" t="s">
        <v>3342</v>
      </c>
      <c r="B1594" t="s">
        <v>3343</v>
      </c>
      <c r="C1594" s="112" t="s">
        <v>3344</v>
      </c>
      <c r="D1594" t="s">
        <v>3187</v>
      </c>
    </row>
    <row r="1595" spans="1:4">
      <c r="A1595" t="s">
        <v>3345</v>
      </c>
      <c r="B1595" t="s">
        <v>1849</v>
      </c>
      <c r="C1595" s="112">
        <v>43272</v>
      </c>
      <c r="D1595" t="s">
        <v>3187</v>
      </c>
    </row>
    <row r="1596" spans="1:4">
      <c r="A1596" t="s">
        <v>3346</v>
      </c>
      <c r="B1596" t="s">
        <v>2930</v>
      </c>
      <c r="C1596" s="112">
        <v>43272</v>
      </c>
      <c r="D1596" t="s">
        <v>3187</v>
      </c>
    </row>
    <row r="1597" spans="1:4">
      <c r="A1597" t="s">
        <v>3347</v>
      </c>
      <c r="B1597" t="s">
        <v>3348</v>
      </c>
      <c r="C1597" s="112" t="s">
        <v>3349</v>
      </c>
      <c r="D1597" t="s">
        <v>3187</v>
      </c>
    </row>
    <row r="1598" spans="1:4">
      <c r="A1598" t="s">
        <v>3350</v>
      </c>
      <c r="B1598" t="s">
        <v>3351</v>
      </c>
      <c r="D1598" t="s">
        <v>3187</v>
      </c>
    </row>
    <row r="1599" spans="1:4">
      <c r="A1599" t="s">
        <v>3352</v>
      </c>
      <c r="B1599" t="s">
        <v>3353</v>
      </c>
      <c r="D1599" t="s">
        <v>3187</v>
      </c>
    </row>
    <row r="1600" spans="1:4">
      <c r="A1600" t="s">
        <v>3354</v>
      </c>
      <c r="B1600" t="s">
        <v>3355</v>
      </c>
      <c r="D1600" t="s">
        <v>3187</v>
      </c>
    </row>
    <row r="1601" spans="1:4">
      <c r="A1601" t="s">
        <v>3356</v>
      </c>
      <c r="B1601" t="s">
        <v>3357</v>
      </c>
      <c r="D1601" t="s">
        <v>209</v>
      </c>
    </row>
    <row r="1602" spans="1:4">
      <c r="A1602" t="s">
        <v>3358</v>
      </c>
      <c r="B1602" t="s">
        <v>2276</v>
      </c>
      <c r="D1602" t="s">
        <v>113</v>
      </c>
    </row>
    <row r="1603" spans="1:4">
      <c r="A1603" t="s">
        <v>3359</v>
      </c>
      <c r="B1603" t="s">
        <v>3360</v>
      </c>
      <c r="C1603" s="112" t="s">
        <v>3361</v>
      </c>
      <c r="D1603" t="s">
        <v>3187</v>
      </c>
    </row>
    <row r="1604" spans="1:4">
      <c r="A1604" t="s">
        <v>3362</v>
      </c>
      <c r="B1604" t="s">
        <v>3363</v>
      </c>
      <c r="C1604" s="112" t="s">
        <v>3361</v>
      </c>
      <c r="D1604" t="s">
        <v>3187</v>
      </c>
    </row>
    <row r="1605" spans="1:4">
      <c r="A1605" t="s">
        <v>3364</v>
      </c>
      <c r="B1605" t="s">
        <v>3365</v>
      </c>
      <c r="C1605" s="112" t="s">
        <v>3361</v>
      </c>
      <c r="D1605" t="s">
        <v>2322</v>
      </c>
    </row>
    <row r="1606" spans="1:4">
      <c r="A1606" t="s">
        <v>3366</v>
      </c>
      <c r="B1606" t="s">
        <v>3367</v>
      </c>
      <c r="C1606" s="112" t="s">
        <v>3361</v>
      </c>
      <c r="D1606" t="s">
        <v>2510</v>
      </c>
    </row>
    <row r="1607" spans="1:4">
      <c r="A1607" t="s">
        <v>3368</v>
      </c>
      <c r="B1607" t="s">
        <v>3369</v>
      </c>
      <c r="C1607" s="112" t="s">
        <v>3361</v>
      </c>
      <c r="D1607" t="s">
        <v>2510</v>
      </c>
    </row>
    <row r="1608" spans="1:4">
      <c r="A1608" t="s">
        <v>3370</v>
      </c>
      <c r="B1608" t="s">
        <v>3371</v>
      </c>
      <c r="C1608" s="112" t="s">
        <v>3361</v>
      </c>
      <c r="D1608" t="s">
        <v>2510</v>
      </c>
    </row>
    <row r="1609" spans="1:4">
      <c r="A1609" t="s">
        <v>3372</v>
      </c>
      <c r="B1609" t="s">
        <v>3373</v>
      </c>
      <c r="C1609" s="112" t="s">
        <v>3374</v>
      </c>
      <c r="D1609" t="s">
        <v>2510</v>
      </c>
    </row>
    <row r="1610" spans="1:4">
      <c r="A1610" t="s">
        <v>3375</v>
      </c>
      <c r="B1610" t="s">
        <v>3376</v>
      </c>
      <c r="C1610" s="112">
        <v>43283</v>
      </c>
      <c r="D1610" t="s">
        <v>3377</v>
      </c>
    </row>
    <row r="1611" spans="1:4">
      <c r="A1611" t="s">
        <v>3378</v>
      </c>
      <c r="B1611" t="s">
        <v>3379</v>
      </c>
      <c r="C1611" s="112">
        <v>43283</v>
      </c>
      <c r="D1611" t="s">
        <v>3377</v>
      </c>
    </row>
    <row r="1612" spans="1:4">
      <c r="A1612" t="s">
        <v>3380</v>
      </c>
      <c r="B1612" t="s">
        <v>3381</v>
      </c>
      <c r="C1612" s="112">
        <v>43283</v>
      </c>
      <c r="D1612" t="s">
        <v>2510</v>
      </c>
    </row>
    <row r="1613" spans="1:4">
      <c r="A1613" t="s">
        <v>3382</v>
      </c>
      <c r="B1613" t="s">
        <v>3383</v>
      </c>
      <c r="C1613" s="112">
        <v>43283</v>
      </c>
      <c r="D1613" t="s">
        <v>2510</v>
      </c>
    </row>
    <row r="1614" spans="1:4">
      <c r="A1614" t="s">
        <v>3384</v>
      </c>
      <c r="B1614" t="s">
        <v>3385</v>
      </c>
      <c r="C1614" s="112">
        <v>43283</v>
      </c>
      <c r="D1614" t="s">
        <v>2322</v>
      </c>
    </row>
    <row r="1615" spans="1:4">
      <c r="A1615" t="s">
        <v>3386</v>
      </c>
      <c r="B1615" t="s">
        <v>3387</v>
      </c>
      <c r="C1615" s="112">
        <v>43283</v>
      </c>
      <c r="D1615" t="s">
        <v>2510</v>
      </c>
    </row>
    <row r="1616" spans="1:4">
      <c r="A1616" t="s">
        <v>3388</v>
      </c>
      <c r="B1616" t="s">
        <v>3389</v>
      </c>
      <c r="C1616" s="112">
        <v>43283</v>
      </c>
      <c r="D1616" t="s">
        <v>2510</v>
      </c>
    </row>
    <row r="1617" spans="1:5">
      <c r="A1617" t="s">
        <v>3390</v>
      </c>
      <c r="B1617" t="s">
        <v>3391</v>
      </c>
      <c r="C1617" s="112">
        <v>43283</v>
      </c>
      <c r="D1617" t="s">
        <v>2510</v>
      </c>
    </row>
    <row r="1618" spans="1:5">
      <c r="A1618" t="s">
        <v>3392</v>
      </c>
      <c r="B1618" t="s">
        <v>3393</v>
      </c>
      <c r="C1618" s="112">
        <v>43283</v>
      </c>
      <c r="D1618" t="s">
        <v>2510</v>
      </c>
    </row>
    <row r="1619" spans="1:5">
      <c r="A1619" t="s">
        <v>3394</v>
      </c>
      <c r="B1619" t="s">
        <v>3395</v>
      </c>
      <c r="C1619" s="112">
        <v>43283</v>
      </c>
      <c r="D1619" t="s">
        <v>2510</v>
      </c>
    </row>
    <row r="1620" spans="1:5">
      <c r="A1620" t="s">
        <v>3396</v>
      </c>
      <c r="B1620" t="s">
        <v>3210</v>
      </c>
      <c r="C1620" s="112">
        <v>43283</v>
      </c>
      <c r="D1620" t="s">
        <v>2322</v>
      </c>
    </row>
    <row r="1621" spans="1:5">
      <c r="A1621" t="s">
        <v>3397</v>
      </c>
      <c r="B1621" t="s">
        <v>462</v>
      </c>
      <c r="C1621" s="112">
        <v>43283</v>
      </c>
    </row>
    <row r="1622" spans="1:5">
      <c r="A1622" t="s">
        <v>3398</v>
      </c>
      <c r="B1622" t="s">
        <v>3399</v>
      </c>
      <c r="C1622" s="112">
        <v>43283</v>
      </c>
      <c r="D1622" t="s">
        <v>59</v>
      </c>
    </row>
    <row r="1623" spans="1:5">
      <c r="A1623" t="s">
        <v>47</v>
      </c>
      <c r="B1623" t="s">
        <v>42</v>
      </c>
      <c r="C1623" s="112">
        <v>43283</v>
      </c>
      <c r="D1623" t="s">
        <v>59</v>
      </c>
      <c r="E1623" t="s">
        <v>21</v>
      </c>
    </row>
    <row r="1624" spans="1:5">
      <c r="A1624" t="s">
        <v>3400</v>
      </c>
      <c r="B1624" t="s">
        <v>3401</v>
      </c>
      <c r="C1624" s="112">
        <v>43283</v>
      </c>
      <c r="D1624" t="s">
        <v>2510</v>
      </c>
    </row>
    <row r="1625" spans="1:5">
      <c r="A1625" t="s">
        <v>3402</v>
      </c>
      <c r="B1625" t="s">
        <v>3403</v>
      </c>
      <c r="C1625" s="112">
        <v>43283</v>
      </c>
      <c r="D1625" t="s">
        <v>2510</v>
      </c>
    </row>
    <row r="1626" spans="1:5">
      <c r="A1626" t="s">
        <v>3404</v>
      </c>
      <c r="B1626" t="s">
        <v>3405</v>
      </c>
      <c r="C1626" s="112">
        <v>43283</v>
      </c>
      <c r="D1626" t="s">
        <v>2510</v>
      </c>
    </row>
    <row r="1627" spans="1:5">
      <c r="A1627" t="s">
        <v>3406</v>
      </c>
      <c r="B1627" t="s">
        <v>3407</v>
      </c>
      <c r="C1627" s="112">
        <v>43283</v>
      </c>
      <c r="D1627" t="s">
        <v>2510</v>
      </c>
    </row>
    <row r="1628" spans="1:5">
      <c r="A1628" t="s">
        <v>3408</v>
      </c>
      <c r="B1628" t="s">
        <v>3206</v>
      </c>
      <c r="C1628" s="112">
        <v>43283</v>
      </c>
      <c r="D1628" t="s">
        <v>2510</v>
      </c>
    </row>
    <row r="1629" spans="1:5">
      <c r="A1629" t="s">
        <v>3409</v>
      </c>
      <c r="B1629" t="s">
        <v>3410</v>
      </c>
      <c r="C1629" s="112">
        <v>43283</v>
      </c>
      <c r="D1629" t="s">
        <v>2510</v>
      </c>
    </row>
    <row r="1630" spans="1:5">
      <c r="A1630" t="s">
        <v>3411</v>
      </c>
      <c r="B1630" t="s">
        <v>3412</v>
      </c>
      <c r="C1630" s="112">
        <v>43283</v>
      </c>
      <c r="D1630" t="s">
        <v>2510</v>
      </c>
    </row>
    <row r="1631" spans="1:5">
      <c r="A1631" t="s">
        <v>3413</v>
      </c>
      <c r="B1631" t="s">
        <v>3414</v>
      </c>
      <c r="C1631" s="112">
        <v>43283</v>
      </c>
      <c r="D1631" t="s">
        <v>2510</v>
      </c>
    </row>
    <row r="1632" spans="1:5">
      <c r="A1632" t="s">
        <v>3415</v>
      </c>
      <c r="B1632" t="s">
        <v>3416</v>
      </c>
      <c r="C1632" s="112" t="s">
        <v>3374</v>
      </c>
      <c r="D1632" t="s">
        <v>2510</v>
      </c>
    </row>
    <row r="1633" spans="1:4">
      <c r="A1633" t="s">
        <v>3417</v>
      </c>
      <c r="B1633" t="s">
        <v>3418</v>
      </c>
      <c r="C1633" s="112" t="s">
        <v>3349</v>
      </c>
      <c r="D1633" t="s">
        <v>2510</v>
      </c>
    </row>
    <row r="1634" spans="1:4">
      <c r="A1634" t="s">
        <v>3419</v>
      </c>
      <c r="B1634" t="s">
        <v>3420</v>
      </c>
      <c r="C1634" s="112">
        <v>43283</v>
      </c>
      <c r="D1634" t="s">
        <v>2322</v>
      </c>
    </row>
    <row r="1635" spans="1:4">
      <c r="A1635" t="s">
        <v>3421</v>
      </c>
      <c r="B1635" t="s">
        <v>3422</v>
      </c>
      <c r="C1635" s="112" t="s">
        <v>3374</v>
      </c>
      <c r="D1635" t="s">
        <v>1744</v>
      </c>
    </row>
    <row r="1636" spans="1:4">
      <c r="A1636" t="s">
        <v>3423</v>
      </c>
      <c r="B1636" t="s">
        <v>3424</v>
      </c>
      <c r="C1636" s="112">
        <v>43284</v>
      </c>
    </row>
    <row r="1637" spans="1:4">
      <c r="A1637" t="s">
        <v>3425</v>
      </c>
      <c r="B1637" t="s">
        <v>3426</v>
      </c>
      <c r="C1637" s="112">
        <v>43284</v>
      </c>
    </row>
    <row r="1638" spans="1:4">
      <c r="A1638" t="s">
        <v>3427</v>
      </c>
      <c r="B1638" t="s">
        <v>3428</v>
      </c>
      <c r="C1638" s="112">
        <v>43284</v>
      </c>
    </row>
    <row r="1639" spans="1:4">
      <c r="A1639" t="s">
        <v>3429</v>
      </c>
      <c r="B1639" t="s">
        <v>319</v>
      </c>
      <c r="C1639" s="112">
        <v>43284</v>
      </c>
      <c r="D1639" t="s">
        <v>3430</v>
      </c>
    </row>
    <row r="1640" spans="1:4">
      <c r="A1640" t="s">
        <v>3431</v>
      </c>
      <c r="B1640" t="s">
        <v>2126</v>
      </c>
      <c r="C1640" s="112">
        <v>43284</v>
      </c>
    </row>
    <row r="1641" spans="1:4">
      <c r="A1641" t="s">
        <v>3432</v>
      </c>
      <c r="B1641" t="s">
        <v>3433</v>
      </c>
      <c r="C1641" s="112">
        <v>43284</v>
      </c>
    </row>
    <row r="1642" spans="1:4">
      <c r="A1642" t="s">
        <v>3434</v>
      </c>
      <c r="B1642" t="s">
        <v>3435</v>
      </c>
      <c r="C1642" s="112">
        <v>43284</v>
      </c>
    </row>
    <row r="1643" spans="1:4">
      <c r="A1643" t="s">
        <v>3436</v>
      </c>
      <c r="B1643" t="s">
        <v>3228</v>
      </c>
      <c r="C1643" s="112">
        <v>43284</v>
      </c>
    </row>
    <row r="1644" spans="1:4">
      <c r="A1644" t="s">
        <v>3437</v>
      </c>
      <c r="B1644" t="s">
        <v>254</v>
      </c>
      <c r="C1644" s="112">
        <v>43284</v>
      </c>
    </row>
    <row r="1645" spans="1:4">
      <c r="A1645" t="s">
        <v>3438</v>
      </c>
      <c r="B1645" t="s">
        <v>3439</v>
      </c>
      <c r="C1645" s="112">
        <v>43284</v>
      </c>
    </row>
    <row r="1646" spans="1:4">
      <c r="A1646" t="s">
        <v>3440</v>
      </c>
      <c r="B1646" t="s">
        <v>3441</v>
      </c>
      <c r="C1646" s="112">
        <v>43284</v>
      </c>
    </row>
    <row r="1647" spans="1:4">
      <c r="A1647" t="s">
        <v>3442</v>
      </c>
      <c r="B1647" t="s">
        <v>3443</v>
      </c>
      <c r="C1647" s="112">
        <v>43283</v>
      </c>
      <c r="D1647" t="s">
        <v>2510</v>
      </c>
    </row>
    <row r="1648" spans="1:4">
      <c r="A1648" t="s">
        <v>3444</v>
      </c>
      <c r="B1648" t="s">
        <v>3445</v>
      </c>
      <c r="C1648" s="112">
        <v>43283</v>
      </c>
      <c r="D1648" t="s">
        <v>2322</v>
      </c>
    </row>
    <row r="1649" spans="1:4">
      <c r="A1649" t="s">
        <v>3446</v>
      </c>
      <c r="B1649" t="s">
        <v>3447</v>
      </c>
      <c r="C1649" s="112">
        <v>43283</v>
      </c>
      <c r="D1649" t="s">
        <v>2510</v>
      </c>
    </row>
    <row r="1650" spans="1:4">
      <c r="A1650" t="s">
        <v>3448</v>
      </c>
      <c r="B1650" t="s">
        <v>3449</v>
      </c>
      <c r="C1650" s="112">
        <v>43283</v>
      </c>
      <c r="D1650" t="s">
        <v>2510</v>
      </c>
    </row>
    <row r="1651" spans="1:4">
      <c r="A1651" t="s">
        <v>3450</v>
      </c>
      <c r="B1651" t="s">
        <v>3451</v>
      </c>
      <c r="C1651" s="112">
        <v>43283</v>
      </c>
      <c r="D1651" t="s">
        <v>2510</v>
      </c>
    </row>
    <row r="1652" spans="1:4">
      <c r="A1652" t="s">
        <v>3452</v>
      </c>
      <c r="B1652" t="s">
        <v>3453</v>
      </c>
      <c r="C1652" s="112">
        <v>43286</v>
      </c>
      <c r="D1652" t="s">
        <v>2510</v>
      </c>
    </row>
    <row r="1653" spans="1:4">
      <c r="A1653" t="s">
        <v>3454</v>
      </c>
      <c r="B1653" t="s">
        <v>3455</v>
      </c>
      <c r="C1653" s="112">
        <v>43286</v>
      </c>
      <c r="D1653" t="s">
        <v>2515</v>
      </c>
    </row>
    <row r="1654" spans="1:4">
      <c r="A1654" t="s">
        <v>3456</v>
      </c>
      <c r="B1654" t="s">
        <v>3457</v>
      </c>
      <c r="C1654" s="112">
        <v>43287</v>
      </c>
      <c r="D1654" t="s">
        <v>2510</v>
      </c>
    </row>
    <row r="1655" spans="1:4">
      <c r="A1655" t="s">
        <v>3458</v>
      </c>
      <c r="B1655" t="s">
        <v>302</v>
      </c>
      <c r="C1655" s="112">
        <v>43288</v>
      </c>
      <c r="D1655" t="s">
        <v>2510</v>
      </c>
    </row>
    <row r="1656" spans="1:4">
      <c r="A1656" t="s">
        <v>3459</v>
      </c>
      <c r="B1656" t="s">
        <v>3104</v>
      </c>
      <c r="C1656" s="112">
        <v>43283</v>
      </c>
      <c r="D1656" t="s">
        <v>113</v>
      </c>
    </row>
    <row r="1657" spans="1:4">
      <c r="A1657" t="s">
        <v>3460</v>
      </c>
      <c r="B1657" t="s">
        <v>3461</v>
      </c>
      <c r="C1657" s="112">
        <v>43288</v>
      </c>
      <c r="D1657" t="s">
        <v>2510</v>
      </c>
    </row>
    <row r="1658" spans="1:4">
      <c r="A1658" t="s">
        <v>3462</v>
      </c>
      <c r="B1658" t="s">
        <v>3463</v>
      </c>
      <c r="C1658" s="112">
        <v>43282</v>
      </c>
      <c r="D1658" t="s">
        <v>1744</v>
      </c>
    </row>
    <row r="1659" spans="1:4">
      <c r="A1659" t="s">
        <v>3464</v>
      </c>
      <c r="B1659" t="s">
        <v>3465</v>
      </c>
      <c r="C1659" s="112" t="s">
        <v>3466</v>
      </c>
      <c r="D1659" t="s">
        <v>2510</v>
      </c>
    </row>
    <row r="1660" spans="1:4">
      <c r="A1660" t="s">
        <v>3467</v>
      </c>
      <c r="B1660" t="s">
        <v>3468</v>
      </c>
      <c r="D1660" t="s">
        <v>2510</v>
      </c>
    </row>
    <row r="1661" spans="1:4">
      <c r="A1661" t="s">
        <v>3469</v>
      </c>
      <c r="B1661" t="s">
        <v>1997</v>
      </c>
      <c r="C1661" s="112">
        <v>43292</v>
      </c>
      <c r="D1661" t="s">
        <v>2510</v>
      </c>
    </row>
    <row r="1662" spans="1:4">
      <c r="A1662" t="s">
        <v>3470</v>
      </c>
      <c r="B1662" t="s">
        <v>3471</v>
      </c>
      <c r="C1662" s="112">
        <v>43293</v>
      </c>
      <c r="D1662" t="s">
        <v>2515</v>
      </c>
    </row>
    <row r="1663" spans="1:4">
      <c r="A1663" t="s">
        <v>3472</v>
      </c>
      <c r="B1663" t="s">
        <v>3473</v>
      </c>
      <c r="C1663" s="112">
        <v>43293</v>
      </c>
      <c r="D1663" t="s">
        <v>59</v>
      </c>
    </row>
    <row r="1664" spans="1:4">
      <c r="A1664" t="s">
        <v>3474</v>
      </c>
      <c r="B1664" t="s">
        <v>3475</v>
      </c>
      <c r="C1664" s="112">
        <v>43293</v>
      </c>
      <c r="D1664" t="s">
        <v>59</v>
      </c>
    </row>
    <row r="1665" spans="1:4">
      <c r="A1665" t="s">
        <v>3476</v>
      </c>
      <c r="B1665" t="s">
        <v>3477</v>
      </c>
      <c r="C1665" s="112">
        <v>43293</v>
      </c>
      <c r="D1665" t="s">
        <v>113</v>
      </c>
    </row>
    <row r="1666" spans="1:4">
      <c r="A1666" t="s">
        <v>3478</v>
      </c>
      <c r="B1666" t="s">
        <v>3479</v>
      </c>
      <c r="C1666" s="112" t="s">
        <v>3480</v>
      </c>
      <c r="D1666" t="s">
        <v>2510</v>
      </c>
    </row>
    <row r="1667" spans="1:4">
      <c r="A1667" t="s">
        <v>3481</v>
      </c>
      <c r="B1667" t="s">
        <v>3482</v>
      </c>
      <c r="C1667" s="112" t="s">
        <v>3483</v>
      </c>
      <c r="D1667" t="s">
        <v>2510</v>
      </c>
    </row>
    <row r="1668" spans="1:4">
      <c r="A1668" t="s">
        <v>3484</v>
      </c>
      <c r="B1668" t="s">
        <v>3485</v>
      </c>
      <c r="C1668" s="112">
        <v>43297</v>
      </c>
      <c r="D1668" t="s">
        <v>2510</v>
      </c>
    </row>
    <row r="1669" spans="1:4">
      <c r="A1669" t="s">
        <v>3486</v>
      </c>
      <c r="B1669" t="s">
        <v>3122</v>
      </c>
      <c r="C1669" s="112">
        <v>43294</v>
      </c>
      <c r="D1669" t="s">
        <v>113</v>
      </c>
    </row>
    <row r="1670" spans="1:4">
      <c r="A1670" t="s">
        <v>3487</v>
      </c>
      <c r="B1670" t="s">
        <v>3488</v>
      </c>
      <c r="C1670" s="112" t="s">
        <v>3489</v>
      </c>
      <c r="D1670" t="s">
        <v>2322</v>
      </c>
    </row>
    <row r="1671" spans="1:4">
      <c r="A1671" t="s">
        <v>3490</v>
      </c>
      <c r="B1671" t="s">
        <v>3491</v>
      </c>
      <c r="C1671" s="112" t="s">
        <v>3489</v>
      </c>
      <c r="D1671" t="s">
        <v>2322</v>
      </c>
    </row>
    <row r="1672" spans="1:4">
      <c r="A1672" t="s">
        <v>3492</v>
      </c>
      <c r="B1672" t="s">
        <v>3493</v>
      </c>
      <c r="C1672" s="112" t="s">
        <v>3489</v>
      </c>
      <c r="D1672" t="s">
        <v>2510</v>
      </c>
    </row>
    <row r="1673" spans="1:4">
      <c r="A1673" t="s">
        <v>3494</v>
      </c>
      <c r="B1673" t="s">
        <v>3495</v>
      </c>
      <c r="C1673" s="112">
        <v>43297</v>
      </c>
      <c r="D1673" t="s">
        <v>2510</v>
      </c>
    </row>
    <row r="1674" spans="1:4">
      <c r="A1674" t="s">
        <v>3496</v>
      </c>
      <c r="B1674" t="s">
        <v>3497</v>
      </c>
      <c r="C1674" s="112">
        <v>43297</v>
      </c>
      <c r="D1674" t="s">
        <v>2510</v>
      </c>
    </row>
    <row r="1675" spans="1:4">
      <c r="A1675" t="s">
        <v>3498</v>
      </c>
      <c r="B1675" t="s">
        <v>3499</v>
      </c>
      <c r="C1675" s="112">
        <v>43297</v>
      </c>
      <c r="D1675" t="s">
        <v>2510</v>
      </c>
    </row>
    <row r="1676" spans="1:4">
      <c r="A1676" t="s">
        <v>3500</v>
      </c>
      <c r="B1676" t="s">
        <v>3501</v>
      </c>
      <c r="C1676" s="112">
        <v>43297</v>
      </c>
      <c r="D1676" t="s">
        <v>2510</v>
      </c>
    </row>
    <row r="1677" spans="1:4">
      <c r="A1677" t="s">
        <v>3502</v>
      </c>
      <c r="B1677" t="s">
        <v>3503</v>
      </c>
      <c r="C1677" s="112" t="s">
        <v>3504</v>
      </c>
      <c r="D1677" t="s">
        <v>113</v>
      </c>
    </row>
    <row r="1678" spans="1:4">
      <c r="A1678" t="s">
        <v>3505</v>
      </c>
      <c r="B1678" t="s">
        <v>3506</v>
      </c>
      <c r="C1678" s="112">
        <v>43297</v>
      </c>
      <c r="D1678" t="s">
        <v>2510</v>
      </c>
    </row>
    <row r="1679" spans="1:4">
      <c r="A1679" t="s">
        <v>3507</v>
      </c>
      <c r="B1679" t="s">
        <v>2035</v>
      </c>
      <c r="C1679" s="112">
        <v>43300</v>
      </c>
      <c r="D1679" t="s">
        <v>2510</v>
      </c>
    </row>
    <row r="1680" spans="1:4">
      <c r="A1680" t="s">
        <v>3508</v>
      </c>
      <c r="B1680" t="s">
        <v>3509</v>
      </c>
      <c r="C1680" s="112" t="s">
        <v>3489</v>
      </c>
      <c r="D1680" t="s">
        <v>209</v>
      </c>
    </row>
    <row r="1681" spans="1:4">
      <c r="A1681" t="s">
        <v>3510</v>
      </c>
      <c r="B1681" t="s">
        <v>3511</v>
      </c>
      <c r="D1681" t="s">
        <v>2510</v>
      </c>
    </row>
    <row r="1682" spans="1:4">
      <c r="A1682" t="s">
        <v>3512</v>
      </c>
      <c r="B1682" t="s">
        <v>3513</v>
      </c>
      <c r="D1682" t="s">
        <v>2510</v>
      </c>
    </row>
    <row r="1683" spans="1:4">
      <c r="A1683" t="s">
        <v>3514</v>
      </c>
      <c r="B1683" t="s">
        <v>3515</v>
      </c>
      <c r="D1683" t="s">
        <v>2510</v>
      </c>
    </row>
    <row r="1684" spans="1:4">
      <c r="A1684" t="s">
        <v>3516</v>
      </c>
      <c r="B1684" t="s">
        <v>2853</v>
      </c>
      <c r="D1684" t="s">
        <v>113</v>
      </c>
    </row>
    <row r="1685" spans="1:4">
      <c r="A1685" t="s">
        <v>3517</v>
      </c>
      <c r="B1685" t="s">
        <v>3518</v>
      </c>
      <c r="D1685" t="s">
        <v>2510</v>
      </c>
    </row>
    <row r="1686" spans="1:4">
      <c r="A1686" t="s">
        <v>3519</v>
      </c>
      <c r="B1686" t="s">
        <v>2268</v>
      </c>
      <c r="D1686" t="s">
        <v>2510</v>
      </c>
    </row>
    <row r="1687" spans="1:4">
      <c r="A1687" t="s">
        <v>3520</v>
      </c>
      <c r="B1687" t="s">
        <v>3521</v>
      </c>
      <c r="D1687" t="s">
        <v>2510</v>
      </c>
    </row>
    <row r="1688" spans="1:4">
      <c r="A1688" t="s">
        <v>3522</v>
      </c>
      <c r="B1688" t="s">
        <v>3523</v>
      </c>
      <c r="D1688" t="s">
        <v>2510</v>
      </c>
    </row>
    <row r="1689" spans="1:4">
      <c r="A1689" t="s">
        <v>3524</v>
      </c>
      <c r="B1689" t="s">
        <v>1758</v>
      </c>
      <c r="D1689" t="s">
        <v>2510</v>
      </c>
    </row>
    <row r="1690" spans="1:4">
      <c r="A1690" t="s">
        <v>3525</v>
      </c>
      <c r="B1690" t="s">
        <v>3526</v>
      </c>
      <c r="C1690" s="112" t="s">
        <v>3527</v>
      </c>
      <c r="D1690" t="s">
        <v>2510</v>
      </c>
    </row>
    <row r="1691" spans="1:4">
      <c r="A1691" t="s">
        <v>3528</v>
      </c>
      <c r="B1691" t="s">
        <v>3529</v>
      </c>
      <c r="C1691" s="112" t="s">
        <v>3527</v>
      </c>
      <c r="D1691" t="s">
        <v>2510</v>
      </c>
    </row>
    <row r="1692" spans="1:4">
      <c r="A1692" t="s">
        <v>3530</v>
      </c>
      <c r="B1692" t="s">
        <v>3531</v>
      </c>
      <c r="C1692" s="112" t="s">
        <v>3374</v>
      </c>
      <c r="D1692" t="s">
        <v>2322</v>
      </c>
    </row>
    <row r="1693" spans="1:4">
      <c r="A1693" t="s">
        <v>3532</v>
      </c>
      <c r="B1693" t="s">
        <v>3533</v>
      </c>
      <c r="C1693" s="112">
        <v>43301</v>
      </c>
      <c r="D1693" t="s">
        <v>113</v>
      </c>
    </row>
    <row r="1694" spans="1:4">
      <c r="A1694" t="s">
        <v>3534</v>
      </c>
      <c r="B1694" t="s">
        <v>1562</v>
      </c>
      <c r="C1694" s="112">
        <v>43283</v>
      </c>
      <c r="D1694" t="s">
        <v>3535</v>
      </c>
    </row>
    <row r="1695" spans="1:4">
      <c r="A1695" t="s">
        <v>3536</v>
      </c>
      <c r="B1695" t="s">
        <v>1501</v>
      </c>
      <c r="D1695" t="s">
        <v>2510</v>
      </c>
    </row>
    <row r="1696" spans="1:4">
      <c r="A1696" t="s">
        <v>3537</v>
      </c>
      <c r="B1696" t="s">
        <v>3538</v>
      </c>
      <c r="C1696" s="112" t="s">
        <v>3539</v>
      </c>
      <c r="D1696" t="s">
        <v>2510</v>
      </c>
    </row>
    <row r="1697" spans="1:4">
      <c r="A1697" t="s">
        <v>3540</v>
      </c>
      <c r="B1697" t="s">
        <v>1015</v>
      </c>
      <c r="C1697" s="112" t="s">
        <v>3539</v>
      </c>
      <c r="D1697" t="s">
        <v>2510</v>
      </c>
    </row>
    <row r="1698" spans="1:4">
      <c r="A1698" t="s">
        <v>3541</v>
      </c>
      <c r="B1698" t="s">
        <v>3542</v>
      </c>
      <c r="C1698" s="112">
        <v>43305</v>
      </c>
      <c r="D1698" t="s">
        <v>2510</v>
      </c>
    </row>
    <row r="1699" spans="1:4">
      <c r="A1699" t="s">
        <v>3543</v>
      </c>
      <c r="B1699" t="s">
        <v>3544</v>
      </c>
      <c r="C1699" s="112">
        <v>43305</v>
      </c>
      <c r="D1699" t="s">
        <v>2510</v>
      </c>
    </row>
    <row r="1700" spans="1:4">
      <c r="A1700" t="s">
        <v>3545</v>
      </c>
      <c r="B1700" t="s">
        <v>3546</v>
      </c>
      <c r="C1700" s="112">
        <v>43305</v>
      </c>
      <c r="D1700" t="s">
        <v>2322</v>
      </c>
    </row>
    <row r="1701" spans="1:4">
      <c r="A1701" t="s">
        <v>3547</v>
      </c>
      <c r="B1701" t="s">
        <v>3548</v>
      </c>
      <c r="C1701" s="112">
        <v>43305</v>
      </c>
      <c r="D1701" t="s">
        <v>2510</v>
      </c>
    </row>
    <row r="1702" spans="1:4">
      <c r="A1702" t="s">
        <v>3549</v>
      </c>
      <c r="B1702" t="s">
        <v>3550</v>
      </c>
      <c r="C1702" s="112">
        <v>43305</v>
      </c>
      <c r="D1702" t="s">
        <v>2510</v>
      </c>
    </row>
    <row r="1703" spans="1:4">
      <c r="A1703" t="s">
        <v>3551</v>
      </c>
      <c r="B1703" t="s">
        <v>3552</v>
      </c>
      <c r="C1703" s="112">
        <v>43305</v>
      </c>
      <c r="D1703" t="s">
        <v>2510</v>
      </c>
    </row>
    <row r="1704" spans="1:4">
      <c r="A1704" t="s">
        <v>3553</v>
      </c>
      <c r="B1704" t="s">
        <v>3554</v>
      </c>
      <c r="C1704" s="112">
        <v>43305</v>
      </c>
      <c r="D1704" t="s">
        <v>2510</v>
      </c>
    </row>
    <row r="1705" spans="1:4">
      <c r="A1705" t="s">
        <v>3555</v>
      </c>
      <c r="B1705" t="s">
        <v>3556</v>
      </c>
      <c r="C1705" s="112">
        <v>43307</v>
      </c>
      <c r="D1705" t="s">
        <v>2510</v>
      </c>
    </row>
    <row r="1706" spans="1:4">
      <c r="A1706" t="s">
        <v>3557</v>
      </c>
      <c r="B1706" t="s">
        <v>3558</v>
      </c>
      <c r="C1706" s="112">
        <v>43309</v>
      </c>
      <c r="D1706" t="s">
        <v>2510</v>
      </c>
    </row>
    <row r="1707" spans="1:4">
      <c r="A1707" t="s">
        <v>3559</v>
      </c>
      <c r="B1707" t="s">
        <v>3560</v>
      </c>
      <c r="C1707" s="112">
        <v>43306</v>
      </c>
      <c r="D1707" t="s">
        <v>2510</v>
      </c>
    </row>
    <row r="1708" spans="1:4">
      <c r="A1708" t="s">
        <v>3561</v>
      </c>
      <c r="B1708" t="s">
        <v>3562</v>
      </c>
      <c r="C1708" s="112" t="s">
        <v>3563</v>
      </c>
      <c r="D1708" t="s">
        <v>2510</v>
      </c>
    </row>
    <row r="1709" spans="1:4">
      <c r="A1709" t="s">
        <v>3564</v>
      </c>
      <c r="B1709" t="s">
        <v>3565</v>
      </c>
      <c r="C1709" s="112" t="s">
        <v>3563</v>
      </c>
      <c r="D1709" t="s">
        <v>2322</v>
      </c>
    </row>
    <row r="1710" spans="1:4">
      <c r="A1710" t="s">
        <v>3566</v>
      </c>
      <c r="B1710" t="s">
        <v>3567</v>
      </c>
      <c r="C1710" s="112" t="s">
        <v>3568</v>
      </c>
      <c r="D1710" t="s">
        <v>2510</v>
      </c>
    </row>
    <row r="1711" spans="1:4">
      <c r="A1711" t="s">
        <v>3569</v>
      </c>
      <c r="B1711" t="s">
        <v>3570</v>
      </c>
      <c r="C1711" s="112" t="s">
        <v>3568</v>
      </c>
      <c r="D1711" t="s">
        <v>2510</v>
      </c>
    </row>
    <row r="1712" spans="1:4">
      <c r="A1712" t="s">
        <v>3571</v>
      </c>
      <c r="B1712" t="s">
        <v>3572</v>
      </c>
      <c r="C1712" s="112" t="s">
        <v>3568</v>
      </c>
      <c r="D1712" t="s">
        <v>2510</v>
      </c>
    </row>
    <row r="1713" spans="1:4">
      <c r="A1713" t="s">
        <v>3573</v>
      </c>
      <c r="B1713" t="s">
        <v>3574</v>
      </c>
      <c r="C1713" s="112" t="s">
        <v>3568</v>
      </c>
      <c r="D1713" t="s">
        <v>2510</v>
      </c>
    </row>
    <row r="1714" spans="1:4">
      <c r="A1714" t="s">
        <v>3575</v>
      </c>
      <c r="B1714" t="s">
        <v>3576</v>
      </c>
      <c r="C1714" s="112" t="s">
        <v>3568</v>
      </c>
      <c r="D1714" t="s">
        <v>2322</v>
      </c>
    </row>
    <row r="1715" spans="1:4">
      <c r="A1715" t="s">
        <v>3577</v>
      </c>
      <c r="B1715" t="s">
        <v>3578</v>
      </c>
      <c r="C1715" s="112">
        <v>43313</v>
      </c>
      <c r="D1715" t="s">
        <v>2510</v>
      </c>
    </row>
    <row r="1716" spans="1:4">
      <c r="A1716" t="s">
        <v>3579</v>
      </c>
      <c r="B1716" t="s">
        <v>3580</v>
      </c>
      <c r="C1716" s="112">
        <v>43313</v>
      </c>
      <c r="D1716" t="s">
        <v>2510</v>
      </c>
    </row>
    <row r="1717" spans="1:4">
      <c r="A1717" t="s">
        <v>3581</v>
      </c>
      <c r="B1717" t="s">
        <v>3582</v>
      </c>
      <c r="C1717" s="112">
        <v>43307</v>
      </c>
      <c r="D1717" t="s">
        <v>2510</v>
      </c>
    </row>
    <row r="1718" spans="1:4">
      <c r="A1718" t="s">
        <v>3583</v>
      </c>
      <c r="B1718" t="s">
        <v>3584</v>
      </c>
      <c r="D1718" t="s">
        <v>2322</v>
      </c>
    </row>
    <row r="1719" spans="1:4">
      <c r="A1719" t="s">
        <v>3585</v>
      </c>
      <c r="B1719" t="s">
        <v>3586</v>
      </c>
      <c r="C1719" s="112" t="s">
        <v>3568</v>
      </c>
      <c r="D1719" t="s">
        <v>2510</v>
      </c>
    </row>
    <row r="1720" spans="1:4">
      <c r="A1720" t="s">
        <v>3587</v>
      </c>
      <c r="B1720" t="s">
        <v>3588</v>
      </c>
      <c r="C1720" s="112" t="s">
        <v>3568</v>
      </c>
      <c r="D1720" t="s">
        <v>2510</v>
      </c>
    </row>
    <row r="1721" spans="1:4">
      <c r="A1721" t="s">
        <v>3589</v>
      </c>
      <c r="B1721" t="s">
        <v>3590</v>
      </c>
      <c r="C1721" s="112">
        <v>43313</v>
      </c>
      <c r="D1721" t="s">
        <v>2510</v>
      </c>
    </row>
    <row r="1722" spans="1:4">
      <c r="A1722" t="s">
        <v>3591</v>
      </c>
      <c r="B1722" t="s">
        <v>3592</v>
      </c>
      <c r="C1722" s="112">
        <v>43313</v>
      </c>
      <c r="D1722" t="s">
        <v>2510</v>
      </c>
    </row>
    <row r="1723" spans="1:4">
      <c r="A1723" t="s">
        <v>3593</v>
      </c>
      <c r="B1723" t="s">
        <v>3594</v>
      </c>
      <c r="C1723" s="112">
        <v>43313</v>
      </c>
      <c r="D1723" t="s">
        <v>2510</v>
      </c>
    </row>
    <row r="1724" spans="1:4">
      <c r="A1724" t="s">
        <v>3595</v>
      </c>
      <c r="B1724" t="s">
        <v>3596</v>
      </c>
      <c r="C1724" s="112">
        <v>43313</v>
      </c>
      <c r="D1724" t="s">
        <v>2510</v>
      </c>
    </row>
    <row r="1725" spans="1:4">
      <c r="A1725" t="s">
        <v>3597</v>
      </c>
      <c r="B1725" t="s">
        <v>3598</v>
      </c>
      <c r="C1725" s="112">
        <v>43313</v>
      </c>
      <c r="D1725" t="s">
        <v>2322</v>
      </c>
    </row>
    <row r="1726" spans="1:4">
      <c r="A1726" t="s">
        <v>3599</v>
      </c>
      <c r="B1726" t="s">
        <v>3600</v>
      </c>
      <c r="C1726" s="112">
        <v>43315</v>
      </c>
      <c r="D1726" t="s">
        <v>2510</v>
      </c>
    </row>
    <row r="1727" spans="1:4">
      <c r="A1727" t="s">
        <v>3601</v>
      </c>
      <c r="B1727" t="s">
        <v>3602</v>
      </c>
      <c r="C1727" s="112" t="s">
        <v>3568</v>
      </c>
      <c r="D1727" t="s">
        <v>1744</v>
      </c>
    </row>
    <row r="1728" spans="1:4">
      <c r="A1728" t="s">
        <v>3603</v>
      </c>
      <c r="B1728" t="s">
        <v>3604</v>
      </c>
      <c r="C1728" s="112" t="s">
        <v>3568</v>
      </c>
      <c r="D1728" t="s">
        <v>3240</v>
      </c>
    </row>
    <row r="1729" spans="1:4">
      <c r="A1729" t="s">
        <v>3605</v>
      </c>
      <c r="B1729" t="s">
        <v>3606</v>
      </c>
      <c r="C1729" s="112" t="s">
        <v>3568</v>
      </c>
      <c r="D1729" t="s">
        <v>209</v>
      </c>
    </row>
    <row r="1730" spans="1:4">
      <c r="A1730" t="s">
        <v>3607</v>
      </c>
      <c r="B1730" t="s">
        <v>3608</v>
      </c>
      <c r="C1730" s="112">
        <v>43316</v>
      </c>
      <c r="D1730" t="s">
        <v>2322</v>
      </c>
    </row>
    <row r="1731" spans="1:4">
      <c r="A1731" t="s">
        <v>3609</v>
      </c>
      <c r="B1731" t="s">
        <v>3610</v>
      </c>
      <c r="C1731" s="112">
        <v>43316</v>
      </c>
      <c r="D1731" t="s">
        <v>2322</v>
      </c>
    </row>
    <row r="1732" spans="1:4">
      <c r="A1732" t="s">
        <v>3611</v>
      </c>
      <c r="B1732" t="s">
        <v>3612</v>
      </c>
      <c r="C1732" s="112">
        <v>43316</v>
      </c>
      <c r="D1732" t="s">
        <v>2510</v>
      </c>
    </row>
    <row r="1733" spans="1:4">
      <c r="A1733" t="s">
        <v>3613</v>
      </c>
      <c r="B1733" t="s">
        <v>3614</v>
      </c>
      <c r="C1733" s="112">
        <v>43313</v>
      </c>
      <c r="D1733" t="s">
        <v>2510</v>
      </c>
    </row>
    <row r="1734" spans="1:4">
      <c r="A1734" t="s">
        <v>3615</v>
      </c>
      <c r="B1734" t="s">
        <v>3616</v>
      </c>
      <c r="C1734" s="112">
        <v>43313</v>
      </c>
      <c r="D1734" t="s">
        <v>2510</v>
      </c>
    </row>
    <row r="1735" spans="1:4">
      <c r="A1735" t="s">
        <v>3617</v>
      </c>
      <c r="B1735" t="s">
        <v>3618</v>
      </c>
      <c r="C1735" s="112">
        <v>43318</v>
      </c>
      <c r="D1735" t="s">
        <v>2322</v>
      </c>
    </row>
    <row r="1736" spans="1:4">
      <c r="A1736" t="s">
        <v>3619</v>
      </c>
      <c r="B1736" t="s">
        <v>3620</v>
      </c>
      <c r="C1736" s="112">
        <v>43318</v>
      </c>
      <c r="D1736" t="s">
        <v>2322</v>
      </c>
    </row>
    <row r="1737" spans="1:4">
      <c r="A1737" t="s">
        <v>3621</v>
      </c>
      <c r="B1737" t="s">
        <v>3622</v>
      </c>
      <c r="C1737" s="112">
        <v>43318</v>
      </c>
      <c r="D1737" t="s">
        <v>2322</v>
      </c>
    </row>
    <row r="1738" spans="1:4">
      <c r="A1738" t="s">
        <v>3623</v>
      </c>
      <c r="B1738" t="s">
        <v>3624</v>
      </c>
      <c r="C1738" s="112">
        <v>43318</v>
      </c>
      <c r="D1738" t="s">
        <v>2322</v>
      </c>
    </row>
    <row r="1739" spans="1:4">
      <c r="A1739" t="s">
        <v>3625</v>
      </c>
      <c r="B1739" t="s">
        <v>3020</v>
      </c>
      <c r="C1739" s="112">
        <v>43318</v>
      </c>
      <c r="D1739" t="s">
        <v>2322</v>
      </c>
    </row>
    <row r="1740" spans="1:4">
      <c r="A1740" t="s">
        <v>3626</v>
      </c>
      <c r="B1740" t="s">
        <v>3627</v>
      </c>
      <c r="C1740" s="112">
        <v>43318</v>
      </c>
      <c r="D1740" t="s">
        <v>2322</v>
      </c>
    </row>
    <row r="1741" spans="1:4">
      <c r="A1741" t="s">
        <v>3628</v>
      </c>
      <c r="B1741" t="s">
        <v>3629</v>
      </c>
      <c r="C1741" s="112">
        <v>43318</v>
      </c>
      <c r="D1741" t="s">
        <v>2322</v>
      </c>
    </row>
    <row r="1742" spans="1:4">
      <c r="A1742" t="s">
        <v>3630</v>
      </c>
      <c r="B1742" t="s">
        <v>3631</v>
      </c>
      <c r="C1742" s="112">
        <v>43318</v>
      </c>
      <c r="D1742" t="s">
        <v>2510</v>
      </c>
    </row>
    <row r="1743" spans="1:4">
      <c r="A1743" t="s">
        <v>3632</v>
      </c>
      <c r="B1743" t="s">
        <v>3633</v>
      </c>
      <c r="C1743" s="112" t="s">
        <v>3634</v>
      </c>
      <c r="D1743" t="s">
        <v>2510</v>
      </c>
    </row>
    <row r="1744" spans="1:4">
      <c r="A1744" t="s">
        <v>3635</v>
      </c>
      <c r="B1744" t="s">
        <v>3636</v>
      </c>
      <c r="C1744" s="112">
        <v>43319</v>
      </c>
      <c r="D1744" t="s">
        <v>2510</v>
      </c>
    </row>
    <row r="1745" spans="1:4">
      <c r="A1745" t="s">
        <v>3637</v>
      </c>
      <c r="B1745" t="s">
        <v>3638</v>
      </c>
      <c r="C1745" s="112">
        <v>43318</v>
      </c>
      <c r="D1745" t="s">
        <v>1744</v>
      </c>
    </row>
    <row r="1746" spans="1:4">
      <c r="A1746" t="s">
        <v>3639</v>
      </c>
      <c r="B1746" t="s">
        <v>3640</v>
      </c>
      <c r="C1746" s="112">
        <v>43319</v>
      </c>
      <c r="D1746" t="s">
        <v>1744</v>
      </c>
    </row>
    <row r="1747" spans="1:4">
      <c r="A1747" t="s">
        <v>3641</v>
      </c>
      <c r="B1747" t="s">
        <v>3642</v>
      </c>
      <c r="C1747" s="112">
        <v>43319</v>
      </c>
      <c r="D1747" t="s">
        <v>2510</v>
      </c>
    </row>
    <row r="1748" spans="1:4">
      <c r="A1748" t="s">
        <v>3643</v>
      </c>
      <c r="B1748" t="s">
        <v>3644</v>
      </c>
      <c r="C1748" s="112">
        <v>43319</v>
      </c>
      <c r="D1748" t="s">
        <v>2510</v>
      </c>
    </row>
    <row r="1749" spans="1:4">
      <c r="A1749" t="s">
        <v>3645</v>
      </c>
      <c r="B1749" t="s">
        <v>3295</v>
      </c>
      <c r="C1749" s="112">
        <v>43319</v>
      </c>
      <c r="D1749" t="s">
        <v>2510</v>
      </c>
    </row>
    <row r="1750" spans="1:4">
      <c r="A1750" t="s">
        <v>3646</v>
      </c>
      <c r="B1750" t="s">
        <v>3647</v>
      </c>
      <c r="C1750" s="112">
        <v>43320</v>
      </c>
      <c r="D1750" t="s">
        <v>2322</v>
      </c>
    </row>
    <row r="1751" spans="1:4">
      <c r="A1751" t="s">
        <v>3648</v>
      </c>
      <c r="B1751" t="s">
        <v>3649</v>
      </c>
      <c r="C1751" s="112">
        <v>43320</v>
      </c>
      <c r="D1751" t="s">
        <v>2510</v>
      </c>
    </row>
    <row r="1752" spans="1:4">
      <c r="A1752" t="s">
        <v>3650</v>
      </c>
      <c r="B1752" t="s">
        <v>3651</v>
      </c>
      <c r="C1752" s="112">
        <v>43320</v>
      </c>
      <c r="D1752" t="s">
        <v>2510</v>
      </c>
    </row>
    <row r="1753" spans="1:4">
      <c r="A1753" t="s">
        <v>3652</v>
      </c>
      <c r="B1753" t="s">
        <v>3653</v>
      </c>
      <c r="C1753" s="112">
        <v>43320</v>
      </c>
      <c r="D1753" t="s">
        <v>2510</v>
      </c>
    </row>
    <row r="1754" spans="1:4">
      <c r="A1754" t="s">
        <v>3654</v>
      </c>
      <c r="B1754" t="s">
        <v>3655</v>
      </c>
      <c r="C1754" s="112">
        <v>43320</v>
      </c>
      <c r="D1754" t="s">
        <v>1744</v>
      </c>
    </row>
    <row r="1755" spans="1:4">
      <c r="A1755" t="s">
        <v>3656</v>
      </c>
      <c r="B1755" t="s">
        <v>3657</v>
      </c>
      <c r="C1755" s="112">
        <v>43320</v>
      </c>
      <c r="D1755" t="s">
        <v>2510</v>
      </c>
    </row>
    <row r="1756" spans="1:4">
      <c r="A1756" t="s">
        <v>3658</v>
      </c>
      <c r="B1756" t="s">
        <v>3659</v>
      </c>
      <c r="C1756" s="112">
        <v>43320</v>
      </c>
      <c r="D1756" t="s">
        <v>1744</v>
      </c>
    </row>
    <row r="1757" spans="1:4">
      <c r="A1757" t="s">
        <v>3660</v>
      </c>
      <c r="B1757" t="s">
        <v>2930</v>
      </c>
      <c r="C1757" s="112">
        <v>43321</v>
      </c>
      <c r="D1757" t="s">
        <v>2510</v>
      </c>
    </row>
    <row r="1758" spans="1:4">
      <c r="A1758" t="s">
        <v>3661</v>
      </c>
      <c r="B1758" t="s">
        <v>3662</v>
      </c>
      <c r="C1758" s="112">
        <v>43322</v>
      </c>
      <c r="D1758" t="s">
        <v>2510</v>
      </c>
    </row>
    <row r="1759" spans="1:4">
      <c r="A1759" t="s">
        <v>3663</v>
      </c>
      <c r="B1759" t="s">
        <v>3664</v>
      </c>
      <c r="C1759" s="112">
        <v>43323</v>
      </c>
      <c r="D1759" t="s">
        <v>2510</v>
      </c>
    </row>
    <row r="1760" spans="1:4">
      <c r="A1760" t="s">
        <v>3665</v>
      </c>
      <c r="B1760" t="s">
        <v>3666</v>
      </c>
      <c r="C1760" s="112">
        <v>43320</v>
      </c>
      <c r="D1760" t="s">
        <v>2510</v>
      </c>
    </row>
    <row r="1761" spans="1:4">
      <c r="A1761" t="s">
        <v>3667</v>
      </c>
      <c r="B1761" t="s">
        <v>1754</v>
      </c>
      <c r="C1761" s="112">
        <v>43320</v>
      </c>
      <c r="D1761" t="s">
        <v>2510</v>
      </c>
    </row>
    <row r="1762" spans="1:4">
      <c r="A1762" t="s">
        <v>3668</v>
      </c>
      <c r="B1762" t="s">
        <v>3669</v>
      </c>
      <c r="C1762" s="112">
        <v>43320</v>
      </c>
      <c r="D1762" t="s">
        <v>2515</v>
      </c>
    </row>
    <row r="1763" spans="1:4">
      <c r="A1763" t="s">
        <v>3670</v>
      </c>
      <c r="B1763" t="s">
        <v>3671</v>
      </c>
      <c r="C1763" s="112">
        <v>43304</v>
      </c>
      <c r="D1763" t="s">
        <v>3672</v>
      </c>
    </row>
    <row r="1764" spans="1:4">
      <c r="A1764" t="s">
        <v>3673</v>
      </c>
      <c r="B1764" t="s">
        <v>3674</v>
      </c>
      <c r="C1764" s="112" t="s">
        <v>3675</v>
      </c>
      <c r="D1764" t="s">
        <v>2322</v>
      </c>
    </row>
    <row r="1765" spans="1:4">
      <c r="A1765" t="s">
        <v>3676</v>
      </c>
      <c r="B1765" t="s">
        <v>3677</v>
      </c>
      <c r="C1765" s="112">
        <v>43321</v>
      </c>
      <c r="D1765" t="s">
        <v>1744</v>
      </c>
    </row>
    <row r="1766" spans="1:4">
      <c r="A1766" t="s">
        <v>3678</v>
      </c>
      <c r="B1766" t="s">
        <v>3679</v>
      </c>
      <c r="C1766" s="112">
        <v>43321</v>
      </c>
      <c r="D1766" t="s">
        <v>2510</v>
      </c>
    </row>
    <row r="1767" spans="1:4">
      <c r="A1767" t="s">
        <v>3680</v>
      </c>
      <c r="B1767" t="s">
        <v>3681</v>
      </c>
      <c r="C1767" s="112" t="s">
        <v>3682</v>
      </c>
      <c r="D1767" t="s">
        <v>2510</v>
      </c>
    </row>
    <row r="1768" spans="1:4">
      <c r="A1768" t="s">
        <v>3683</v>
      </c>
      <c r="B1768" t="s">
        <v>3684</v>
      </c>
      <c r="C1768" s="112" t="s">
        <v>3682</v>
      </c>
      <c r="D1768" t="s">
        <v>2510</v>
      </c>
    </row>
    <row r="1769" spans="1:4">
      <c r="A1769" t="s">
        <v>3685</v>
      </c>
      <c r="B1769" t="s">
        <v>3686</v>
      </c>
      <c r="C1769" s="112">
        <v>43318</v>
      </c>
      <c r="D1769" t="s">
        <v>3687</v>
      </c>
    </row>
    <row r="1770" spans="1:4">
      <c r="A1770" t="s">
        <v>3688</v>
      </c>
      <c r="B1770" t="s">
        <v>3689</v>
      </c>
      <c r="C1770" s="112" t="s">
        <v>3682</v>
      </c>
      <c r="D1770" t="s">
        <v>2515</v>
      </c>
    </row>
    <row r="1771" spans="1:4">
      <c r="A1771" t="s">
        <v>3690</v>
      </c>
      <c r="B1771" t="s">
        <v>1944</v>
      </c>
      <c r="C1771" s="112" t="s">
        <v>3682</v>
      </c>
      <c r="D1771" t="s">
        <v>2510</v>
      </c>
    </row>
    <row r="1772" spans="1:4">
      <c r="A1772" t="s">
        <v>3691</v>
      </c>
      <c r="B1772" t="s">
        <v>3692</v>
      </c>
      <c r="C1772" s="112" t="s">
        <v>3682</v>
      </c>
      <c r="D1772" t="s">
        <v>2510</v>
      </c>
    </row>
    <row r="1773" spans="1:4">
      <c r="A1773" t="s">
        <v>3693</v>
      </c>
      <c r="B1773" t="s">
        <v>3694</v>
      </c>
      <c r="C1773" s="112" t="s">
        <v>3682</v>
      </c>
      <c r="D1773" t="s">
        <v>2510</v>
      </c>
    </row>
    <row r="1774" spans="1:4">
      <c r="A1774" t="s">
        <v>3695</v>
      </c>
      <c r="B1774" t="s">
        <v>3696</v>
      </c>
      <c r="C1774" s="112" t="s">
        <v>3697</v>
      </c>
      <c r="D1774" t="s">
        <v>2510</v>
      </c>
    </row>
    <row r="1775" spans="1:4">
      <c r="A1775" t="s">
        <v>3698</v>
      </c>
      <c r="B1775" t="s">
        <v>3699</v>
      </c>
      <c r="C1775" s="112">
        <v>43323</v>
      </c>
      <c r="D1775" t="s">
        <v>2322</v>
      </c>
    </row>
    <row r="1776" spans="1:4">
      <c r="A1776" t="s">
        <v>3700</v>
      </c>
      <c r="B1776" t="s">
        <v>3701</v>
      </c>
      <c r="C1776" s="112">
        <v>43323</v>
      </c>
      <c r="D1776" t="s">
        <v>2510</v>
      </c>
    </row>
    <row r="1777" spans="1:4">
      <c r="A1777" t="s">
        <v>3702</v>
      </c>
      <c r="B1777" t="s">
        <v>3703</v>
      </c>
      <c r="C1777" s="112">
        <v>43325</v>
      </c>
      <c r="D1777" t="s">
        <v>2510</v>
      </c>
    </row>
    <row r="1778" spans="1:4">
      <c r="A1778" t="s">
        <v>3704</v>
      </c>
      <c r="B1778" t="s">
        <v>3705</v>
      </c>
      <c r="C1778" s="112">
        <v>43325</v>
      </c>
      <c r="D1778" t="s">
        <v>2510</v>
      </c>
    </row>
    <row r="1779" spans="1:4">
      <c r="A1779" t="s">
        <v>3706</v>
      </c>
      <c r="B1779" t="s">
        <v>3707</v>
      </c>
      <c r="C1779" s="112">
        <v>43325</v>
      </c>
      <c r="D1779" t="s">
        <v>2510</v>
      </c>
    </row>
    <row r="1780" spans="1:4">
      <c r="A1780" t="s">
        <v>3708</v>
      </c>
      <c r="B1780" t="s">
        <v>3709</v>
      </c>
      <c r="C1780" s="112">
        <v>43326</v>
      </c>
      <c r="D1780" t="s">
        <v>2510</v>
      </c>
    </row>
    <row r="1781" spans="1:4">
      <c r="A1781" t="s">
        <v>3710</v>
      </c>
      <c r="B1781" t="s">
        <v>3711</v>
      </c>
      <c r="C1781" s="112">
        <v>43326</v>
      </c>
      <c r="D1781" t="s">
        <v>2510</v>
      </c>
    </row>
    <row r="1782" spans="1:4">
      <c r="A1782" t="s">
        <v>3712</v>
      </c>
      <c r="B1782" t="s">
        <v>3713</v>
      </c>
      <c r="C1782" s="112">
        <v>43326</v>
      </c>
      <c r="D1782" t="s">
        <v>2510</v>
      </c>
    </row>
    <row r="1783" spans="1:4">
      <c r="A1783" t="s">
        <v>3714</v>
      </c>
      <c r="B1783" t="s">
        <v>3715</v>
      </c>
      <c r="C1783" s="112">
        <v>43326</v>
      </c>
      <c r="D1783" t="s">
        <v>2510</v>
      </c>
    </row>
    <row r="1784" spans="1:4">
      <c r="A1784" t="s">
        <v>3716</v>
      </c>
      <c r="B1784" t="s">
        <v>1997</v>
      </c>
      <c r="C1784" s="112">
        <v>43326</v>
      </c>
      <c r="D1784" t="s">
        <v>2510</v>
      </c>
    </row>
    <row r="1785" spans="1:4">
      <c r="A1785" t="s">
        <v>3717</v>
      </c>
      <c r="B1785" t="s">
        <v>3718</v>
      </c>
      <c r="C1785" s="112" t="s">
        <v>3719</v>
      </c>
      <c r="D1785" t="s">
        <v>2510</v>
      </c>
    </row>
    <row r="1786" spans="1:4">
      <c r="A1786" t="s">
        <v>3720</v>
      </c>
      <c r="B1786" t="s">
        <v>3721</v>
      </c>
      <c r="C1786" s="112" t="s">
        <v>3719</v>
      </c>
      <c r="D1786" t="s">
        <v>2510</v>
      </c>
    </row>
    <row r="1787" spans="1:4">
      <c r="A1787" t="s">
        <v>3722</v>
      </c>
      <c r="B1787" t="s">
        <v>3723</v>
      </c>
      <c r="C1787" s="112">
        <v>43328</v>
      </c>
      <c r="D1787" t="s">
        <v>2510</v>
      </c>
    </row>
    <row r="1788" spans="1:4">
      <c r="A1788" t="s">
        <v>3724</v>
      </c>
      <c r="B1788" t="s">
        <v>3725</v>
      </c>
      <c r="C1788" s="112">
        <v>43328</v>
      </c>
      <c r="D1788" t="s">
        <v>2510</v>
      </c>
    </row>
    <row r="1789" spans="1:4">
      <c r="A1789" t="s">
        <v>3726</v>
      </c>
      <c r="B1789" t="s">
        <v>3727</v>
      </c>
      <c r="C1789" s="112">
        <v>43328</v>
      </c>
      <c r="D1789" t="s">
        <v>2322</v>
      </c>
    </row>
    <row r="1790" spans="1:4">
      <c r="A1790" t="s">
        <v>3728</v>
      </c>
      <c r="B1790" t="s">
        <v>3729</v>
      </c>
      <c r="C1790" s="112">
        <v>43328</v>
      </c>
      <c r="D1790" t="s">
        <v>2510</v>
      </c>
    </row>
    <row r="1791" spans="1:4">
      <c r="A1791" t="s">
        <v>3730</v>
      </c>
      <c r="B1791" t="s">
        <v>3731</v>
      </c>
      <c r="C1791" s="112">
        <v>43328</v>
      </c>
      <c r="D1791" t="s">
        <v>2510</v>
      </c>
    </row>
    <row r="1792" spans="1:4">
      <c r="A1792" t="s">
        <v>3732</v>
      </c>
      <c r="B1792" t="s">
        <v>3733</v>
      </c>
      <c r="C1792" s="112">
        <v>43328</v>
      </c>
      <c r="D1792" t="s">
        <v>2515</v>
      </c>
    </row>
    <row r="1793" spans="1:4">
      <c r="A1793" t="s">
        <v>3734</v>
      </c>
      <c r="B1793" t="s">
        <v>3735</v>
      </c>
      <c r="C1793" s="112">
        <v>43329</v>
      </c>
      <c r="D1793" t="s">
        <v>2510</v>
      </c>
    </row>
    <row r="1794" spans="1:4">
      <c r="A1794" t="s">
        <v>3736</v>
      </c>
      <c r="B1794" t="s">
        <v>3737</v>
      </c>
      <c r="C1794" s="112" t="s">
        <v>3738</v>
      </c>
      <c r="D1794" t="s">
        <v>2510</v>
      </c>
    </row>
    <row r="1795" spans="1:4">
      <c r="A1795" t="s">
        <v>3739</v>
      </c>
      <c r="B1795" t="s">
        <v>3740</v>
      </c>
      <c r="C1795" s="112" t="s">
        <v>3738</v>
      </c>
      <c r="D1795" t="s">
        <v>2322</v>
      </c>
    </row>
    <row r="1796" spans="1:4">
      <c r="A1796" t="s">
        <v>3741</v>
      </c>
      <c r="B1796" t="s">
        <v>3742</v>
      </c>
      <c r="C1796" s="112" t="s">
        <v>3738</v>
      </c>
      <c r="D1796" t="s">
        <v>2510</v>
      </c>
    </row>
    <row r="1797" spans="1:4">
      <c r="A1797" t="s">
        <v>3743</v>
      </c>
      <c r="B1797" t="s">
        <v>3744</v>
      </c>
      <c r="C1797" s="112" t="s">
        <v>3738</v>
      </c>
      <c r="D1797" t="s">
        <v>2510</v>
      </c>
    </row>
    <row r="1798" spans="1:4">
      <c r="A1798" t="s">
        <v>3745</v>
      </c>
      <c r="B1798" t="s">
        <v>3746</v>
      </c>
      <c r="C1798" s="112" t="s">
        <v>3738</v>
      </c>
      <c r="D1798" t="s">
        <v>2322</v>
      </c>
    </row>
    <row r="1799" spans="1:4">
      <c r="A1799" t="s">
        <v>3747</v>
      </c>
      <c r="B1799" t="s">
        <v>3748</v>
      </c>
      <c r="C1799" s="112" t="s">
        <v>3749</v>
      </c>
    </row>
    <row r="1800" spans="1:4">
      <c r="A1800" t="s">
        <v>3750</v>
      </c>
      <c r="B1800" t="s">
        <v>3463</v>
      </c>
      <c r="C1800" s="112" t="s">
        <v>3751</v>
      </c>
    </row>
    <row r="1801" spans="1:4">
      <c r="A1801" t="s">
        <v>3752</v>
      </c>
      <c r="B1801" t="s">
        <v>3753</v>
      </c>
      <c r="C1801" s="112" t="s">
        <v>3754</v>
      </c>
      <c r="D1801" t="s">
        <v>2322</v>
      </c>
    </row>
    <row r="1802" spans="1:4">
      <c r="A1802" t="s">
        <v>3755</v>
      </c>
      <c r="B1802" t="s">
        <v>3756</v>
      </c>
      <c r="C1802" s="112" t="s">
        <v>3757</v>
      </c>
      <c r="D1802" t="s">
        <v>2510</v>
      </c>
    </row>
    <row r="1803" spans="1:4">
      <c r="A1803" t="s">
        <v>3758</v>
      </c>
      <c r="B1803" t="s">
        <v>3759</v>
      </c>
      <c r="C1803" s="112" t="s">
        <v>3757</v>
      </c>
      <c r="D1803" t="s">
        <v>2510</v>
      </c>
    </row>
    <row r="1804" spans="1:4">
      <c r="A1804" t="s">
        <v>3760</v>
      </c>
      <c r="B1804" t="s">
        <v>3761</v>
      </c>
      <c r="C1804" s="112">
        <v>43332</v>
      </c>
      <c r="D1804" t="s">
        <v>2510</v>
      </c>
    </row>
    <row r="1805" spans="1:4">
      <c r="A1805" t="s">
        <v>3762</v>
      </c>
      <c r="B1805" t="s">
        <v>3763</v>
      </c>
      <c r="C1805" s="112">
        <v>43332</v>
      </c>
      <c r="D1805" t="s">
        <v>2510</v>
      </c>
    </row>
    <row r="1806" spans="1:4">
      <c r="A1806" t="s">
        <v>3764</v>
      </c>
      <c r="B1806" t="s">
        <v>3765</v>
      </c>
      <c r="C1806" s="112">
        <v>43332</v>
      </c>
      <c r="D1806" t="s">
        <v>2510</v>
      </c>
    </row>
    <row r="1807" spans="1:4">
      <c r="A1807" t="s">
        <v>3766</v>
      </c>
      <c r="B1807" t="s">
        <v>3767</v>
      </c>
      <c r="C1807" s="112">
        <v>43332</v>
      </c>
      <c r="D1807" t="s">
        <v>2515</v>
      </c>
    </row>
    <row r="1808" spans="1:4">
      <c r="A1808" t="s">
        <v>3768</v>
      </c>
      <c r="B1808" t="s">
        <v>3769</v>
      </c>
      <c r="C1808" s="112">
        <v>43332</v>
      </c>
      <c r="D1808" t="s">
        <v>2510</v>
      </c>
    </row>
    <row r="1809" spans="1:4">
      <c r="A1809" t="s">
        <v>3770</v>
      </c>
      <c r="B1809" t="s">
        <v>3011</v>
      </c>
      <c r="C1809" s="112" t="s">
        <v>3771</v>
      </c>
      <c r="D1809" t="s">
        <v>2510</v>
      </c>
    </row>
    <row r="1810" spans="1:4">
      <c r="A1810" t="s">
        <v>3772</v>
      </c>
      <c r="B1810" t="s">
        <v>3773</v>
      </c>
      <c r="C1810" s="112">
        <v>43332</v>
      </c>
      <c r="D1810" t="s">
        <v>2510</v>
      </c>
    </row>
    <row r="1811" spans="1:4">
      <c r="A1811" t="s">
        <v>3774</v>
      </c>
      <c r="B1811" t="s">
        <v>3775</v>
      </c>
      <c r="C1811" s="112">
        <v>43332</v>
      </c>
      <c r="D1811" t="s">
        <v>2510</v>
      </c>
    </row>
    <row r="1812" spans="1:4">
      <c r="A1812" t="s">
        <v>3776</v>
      </c>
      <c r="B1812" t="s">
        <v>3777</v>
      </c>
      <c r="C1812" s="112">
        <v>43332</v>
      </c>
      <c r="D1812" t="s">
        <v>2510</v>
      </c>
    </row>
    <row r="1813" spans="1:4">
      <c r="A1813" t="s">
        <v>3778</v>
      </c>
      <c r="B1813" t="s">
        <v>3779</v>
      </c>
      <c r="C1813" s="112">
        <v>43334</v>
      </c>
      <c r="D1813" t="s">
        <v>2510</v>
      </c>
    </row>
    <row r="1814" spans="1:4">
      <c r="A1814" t="s">
        <v>3780</v>
      </c>
      <c r="B1814" t="s">
        <v>3781</v>
      </c>
      <c r="C1814" s="112">
        <v>43334</v>
      </c>
      <c r="D1814" t="s">
        <v>2510</v>
      </c>
    </row>
    <row r="1815" spans="1:4">
      <c r="A1815" t="s">
        <v>3782</v>
      </c>
      <c r="B1815" t="s">
        <v>3783</v>
      </c>
      <c r="C1815" s="112">
        <v>43334</v>
      </c>
      <c r="D1815" t="s">
        <v>2510</v>
      </c>
    </row>
    <row r="1816" spans="1:4">
      <c r="A1816" t="s">
        <v>3784</v>
      </c>
      <c r="B1816" t="s">
        <v>3785</v>
      </c>
      <c r="C1816" s="112">
        <v>43334</v>
      </c>
      <c r="D1816" t="s">
        <v>2510</v>
      </c>
    </row>
    <row r="1817" spans="1:4">
      <c r="A1817" t="s">
        <v>3786</v>
      </c>
      <c r="B1817" t="s">
        <v>3787</v>
      </c>
      <c r="C1817" s="112">
        <v>43334</v>
      </c>
      <c r="D1817" t="s">
        <v>2510</v>
      </c>
    </row>
    <row r="1818" spans="1:4">
      <c r="A1818" t="s">
        <v>3788</v>
      </c>
      <c r="B1818" t="s">
        <v>3789</v>
      </c>
      <c r="C1818" s="112">
        <v>43334</v>
      </c>
      <c r="D1818" t="s">
        <v>113</v>
      </c>
    </row>
    <row r="1819" spans="1:4">
      <c r="A1819" t="s">
        <v>3790</v>
      </c>
      <c r="B1819" t="s">
        <v>1885</v>
      </c>
      <c r="C1819" s="112">
        <v>43335</v>
      </c>
      <c r="D1819" t="s">
        <v>2510</v>
      </c>
    </row>
    <row r="1820" spans="1:4">
      <c r="A1820" t="s">
        <v>3791</v>
      </c>
      <c r="B1820" t="s">
        <v>3439</v>
      </c>
      <c r="C1820" s="112">
        <v>43335</v>
      </c>
      <c r="D1820" t="s">
        <v>2510</v>
      </c>
    </row>
    <row r="1821" spans="1:4">
      <c r="A1821" t="s">
        <v>3792</v>
      </c>
      <c r="B1821" t="s">
        <v>1933</v>
      </c>
      <c r="C1821" s="112">
        <v>43335</v>
      </c>
      <c r="D1821" t="s">
        <v>2510</v>
      </c>
    </row>
    <row r="1822" spans="1:4">
      <c r="A1822" t="s">
        <v>3793</v>
      </c>
      <c r="B1822" t="s">
        <v>3794</v>
      </c>
      <c r="C1822" s="112">
        <v>43332</v>
      </c>
      <c r="D1822" t="s">
        <v>2510</v>
      </c>
    </row>
    <row r="1823" spans="1:4">
      <c r="A1823" t="s">
        <v>3795</v>
      </c>
      <c r="B1823" t="s">
        <v>3796</v>
      </c>
      <c r="C1823" s="112" t="s">
        <v>3797</v>
      </c>
      <c r="D1823" t="s">
        <v>2510</v>
      </c>
    </row>
    <row r="1824" spans="1:4">
      <c r="A1824" t="s">
        <v>3798</v>
      </c>
      <c r="B1824" t="s">
        <v>3799</v>
      </c>
      <c r="C1824" s="112" t="s">
        <v>3797</v>
      </c>
      <c r="D1824" t="s">
        <v>2510</v>
      </c>
    </row>
    <row r="1825" spans="1:4">
      <c r="A1825" t="s">
        <v>3800</v>
      </c>
      <c r="B1825" t="s">
        <v>3801</v>
      </c>
      <c r="C1825" s="112" t="s">
        <v>3797</v>
      </c>
      <c r="D1825" t="s">
        <v>2510</v>
      </c>
    </row>
    <row r="1826" spans="1:4">
      <c r="A1826" t="s">
        <v>3802</v>
      </c>
      <c r="B1826" t="s">
        <v>3803</v>
      </c>
      <c r="C1826" s="112" t="s">
        <v>3804</v>
      </c>
      <c r="D1826" t="s">
        <v>2322</v>
      </c>
    </row>
    <row r="1827" spans="1:4">
      <c r="A1827" t="s">
        <v>3805</v>
      </c>
      <c r="B1827" t="s">
        <v>3806</v>
      </c>
      <c r="C1827" s="112" t="s">
        <v>3804</v>
      </c>
      <c r="D1827" t="s">
        <v>2322</v>
      </c>
    </row>
    <row r="1828" spans="1:4">
      <c r="A1828" t="s">
        <v>3807</v>
      </c>
      <c r="B1828" t="s">
        <v>3808</v>
      </c>
      <c r="C1828" s="112" t="s">
        <v>3809</v>
      </c>
      <c r="D1828" t="s">
        <v>2510</v>
      </c>
    </row>
    <row r="1829" spans="1:4">
      <c r="A1829" t="s">
        <v>3810</v>
      </c>
      <c r="B1829" t="s">
        <v>3811</v>
      </c>
      <c r="C1829" s="112" t="s">
        <v>3809</v>
      </c>
      <c r="D1829" t="s">
        <v>2510</v>
      </c>
    </row>
    <row r="1830" spans="1:4">
      <c r="A1830" t="s">
        <v>3812</v>
      </c>
      <c r="B1830" t="s">
        <v>3813</v>
      </c>
      <c r="C1830" s="112" t="s">
        <v>3814</v>
      </c>
      <c r="D1830" t="s">
        <v>2510</v>
      </c>
    </row>
    <row r="1831" spans="1:4">
      <c r="A1831" t="s">
        <v>3815</v>
      </c>
      <c r="B1831" t="s">
        <v>2878</v>
      </c>
      <c r="C1831" s="112">
        <v>43344</v>
      </c>
      <c r="D1831" t="s">
        <v>1744</v>
      </c>
    </row>
    <row r="1832" spans="1:4">
      <c r="A1832" t="s">
        <v>3816</v>
      </c>
      <c r="B1832" t="s">
        <v>3817</v>
      </c>
      <c r="C1832" s="112">
        <v>43344</v>
      </c>
      <c r="D1832" t="s">
        <v>3818</v>
      </c>
    </row>
    <row r="1833" spans="1:4">
      <c r="A1833" t="s">
        <v>3819</v>
      </c>
      <c r="B1833" t="s">
        <v>3820</v>
      </c>
      <c r="C1833" s="112" t="s">
        <v>3821</v>
      </c>
      <c r="D1833" t="s">
        <v>3818</v>
      </c>
    </row>
    <row r="1834" spans="1:4">
      <c r="A1834" t="s">
        <v>3822</v>
      </c>
      <c r="B1834" t="s">
        <v>3823</v>
      </c>
      <c r="C1834" s="112" t="s">
        <v>3821</v>
      </c>
      <c r="D1834" t="s">
        <v>3818</v>
      </c>
    </row>
    <row r="1835" spans="1:4">
      <c r="A1835" t="s">
        <v>3824</v>
      </c>
      <c r="B1835" t="s">
        <v>2573</v>
      </c>
      <c r="C1835" s="112" t="s">
        <v>3821</v>
      </c>
      <c r="D1835" t="s">
        <v>1744</v>
      </c>
    </row>
    <row r="1836" spans="1:4">
      <c r="A1836" t="s">
        <v>3825</v>
      </c>
      <c r="B1836" t="s">
        <v>3826</v>
      </c>
      <c r="C1836" s="112" t="s">
        <v>3821</v>
      </c>
      <c r="D1836" t="s">
        <v>3818</v>
      </c>
    </row>
    <row r="1837" spans="1:4">
      <c r="A1837" t="s">
        <v>3827</v>
      </c>
      <c r="B1837" t="s">
        <v>3828</v>
      </c>
      <c r="C1837" s="112" t="s">
        <v>3821</v>
      </c>
      <c r="D1837" t="s">
        <v>3818</v>
      </c>
    </row>
    <row r="1838" spans="1:4">
      <c r="A1838" t="s">
        <v>3829</v>
      </c>
      <c r="B1838" t="s">
        <v>3830</v>
      </c>
      <c r="C1838" s="112" t="s">
        <v>3821</v>
      </c>
      <c r="D1838" t="s">
        <v>2322</v>
      </c>
    </row>
    <row r="1839" spans="1:4">
      <c r="A1839" t="s">
        <v>3831</v>
      </c>
      <c r="B1839" t="s">
        <v>3832</v>
      </c>
      <c r="C1839" s="112" t="s">
        <v>3821</v>
      </c>
      <c r="D1839" t="s">
        <v>3818</v>
      </c>
    </row>
    <row r="1840" spans="1:4">
      <c r="A1840" t="s">
        <v>3833</v>
      </c>
      <c r="B1840" t="s">
        <v>3834</v>
      </c>
      <c r="C1840" s="112" t="s">
        <v>3821</v>
      </c>
      <c r="D1840" t="s">
        <v>3818</v>
      </c>
    </row>
    <row r="1841" spans="1:4">
      <c r="A1841" t="s">
        <v>3835</v>
      </c>
      <c r="B1841" t="s">
        <v>3836</v>
      </c>
      <c r="C1841" s="112" t="s">
        <v>3821</v>
      </c>
      <c r="D1841" t="s">
        <v>3818</v>
      </c>
    </row>
    <row r="1842" spans="1:4">
      <c r="A1842" t="s">
        <v>3837</v>
      </c>
      <c r="B1842" t="s">
        <v>3838</v>
      </c>
      <c r="C1842" s="112" t="s">
        <v>3821</v>
      </c>
      <c r="D1842" t="s">
        <v>2322</v>
      </c>
    </row>
    <row r="1843" spans="1:4">
      <c r="A1843" t="s">
        <v>3839</v>
      </c>
      <c r="B1843" t="s">
        <v>3840</v>
      </c>
      <c r="C1843" s="112" t="s">
        <v>3821</v>
      </c>
      <c r="D1843" t="s">
        <v>3818</v>
      </c>
    </row>
    <row r="1844" spans="1:4">
      <c r="A1844" t="s">
        <v>3841</v>
      </c>
      <c r="B1844" t="s">
        <v>3699</v>
      </c>
      <c r="C1844" s="112" t="s">
        <v>3821</v>
      </c>
      <c r="D1844" t="s">
        <v>2322</v>
      </c>
    </row>
    <row r="1845" spans="1:4">
      <c r="A1845" t="s">
        <v>3842</v>
      </c>
      <c r="B1845" t="s">
        <v>3843</v>
      </c>
      <c r="C1845" s="112" t="s">
        <v>3821</v>
      </c>
      <c r="D1845" t="s">
        <v>3818</v>
      </c>
    </row>
    <row r="1846" spans="1:4">
      <c r="A1846" t="s">
        <v>3844</v>
      </c>
      <c r="B1846" t="s">
        <v>3845</v>
      </c>
      <c r="C1846" s="112" t="s">
        <v>3821</v>
      </c>
      <c r="D1846" t="s">
        <v>3818</v>
      </c>
    </row>
    <row r="1847" spans="1:4">
      <c r="A1847" t="s">
        <v>3846</v>
      </c>
      <c r="B1847" t="s">
        <v>3847</v>
      </c>
      <c r="C1847" s="112" t="s">
        <v>3821</v>
      </c>
      <c r="D1847" t="s">
        <v>3818</v>
      </c>
    </row>
    <row r="1848" spans="1:4">
      <c r="A1848" t="s">
        <v>3848</v>
      </c>
      <c r="B1848" t="s">
        <v>3849</v>
      </c>
      <c r="C1848" s="112" t="s">
        <v>3821</v>
      </c>
      <c r="D1848" t="s">
        <v>3818</v>
      </c>
    </row>
    <row r="1849" spans="1:4">
      <c r="A1849" t="s">
        <v>3850</v>
      </c>
      <c r="B1849" t="s">
        <v>3851</v>
      </c>
      <c r="C1849" s="112" t="s">
        <v>3821</v>
      </c>
      <c r="D1849" t="s">
        <v>2322</v>
      </c>
    </row>
    <row r="1850" spans="1:4">
      <c r="A1850" t="s">
        <v>3852</v>
      </c>
      <c r="B1850" t="s">
        <v>3100</v>
      </c>
      <c r="C1850" s="112" t="s">
        <v>3821</v>
      </c>
      <c r="D1850" t="s">
        <v>2322</v>
      </c>
    </row>
    <row r="1851" spans="1:4">
      <c r="A1851" t="s">
        <v>3853</v>
      </c>
      <c r="B1851" t="s">
        <v>3854</v>
      </c>
      <c r="C1851" s="112" t="s">
        <v>3821</v>
      </c>
      <c r="D1851" t="s">
        <v>2322</v>
      </c>
    </row>
    <row r="1852" spans="1:4">
      <c r="A1852" t="s">
        <v>3855</v>
      </c>
      <c r="B1852" t="s">
        <v>3856</v>
      </c>
      <c r="C1852" s="112" t="s">
        <v>3821</v>
      </c>
      <c r="D1852" t="s">
        <v>3818</v>
      </c>
    </row>
    <row r="1853" spans="1:4">
      <c r="A1853" t="s">
        <v>3857</v>
      </c>
      <c r="B1853" t="s">
        <v>3858</v>
      </c>
      <c r="C1853" s="112" t="s">
        <v>3821</v>
      </c>
      <c r="D1853" t="s">
        <v>2322</v>
      </c>
    </row>
    <row r="1854" spans="1:4">
      <c r="A1854" t="s">
        <v>3859</v>
      </c>
      <c r="B1854" t="s">
        <v>3860</v>
      </c>
      <c r="C1854" s="112" t="s">
        <v>3821</v>
      </c>
      <c r="D1854" t="s">
        <v>2322</v>
      </c>
    </row>
    <row r="1855" spans="1:4">
      <c r="A1855" t="s">
        <v>3861</v>
      </c>
      <c r="B1855" t="s">
        <v>3862</v>
      </c>
      <c r="C1855" s="112" t="s">
        <v>3821</v>
      </c>
      <c r="D1855" t="s">
        <v>3818</v>
      </c>
    </row>
    <row r="1856" spans="1:4">
      <c r="A1856" t="s">
        <v>3863</v>
      </c>
      <c r="B1856" t="s">
        <v>3864</v>
      </c>
      <c r="C1856" s="112" t="s">
        <v>3821</v>
      </c>
      <c r="D1856" t="s">
        <v>3818</v>
      </c>
    </row>
    <row r="1857" spans="1:4">
      <c r="A1857" t="s">
        <v>3865</v>
      </c>
      <c r="B1857" t="s">
        <v>3866</v>
      </c>
      <c r="C1857" s="112" t="s">
        <v>3821</v>
      </c>
      <c r="D1857" t="s">
        <v>3818</v>
      </c>
    </row>
    <row r="1858" spans="1:4">
      <c r="A1858" t="s">
        <v>3867</v>
      </c>
      <c r="B1858" t="s">
        <v>3868</v>
      </c>
      <c r="C1858" s="112" t="s">
        <v>3821</v>
      </c>
      <c r="D1858" t="s">
        <v>3818</v>
      </c>
    </row>
    <row r="1859" spans="1:4">
      <c r="A1859" t="s">
        <v>3869</v>
      </c>
      <c r="B1859" t="s">
        <v>3870</v>
      </c>
      <c r="C1859" s="112" t="s">
        <v>3821</v>
      </c>
      <c r="D1859" t="s">
        <v>3818</v>
      </c>
    </row>
    <row r="1860" spans="1:4">
      <c r="A1860" t="s">
        <v>3871</v>
      </c>
      <c r="B1860" t="s">
        <v>3872</v>
      </c>
      <c r="C1860" s="112" t="s">
        <v>3821</v>
      </c>
      <c r="D1860" t="s">
        <v>3818</v>
      </c>
    </row>
    <row r="1861" spans="1:4">
      <c r="A1861" t="s">
        <v>3873</v>
      </c>
      <c r="B1861" t="s">
        <v>3874</v>
      </c>
      <c r="C1861" s="112" t="s">
        <v>3821</v>
      </c>
      <c r="D1861" t="s">
        <v>3818</v>
      </c>
    </row>
    <row r="1862" spans="1:4">
      <c r="A1862" t="s">
        <v>3875</v>
      </c>
      <c r="B1862" t="s">
        <v>3876</v>
      </c>
      <c r="C1862" s="112" t="s">
        <v>3821</v>
      </c>
      <c r="D1862" t="s">
        <v>2322</v>
      </c>
    </row>
    <row r="1863" spans="1:4">
      <c r="A1863" t="s">
        <v>3877</v>
      </c>
      <c r="B1863" t="s">
        <v>3878</v>
      </c>
      <c r="C1863" s="112" t="s">
        <v>3879</v>
      </c>
      <c r="D1863" t="s">
        <v>2322</v>
      </c>
    </row>
    <row r="1864" spans="1:4">
      <c r="A1864" t="s">
        <v>3880</v>
      </c>
      <c r="B1864" t="s">
        <v>3881</v>
      </c>
      <c r="C1864" s="112" t="s">
        <v>3821</v>
      </c>
      <c r="D1864" t="s">
        <v>3818</v>
      </c>
    </row>
    <row r="1865" spans="1:4">
      <c r="A1865" t="s">
        <v>3882</v>
      </c>
      <c r="B1865" t="s">
        <v>3883</v>
      </c>
      <c r="C1865" s="112" t="s">
        <v>3821</v>
      </c>
      <c r="D1865" t="s">
        <v>3818</v>
      </c>
    </row>
    <row r="1866" spans="1:4">
      <c r="A1866" t="s">
        <v>3884</v>
      </c>
      <c r="B1866" t="s">
        <v>3885</v>
      </c>
      <c r="C1866" s="112" t="s">
        <v>3821</v>
      </c>
      <c r="D1866" t="s">
        <v>3818</v>
      </c>
    </row>
    <row r="1867" spans="1:4">
      <c r="A1867" t="s">
        <v>3886</v>
      </c>
      <c r="B1867" t="s">
        <v>3887</v>
      </c>
      <c r="C1867" s="112" t="s">
        <v>3821</v>
      </c>
      <c r="D1867" t="s">
        <v>3818</v>
      </c>
    </row>
    <row r="1868" spans="1:4">
      <c r="A1868" t="s">
        <v>3888</v>
      </c>
      <c r="B1868" t="s">
        <v>234</v>
      </c>
      <c r="C1868" s="112" t="s">
        <v>3821</v>
      </c>
      <c r="D1868" t="s">
        <v>3818</v>
      </c>
    </row>
    <row r="1869" spans="1:4">
      <c r="A1869" t="s">
        <v>3889</v>
      </c>
      <c r="B1869" t="s">
        <v>238</v>
      </c>
      <c r="C1869" s="112" t="s">
        <v>3821</v>
      </c>
      <c r="D1869" t="s">
        <v>3818</v>
      </c>
    </row>
    <row r="1870" spans="1:4">
      <c r="A1870" t="s">
        <v>3890</v>
      </c>
      <c r="B1870" t="s">
        <v>3891</v>
      </c>
      <c r="C1870" s="112" t="s">
        <v>3821</v>
      </c>
      <c r="D1870" t="s">
        <v>3818</v>
      </c>
    </row>
    <row r="1871" spans="1:4">
      <c r="A1871" t="s">
        <v>3892</v>
      </c>
      <c r="B1871" t="s">
        <v>3893</v>
      </c>
      <c r="C1871" s="112" t="s">
        <v>3821</v>
      </c>
      <c r="D1871" t="s">
        <v>3818</v>
      </c>
    </row>
    <row r="1872" spans="1:4">
      <c r="A1872" t="s">
        <v>3894</v>
      </c>
      <c r="B1872" t="s">
        <v>3895</v>
      </c>
      <c r="C1872" s="112" t="s">
        <v>3821</v>
      </c>
      <c r="D1872" t="s">
        <v>113</v>
      </c>
    </row>
    <row r="1873" spans="1:4">
      <c r="A1873" t="s">
        <v>3896</v>
      </c>
      <c r="B1873" t="s">
        <v>2553</v>
      </c>
      <c r="C1873" s="112" t="s">
        <v>3821</v>
      </c>
      <c r="D1873" t="s">
        <v>113</v>
      </c>
    </row>
    <row r="1874" spans="1:4">
      <c r="A1874" t="s">
        <v>3897</v>
      </c>
      <c r="B1874" t="s">
        <v>158</v>
      </c>
      <c r="C1874" s="112" t="s">
        <v>3821</v>
      </c>
      <c r="D1874" t="s">
        <v>3818</v>
      </c>
    </row>
    <row r="1875" spans="1:4">
      <c r="A1875" t="s">
        <v>3898</v>
      </c>
      <c r="B1875" t="s">
        <v>172</v>
      </c>
      <c r="C1875" s="112" t="s">
        <v>3821</v>
      </c>
      <c r="D1875" t="s">
        <v>3818</v>
      </c>
    </row>
    <row r="1876" spans="1:4">
      <c r="A1876" t="s">
        <v>3899</v>
      </c>
      <c r="B1876" t="s">
        <v>164</v>
      </c>
      <c r="C1876" s="112" t="s">
        <v>3821</v>
      </c>
      <c r="D1876" t="s">
        <v>2322</v>
      </c>
    </row>
    <row r="1877" spans="1:4">
      <c r="A1877" t="s">
        <v>3900</v>
      </c>
      <c r="B1877" t="s">
        <v>3901</v>
      </c>
      <c r="C1877" s="112" t="s">
        <v>3902</v>
      </c>
      <c r="D1877" t="s">
        <v>13</v>
      </c>
    </row>
    <row r="1878" spans="1:4">
      <c r="A1878" t="s">
        <v>3903</v>
      </c>
      <c r="B1878" t="s">
        <v>3904</v>
      </c>
      <c r="C1878" s="112">
        <v>43349</v>
      </c>
      <c r="D1878" t="s">
        <v>2322</v>
      </c>
    </row>
    <row r="1879" spans="1:4">
      <c r="A1879" t="s">
        <v>3905</v>
      </c>
      <c r="B1879" t="s">
        <v>3906</v>
      </c>
      <c r="C1879" s="112">
        <v>43349</v>
      </c>
      <c r="D1879" t="s">
        <v>2322</v>
      </c>
    </row>
    <row r="1880" spans="1:4">
      <c r="A1880" t="s">
        <v>3907</v>
      </c>
      <c r="B1880" t="s">
        <v>3908</v>
      </c>
      <c r="C1880" s="112">
        <v>43349</v>
      </c>
      <c r="D1880" t="s">
        <v>2322</v>
      </c>
    </row>
    <row r="1881" spans="1:4">
      <c r="A1881" t="s">
        <v>3909</v>
      </c>
      <c r="B1881" t="s">
        <v>3910</v>
      </c>
      <c r="C1881" s="112">
        <v>43349</v>
      </c>
      <c r="D1881" t="s">
        <v>2322</v>
      </c>
    </row>
    <row r="1882" spans="1:4">
      <c r="A1882" t="s">
        <v>3911</v>
      </c>
      <c r="B1882" t="s">
        <v>3912</v>
      </c>
      <c r="C1882" s="112">
        <v>43349</v>
      </c>
      <c r="D1882" t="s">
        <v>2322</v>
      </c>
    </row>
    <row r="1883" spans="1:4">
      <c r="A1883" t="s">
        <v>3913</v>
      </c>
      <c r="B1883" t="s">
        <v>3914</v>
      </c>
      <c r="C1883" s="112">
        <v>43349</v>
      </c>
      <c r="D1883" t="s">
        <v>2322</v>
      </c>
    </row>
    <row r="1884" spans="1:4">
      <c r="A1884" t="s">
        <v>3915</v>
      </c>
      <c r="B1884" t="s">
        <v>3916</v>
      </c>
      <c r="C1884" s="112">
        <v>43349</v>
      </c>
      <c r="D1884" t="s">
        <v>2322</v>
      </c>
    </row>
    <row r="1885" spans="1:4">
      <c r="A1885" t="s">
        <v>3917</v>
      </c>
      <c r="B1885" t="s">
        <v>3918</v>
      </c>
      <c r="C1885" s="112">
        <v>43349</v>
      </c>
      <c r="D1885" t="s">
        <v>2322</v>
      </c>
    </row>
    <row r="1886" spans="1:4">
      <c r="A1886" t="s">
        <v>3919</v>
      </c>
      <c r="B1886" t="s">
        <v>3920</v>
      </c>
      <c r="C1886" s="112">
        <v>43349</v>
      </c>
      <c r="D1886" t="s">
        <v>2322</v>
      </c>
    </row>
    <row r="1887" spans="1:4">
      <c r="A1887" t="s">
        <v>3921</v>
      </c>
      <c r="B1887" t="s">
        <v>770</v>
      </c>
      <c r="C1887" s="112">
        <v>43349</v>
      </c>
      <c r="D1887" t="s">
        <v>2322</v>
      </c>
    </row>
    <row r="1888" spans="1:4">
      <c r="A1888" t="s">
        <v>3922</v>
      </c>
      <c r="B1888" t="s">
        <v>3923</v>
      </c>
      <c r="C1888" s="112">
        <v>43349</v>
      </c>
      <c r="D1888" t="s">
        <v>2322</v>
      </c>
    </row>
    <row r="1889" spans="1:4">
      <c r="A1889" t="s">
        <v>3924</v>
      </c>
      <c r="B1889" t="s">
        <v>3925</v>
      </c>
      <c r="C1889" s="112">
        <v>43349</v>
      </c>
      <c r="D1889" t="s">
        <v>2322</v>
      </c>
    </row>
    <row r="1890" spans="1:4">
      <c r="A1890" t="s">
        <v>3926</v>
      </c>
      <c r="B1890" t="s">
        <v>3927</v>
      </c>
      <c r="C1890" s="112">
        <v>43349</v>
      </c>
      <c r="D1890" t="s">
        <v>2322</v>
      </c>
    </row>
    <row r="1891" spans="1:4">
      <c r="A1891" t="s">
        <v>3928</v>
      </c>
      <c r="B1891" t="s">
        <v>3929</v>
      </c>
      <c r="C1891" s="112">
        <v>43349</v>
      </c>
      <c r="D1891" t="s">
        <v>2322</v>
      </c>
    </row>
    <row r="1892" spans="1:4">
      <c r="A1892" t="s">
        <v>3930</v>
      </c>
      <c r="B1892" t="s">
        <v>3931</v>
      </c>
      <c r="C1892" s="112">
        <v>43349</v>
      </c>
      <c r="D1892" t="s">
        <v>2322</v>
      </c>
    </row>
    <row r="1893" spans="1:4">
      <c r="A1893" t="s">
        <v>3932</v>
      </c>
      <c r="B1893" t="s">
        <v>3933</v>
      </c>
      <c r="C1893" s="112">
        <v>43349</v>
      </c>
      <c r="D1893" t="s">
        <v>2322</v>
      </c>
    </row>
    <row r="1894" spans="1:4">
      <c r="A1894" t="s">
        <v>3934</v>
      </c>
      <c r="B1894" t="s">
        <v>3935</v>
      </c>
      <c r="C1894" s="112">
        <v>43349</v>
      </c>
      <c r="D1894" t="s">
        <v>2322</v>
      </c>
    </row>
    <row r="1895" spans="1:4">
      <c r="A1895" t="s">
        <v>3936</v>
      </c>
      <c r="B1895" t="s">
        <v>3937</v>
      </c>
      <c r="C1895" s="112">
        <v>43349</v>
      </c>
      <c r="D1895" t="s">
        <v>2322</v>
      </c>
    </row>
    <row r="1896" spans="1:4">
      <c r="A1896" t="s">
        <v>3938</v>
      </c>
      <c r="B1896" t="s">
        <v>3939</v>
      </c>
      <c r="C1896" s="112" t="s">
        <v>3821</v>
      </c>
      <c r="D1896" t="s">
        <v>15</v>
      </c>
    </row>
    <row r="1897" spans="1:4">
      <c r="A1897" t="s">
        <v>3940</v>
      </c>
      <c r="B1897" t="s">
        <v>3941</v>
      </c>
      <c r="C1897" s="112" t="s">
        <v>3942</v>
      </c>
      <c r="D1897" t="s">
        <v>15</v>
      </c>
    </row>
    <row r="1898" spans="1:4">
      <c r="A1898" t="s">
        <v>3943</v>
      </c>
      <c r="B1898" t="s">
        <v>638</v>
      </c>
      <c r="C1898" s="112" t="s">
        <v>3942</v>
      </c>
      <c r="D1898" t="s">
        <v>3818</v>
      </c>
    </row>
    <row r="1900" spans="1:4">
      <c r="A1900" t="s">
        <v>3944</v>
      </c>
      <c r="B1900" t="s">
        <v>3945</v>
      </c>
      <c r="C1900" s="112" t="s">
        <v>3821</v>
      </c>
      <c r="D1900" t="s">
        <v>3946</v>
      </c>
    </row>
    <row r="1901" spans="1:4">
      <c r="A1901" t="s">
        <v>3947</v>
      </c>
      <c r="B1901" t="s">
        <v>3948</v>
      </c>
      <c r="C1901" s="112" t="s">
        <v>3821</v>
      </c>
      <c r="D1901" t="s">
        <v>3946</v>
      </c>
    </row>
    <row r="1902" spans="1:4">
      <c r="A1902" t="s">
        <v>3949</v>
      </c>
      <c r="B1902" t="s">
        <v>3950</v>
      </c>
      <c r="C1902" s="112" t="s">
        <v>3821</v>
      </c>
      <c r="D1902" t="s">
        <v>3946</v>
      </c>
    </row>
    <row r="1903" spans="1:4">
      <c r="A1903" t="s">
        <v>3951</v>
      </c>
      <c r="B1903" t="s">
        <v>3952</v>
      </c>
      <c r="C1903" s="112">
        <v>43353</v>
      </c>
      <c r="D1903" t="s">
        <v>3953</v>
      </c>
    </row>
    <row r="1904" spans="1:4">
      <c r="A1904" t="s">
        <v>3954</v>
      </c>
      <c r="B1904" t="s">
        <v>3955</v>
      </c>
      <c r="C1904" s="112">
        <v>43353</v>
      </c>
      <c r="D1904" t="s">
        <v>3953</v>
      </c>
    </row>
    <row r="1905" spans="1:4">
      <c r="A1905" t="s">
        <v>3956</v>
      </c>
      <c r="B1905" t="s">
        <v>3957</v>
      </c>
      <c r="C1905" s="112">
        <v>43353</v>
      </c>
      <c r="D1905" t="s">
        <v>3958</v>
      </c>
    </row>
    <row r="1906" spans="1:4">
      <c r="A1906" t="s">
        <v>3959</v>
      </c>
      <c r="B1906" t="s">
        <v>3960</v>
      </c>
      <c r="C1906" s="112">
        <v>43353</v>
      </c>
      <c r="D1906" t="s">
        <v>3958</v>
      </c>
    </row>
    <row r="1907" spans="1:4">
      <c r="A1907" t="s">
        <v>3961</v>
      </c>
      <c r="B1907" t="s">
        <v>3962</v>
      </c>
      <c r="C1907" s="112">
        <v>43353</v>
      </c>
      <c r="D1907" t="s">
        <v>3958</v>
      </c>
    </row>
    <row r="1908" spans="1:4">
      <c r="A1908" t="s">
        <v>3963</v>
      </c>
      <c r="B1908" t="s">
        <v>3964</v>
      </c>
      <c r="C1908" s="112">
        <v>43353</v>
      </c>
      <c r="D1908" t="s">
        <v>3958</v>
      </c>
    </row>
    <row r="1909" spans="1:4">
      <c r="A1909" t="s">
        <v>3965</v>
      </c>
      <c r="B1909" t="s">
        <v>3966</v>
      </c>
      <c r="C1909" s="112">
        <v>43353</v>
      </c>
      <c r="D1909" t="s">
        <v>3958</v>
      </c>
    </row>
    <row r="1910" spans="1:4">
      <c r="A1910" t="s">
        <v>3967</v>
      </c>
      <c r="B1910" t="s">
        <v>3968</v>
      </c>
      <c r="C1910" s="112">
        <v>43353</v>
      </c>
      <c r="D1910" t="s">
        <v>3958</v>
      </c>
    </row>
    <row r="1911" spans="1:4">
      <c r="A1911" t="s">
        <v>3969</v>
      </c>
      <c r="B1911" t="s">
        <v>3620</v>
      </c>
      <c r="C1911" s="112">
        <v>43353</v>
      </c>
      <c r="D1911" t="s">
        <v>3958</v>
      </c>
    </row>
    <row r="1912" spans="1:4">
      <c r="A1912" t="s">
        <v>3970</v>
      </c>
      <c r="B1912" t="s">
        <v>3971</v>
      </c>
      <c r="C1912" s="112">
        <v>43357</v>
      </c>
      <c r="D1912" t="s">
        <v>3958</v>
      </c>
    </row>
    <row r="1913" spans="1:4">
      <c r="A1913" t="s">
        <v>3972</v>
      </c>
      <c r="B1913" t="s">
        <v>3973</v>
      </c>
      <c r="C1913" s="112">
        <v>43357</v>
      </c>
      <c r="D1913" t="s">
        <v>3953</v>
      </c>
    </row>
    <row r="1914" spans="1:4">
      <c r="A1914" t="s">
        <v>3974</v>
      </c>
      <c r="B1914" t="s">
        <v>3975</v>
      </c>
      <c r="C1914" s="112" t="s">
        <v>3902</v>
      </c>
      <c r="D1914" t="s">
        <v>15</v>
      </c>
    </row>
    <row r="1915" spans="1:4">
      <c r="A1915" t="s">
        <v>3976</v>
      </c>
      <c r="B1915" t="s">
        <v>3977</v>
      </c>
      <c r="C1915" s="112">
        <v>43360</v>
      </c>
    </row>
    <row r="1916" spans="1:4">
      <c r="A1916" t="s">
        <v>3978</v>
      </c>
      <c r="B1916" t="s">
        <v>3979</v>
      </c>
      <c r="C1916" s="112">
        <v>43360</v>
      </c>
      <c r="D1916" t="s">
        <v>2322</v>
      </c>
    </row>
    <row r="1917" spans="1:4">
      <c r="A1917" t="s">
        <v>3980</v>
      </c>
      <c r="B1917" t="s">
        <v>3981</v>
      </c>
      <c r="C1917" s="112">
        <v>43350</v>
      </c>
      <c r="D1917" t="s">
        <v>15</v>
      </c>
    </row>
    <row r="1918" spans="1:4">
      <c r="A1918" t="s">
        <v>3982</v>
      </c>
      <c r="B1918" t="s">
        <v>3983</v>
      </c>
      <c r="D1918" t="s">
        <v>3818</v>
      </c>
    </row>
    <row r="1919" spans="1:4">
      <c r="A1919" t="s">
        <v>3984</v>
      </c>
      <c r="B1919" t="s">
        <v>3156</v>
      </c>
      <c r="C1919" s="112">
        <v>43360</v>
      </c>
      <c r="D1919" t="s">
        <v>3818</v>
      </c>
    </row>
    <row r="1920" spans="1:4">
      <c r="A1920" t="s">
        <v>3985</v>
      </c>
      <c r="B1920" t="s">
        <v>3511</v>
      </c>
      <c r="C1920" s="112">
        <v>43360</v>
      </c>
      <c r="D1920" t="s">
        <v>3818</v>
      </c>
    </row>
    <row r="1921" spans="1:4">
      <c r="A1921" t="s">
        <v>3986</v>
      </c>
      <c r="B1921" t="s">
        <v>3987</v>
      </c>
      <c r="C1921" s="112">
        <v>43360</v>
      </c>
      <c r="D1921" t="s">
        <v>113</v>
      </c>
    </row>
    <row r="1922" spans="1:4">
      <c r="A1922" t="s">
        <v>3988</v>
      </c>
      <c r="B1922" t="s">
        <v>3989</v>
      </c>
      <c r="C1922" s="112">
        <v>43366</v>
      </c>
      <c r="D1922" t="s">
        <v>3818</v>
      </c>
    </row>
    <row r="1923" spans="1:4">
      <c r="A1923" t="s">
        <v>3990</v>
      </c>
      <c r="B1923" t="s">
        <v>3991</v>
      </c>
      <c r="C1923" s="112">
        <v>54321</v>
      </c>
      <c r="D1923" t="s">
        <v>3240</v>
      </c>
    </row>
    <row r="1924" spans="1:4">
      <c r="A1924" t="s">
        <v>3992</v>
      </c>
      <c r="B1924" t="s">
        <v>3993</v>
      </c>
    </row>
    <row r="1925" spans="1:4">
      <c r="A1925" t="s">
        <v>3994</v>
      </c>
      <c r="B1925" t="s">
        <v>3995</v>
      </c>
      <c r="C1925" s="112" t="s">
        <v>3996</v>
      </c>
      <c r="D1925" t="s">
        <v>3818</v>
      </c>
    </row>
    <row r="1926" spans="1:4">
      <c r="A1926" t="s">
        <v>3997</v>
      </c>
      <c r="B1926" t="s">
        <v>3998</v>
      </c>
      <c r="C1926" s="112" t="s">
        <v>3999</v>
      </c>
      <c r="D1926" t="s">
        <v>3818</v>
      </c>
    </row>
    <row r="1927" spans="1:4">
      <c r="A1927" t="s">
        <v>4000</v>
      </c>
      <c r="B1927" t="s">
        <v>4001</v>
      </c>
      <c r="C1927" s="112" t="s">
        <v>4002</v>
      </c>
      <c r="D1927" t="s">
        <v>2322</v>
      </c>
    </row>
    <row r="1928" spans="1:4">
      <c r="A1928" t="s">
        <v>4003</v>
      </c>
      <c r="B1928" t="s">
        <v>4004</v>
      </c>
      <c r="C1928" s="112">
        <v>43370</v>
      </c>
      <c r="D1928" t="s">
        <v>3818</v>
      </c>
    </row>
    <row r="1929" spans="1:4">
      <c r="A1929" t="s">
        <v>4005</v>
      </c>
      <c r="B1929" t="s">
        <v>4006</v>
      </c>
      <c r="C1929" s="112" t="s">
        <v>4007</v>
      </c>
      <c r="D1929" t="s">
        <v>3818</v>
      </c>
    </row>
    <row r="1930" spans="1:4">
      <c r="A1930" t="s">
        <v>4008</v>
      </c>
      <c r="B1930" t="s">
        <v>4009</v>
      </c>
      <c r="C1930" s="112">
        <v>43374</v>
      </c>
      <c r="D1930" t="s">
        <v>4010</v>
      </c>
    </row>
    <row r="1931" spans="1:4">
      <c r="A1931" t="s">
        <v>4011</v>
      </c>
      <c r="B1931" t="s">
        <v>4012</v>
      </c>
      <c r="C1931" s="112">
        <v>43374</v>
      </c>
      <c r="D1931" t="s">
        <v>4010</v>
      </c>
    </row>
    <row r="1932" spans="1:4">
      <c r="A1932" t="s">
        <v>4013</v>
      </c>
      <c r="B1932" t="s">
        <v>4014</v>
      </c>
      <c r="C1932" s="112">
        <v>43374</v>
      </c>
      <c r="D1932" t="s">
        <v>4010</v>
      </c>
    </row>
    <row r="1933" spans="1:4">
      <c r="A1933" t="s">
        <v>4015</v>
      </c>
      <c r="B1933" t="s">
        <v>4016</v>
      </c>
      <c r="C1933" s="112">
        <v>43374</v>
      </c>
      <c r="D1933" t="s">
        <v>2322</v>
      </c>
    </row>
    <row r="1934" spans="1:4">
      <c r="A1934" t="s">
        <v>4017</v>
      </c>
      <c r="B1934" t="s">
        <v>355</v>
      </c>
      <c r="C1934" s="112">
        <v>43374</v>
      </c>
      <c r="D1934" t="s">
        <v>4010</v>
      </c>
    </row>
    <row r="1935" spans="1:4">
      <c r="A1935" t="s">
        <v>4018</v>
      </c>
      <c r="B1935" t="s">
        <v>4019</v>
      </c>
      <c r="C1935" s="112" t="s">
        <v>4020</v>
      </c>
      <c r="D1935" t="s">
        <v>3818</v>
      </c>
    </row>
    <row r="1936" spans="1:4">
      <c r="A1936" t="s">
        <v>4021</v>
      </c>
      <c r="B1936" t="s">
        <v>4022</v>
      </c>
      <c r="C1936" s="112" t="s">
        <v>4020</v>
      </c>
      <c r="D1936" t="s">
        <v>2322</v>
      </c>
    </row>
    <row r="1937" spans="1:4">
      <c r="A1937" t="s">
        <v>4023</v>
      </c>
      <c r="B1937" t="s">
        <v>4024</v>
      </c>
      <c r="C1937" s="112" t="s">
        <v>4020</v>
      </c>
      <c r="D1937" t="s">
        <v>3818</v>
      </c>
    </row>
    <row r="1938" spans="1:4">
      <c r="A1938" t="s">
        <v>4025</v>
      </c>
      <c r="B1938" t="s">
        <v>4026</v>
      </c>
      <c r="C1938" s="112" t="s">
        <v>4020</v>
      </c>
      <c r="D1938" t="s">
        <v>3818</v>
      </c>
    </row>
    <row r="1939" spans="1:4">
      <c r="A1939" t="s">
        <v>4027</v>
      </c>
      <c r="B1939" t="s">
        <v>4028</v>
      </c>
      <c r="C1939" s="112" t="s">
        <v>4020</v>
      </c>
      <c r="D1939" t="s">
        <v>3818</v>
      </c>
    </row>
    <row r="1940" spans="1:4">
      <c r="A1940" t="s">
        <v>4029</v>
      </c>
      <c r="B1940" t="s">
        <v>4030</v>
      </c>
      <c r="C1940" s="112" t="s">
        <v>4020</v>
      </c>
      <c r="D1940" t="s">
        <v>3818</v>
      </c>
    </row>
    <row r="1941" spans="1:4">
      <c r="A1941" t="s">
        <v>4031</v>
      </c>
      <c r="B1941" t="s">
        <v>4032</v>
      </c>
      <c r="C1941" s="112" t="s">
        <v>4020</v>
      </c>
      <c r="D1941" t="s">
        <v>3818</v>
      </c>
    </row>
    <row r="1942" spans="1:4">
      <c r="A1942" t="s">
        <v>4033</v>
      </c>
      <c r="B1942" t="s">
        <v>4034</v>
      </c>
      <c r="C1942" s="112" t="s">
        <v>4020</v>
      </c>
      <c r="D1942" t="s">
        <v>3818</v>
      </c>
    </row>
    <row r="1943" spans="1:4">
      <c r="A1943" t="s">
        <v>4035</v>
      </c>
      <c r="B1943" t="s">
        <v>4036</v>
      </c>
      <c r="C1943" s="112" t="s">
        <v>4020</v>
      </c>
      <c r="D1943" t="s">
        <v>3818</v>
      </c>
    </row>
    <row r="1944" spans="1:4">
      <c r="A1944" t="s">
        <v>4037</v>
      </c>
      <c r="B1944" t="s">
        <v>4038</v>
      </c>
      <c r="C1944" s="112" t="s">
        <v>4020</v>
      </c>
      <c r="D1944" t="s">
        <v>3818</v>
      </c>
    </row>
    <row r="1945" spans="1:4">
      <c r="A1945" t="s">
        <v>4039</v>
      </c>
      <c r="B1945" t="s">
        <v>4040</v>
      </c>
      <c r="C1945" s="112" t="s">
        <v>4020</v>
      </c>
      <c r="D1945" t="s">
        <v>3818</v>
      </c>
    </row>
    <row r="1946" spans="1:4">
      <c r="A1946" t="s">
        <v>4041</v>
      </c>
      <c r="B1946" t="s">
        <v>4042</v>
      </c>
      <c r="C1946" s="112" t="s">
        <v>4020</v>
      </c>
      <c r="D1946" t="s">
        <v>3818</v>
      </c>
    </row>
    <row r="1947" spans="1:4">
      <c r="A1947" t="s">
        <v>4043</v>
      </c>
      <c r="B1947" t="s">
        <v>3310</v>
      </c>
      <c r="C1947" s="112" t="s">
        <v>4020</v>
      </c>
      <c r="D1947" t="s">
        <v>3818</v>
      </c>
    </row>
    <row r="1948" spans="1:4">
      <c r="A1948" t="s">
        <v>4044</v>
      </c>
      <c r="B1948" t="s">
        <v>4045</v>
      </c>
      <c r="C1948" s="112" t="s">
        <v>4020</v>
      </c>
      <c r="D1948" t="s">
        <v>3818</v>
      </c>
    </row>
    <row r="1949" spans="1:4">
      <c r="A1949" t="s">
        <v>4046</v>
      </c>
      <c r="B1949" t="s">
        <v>4047</v>
      </c>
      <c r="C1949" s="112" t="s">
        <v>4048</v>
      </c>
      <c r="D1949" t="s">
        <v>3818</v>
      </c>
    </row>
    <row r="1950" spans="1:4">
      <c r="A1950" t="s">
        <v>4049</v>
      </c>
      <c r="B1950" t="s">
        <v>4050</v>
      </c>
      <c r="C1950" s="112" t="s">
        <v>4048</v>
      </c>
      <c r="D1950" t="s">
        <v>3818</v>
      </c>
    </row>
    <row r="1951" spans="1:4">
      <c r="A1951" t="s">
        <v>4051</v>
      </c>
      <c r="B1951" t="s">
        <v>4052</v>
      </c>
      <c r="C1951" s="112" t="s">
        <v>4020</v>
      </c>
      <c r="D1951" t="s">
        <v>2322</v>
      </c>
    </row>
    <row r="1952" spans="1:4">
      <c r="A1952" t="s">
        <v>4053</v>
      </c>
      <c r="B1952" t="s">
        <v>4054</v>
      </c>
      <c r="C1952" s="112" t="s">
        <v>4020</v>
      </c>
      <c r="D1952" t="s">
        <v>3818</v>
      </c>
    </row>
    <row r="1953" spans="1:4">
      <c r="A1953" t="s">
        <v>4055</v>
      </c>
      <c r="B1953" t="s">
        <v>4056</v>
      </c>
      <c r="C1953" s="112" t="s">
        <v>4020</v>
      </c>
      <c r="D1953" t="s">
        <v>3818</v>
      </c>
    </row>
    <row r="1954" spans="1:4">
      <c r="A1954" t="s">
        <v>4057</v>
      </c>
      <c r="B1954" t="s">
        <v>4058</v>
      </c>
      <c r="C1954" s="112" t="s">
        <v>4020</v>
      </c>
      <c r="D1954" t="s">
        <v>3818</v>
      </c>
    </row>
    <row r="1955" spans="1:4">
      <c r="A1955" t="s">
        <v>4059</v>
      </c>
      <c r="B1955" t="s">
        <v>2634</v>
      </c>
      <c r="C1955" s="112" t="s">
        <v>4020</v>
      </c>
      <c r="D1955" t="s">
        <v>3818</v>
      </c>
    </row>
    <row r="1956" spans="1:4">
      <c r="A1956" t="s">
        <v>4060</v>
      </c>
      <c r="B1956" t="s">
        <v>304</v>
      </c>
      <c r="C1956" s="112" t="s">
        <v>4020</v>
      </c>
      <c r="D1956" t="s">
        <v>3818</v>
      </c>
    </row>
    <row r="1957" spans="1:4">
      <c r="A1957" t="s">
        <v>4061</v>
      </c>
      <c r="B1957" t="s">
        <v>3134</v>
      </c>
      <c r="C1957" s="112" t="s">
        <v>4020</v>
      </c>
      <c r="D1957" t="s">
        <v>3818</v>
      </c>
    </row>
    <row r="1958" spans="1:4">
      <c r="A1958" t="s">
        <v>4062</v>
      </c>
      <c r="B1958" t="s">
        <v>4063</v>
      </c>
      <c r="C1958" s="112" t="s">
        <v>4020</v>
      </c>
      <c r="D1958" t="s">
        <v>3818</v>
      </c>
    </row>
    <row r="1959" spans="1:4">
      <c r="A1959" t="s">
        <v>4064</v>
      </c>
      <c r="B1959" t="s">
        <v>4065</v>
      </c>
      <c r="C1959" s="112" t="s">
        <v>4020</v>
      </c>
      <c r="D1959" t="s">
        <v>3818</v>
      </c>
    </row>
    <row r="1960" spans="1:4">
      <c r="A1960" t="s">
        <v>4066</v>
      </c>
      <c r="B1960" t="s">
        <v>4067</v>
      </c>
      <c r="C1960" s="112" t="s">
        <v>4020</v>
      </c>
      <c r="D1960" t="s">
        <v>15</v>
      </c>
    </row>
    <row r="1961" spans="1:4">
      <c r="A1961" t="s">
        <v>4068</v>
      </c>
      <c r="B1961" t="s">
        <v>4069</v>
      </c>
      <c r="C1961" s="112" t="s">
        <v>4020</v>
      </c>
      <c r="D1961" t="s">
        <v>3818</v>
      </c>
    </row>
    <row r="1962" spans="1:4">
      <c r="A1962" t="s">
        <v>4070</v>
      </c>
      <c r="B1962" t="s">
        <v>4071</v>
      </c>
      <c r="C1962" s="112" t="s">
        <v>4072</v>
      </c>
      <c r="D1962" t="s">
        <v>3818</v>
      </c>
    </row>
    <row r="1963" spans="1:4">
      <c r="A1963" t="s">
        <v>4073</v>
      </c>
      <c r="B1963" t="s">
        <v>3497</v>
      </c>
      <c r="C1963" s="112" t="s">
        <v>4072</v>
      </c>
      <c r="D1963" t="s">
        <v>3818</v>
      </c>
    </row>
    <row r="1964" spans="1:4">
      <c r="A1964" t="s">
        <v>4074</v>
      </c>
      <c r="B1964" t="s">
        <v>3499</v>
      </c>
      <c r="C1964" s="112" t="s">
        <v>4072</v>
      </c>
      <c r="D1964" t="s">
        <v>3818</v>
      </c>
    </row>
    <row r="1965" spans="1:4">
      <c r="A1965" t="s">
        <v>4075</v>
      </c>
      <c r="B1965" t="s">
        <v>4076</v>
      </c>
      <c r="C1965" s="112" t="s">
        <v>4077</v>
      </c>
      <c r="D1965" t="s">
        <v>3818</v>
      </c>
    </row>
    <row r="1966" spans="1:4">
      <c r="A1966" t="s">
        <v>4078</v>
      </c>
      <c r="B1966" t="s">
        <v>4079</v>
      </c>
      <c r="C1966" s="112" t="s">
        <v>4077</v>
      </c>
      <c r="D1966" t="s">
        <v>3089</v>
      </c>
    </row>
    <row r="1967" spans="1:4">
      <c r="A1967" t="s">
        <v>4080</v>
      </c>
      <c r="B1967" t="s">
        <v>4081</v>
      </c>
      <c r="C1967" s="112" t="s">
        <v>4077</v>
      </c>
      <c r="D1967" t="s">
        <v>3089</v>
      </c>
    </row>
    <row r="1968" spans="1:4">
      <c r="A1968" t="s">
        <v>4082</v>
      </c>
      <c r="B1968" t="s">
        <v>4083</v>
      </c>
      <c r="C1968" s="112" t="s">
        <v>4077</v>
      </c>
      <c r="D1968" t="s">
        <v>3818</v>
      </c>
    </row>
    <row r="1969" spans="1:4">
      <c r="A1969" t="s">
        <v>4084</v>
      </c>
      <c r="B1969" t="s">
        <v>4085</v>
      </c>
      <c r="C1969" s="112">
        <v>43382</v>
      </c>
      <c r="D1969" t="s">
        <v>3818</v>
      </c>
    </row>
    <row r="1970" spans="1:4">
      <c r="A1970" t="s">
        <v>4086</v>
      </c>
      <c r="B1970" t="s">
        <v>4087</v>
      </c>
      <c r="C1970" s="112">
        <v>43382</v>
      </c>
      <c r="D1970" t="s">
        <v>3818</v>
      </c>
    </row>
    <row r="1971" spans="1:4">
      <c r="A1971" t="s">
        <v>4088</v>
      </c>
      <c r="B1971" t="s">
        <v>640</v>
      </c>
      <c r="C1971" s="112">
        <v>43382</v>
      </c>
      <c r="D1971" t="s">
        <v>3818</v>
      </c>
    </row>
    <row r="1972" spans="1:4">
      <c r="A1972" t="s">
        <v>4089</v>
      </c>
      <c r="B1972" t="s">
        <v>4090</v>
      </c>
      <c r="C1972" s="112">
        <v>43382</v>
      </c>
      <c r="D1972" t="s">
        <v>3818</v>
      </c>
    </row>
    <row r="1973" spans="1:4">
      <c r="A1973" t="s">
        <v>4091</v>
      </c>
      <c r="B1973" t="s">
        <v>2845</v>
      </c>
      <c r="C1973" s="112">
        <v>43383</v>
      </c>
      <c r="D1973" t="s">
        <v>2322</v>
      </c>
    </row>
    <row r="1974" spans="1:4">
      <c r="A1974" t="s">
        <v>4092</v>
      </c>
      <c r="B1974" t="s">
        <v>4093</v>
      </c>
      <c r="C1974" s="112" t="s">
        <v>4094</v>
      </c>
      <c r="D1974" t="s">
        <v>3818</v>
      </c>
    </row>
    <row r="1975" spans="1:4">
      <c r="A1975" t="s">
        <v>4095</v>
      </c>
      <c r="B1975" t="s">
        <v>112</v>
      </c>
      <c r="C1975" s="112" t="s">
        <v>4094</v>
      </c>
      <c r="D1975" t="s">
        <v>113</v>
      </c>
    </row>
    <row r="1976" spans="1:4">
      <c r="A1976" t="s">
        <v>4096</v>
      </c>
      <c r="B1976" t="s">
        <v>2128</v>
      </c>
      <c r="C1976" s="112">
        <v>43386</v>
      </c>
      <c r="D1976" t="s">
        <v>3818</v>
      </c>
    </row>
    <row r="1977" spans="1:4">
      <c r="A1977" t="s">
        <v>4097</v>
      </c>
      <c r="B1977" t="s">
        <v>3742</v>
      </c>
      <c r="C1977" s="112">
        <v>43388</v>
      </c>
      <c r="D1977" t="s">
        <v>3818</v>
      </c>
    </row>
    <row r="1978" spans="1:4">
      <c r="A1978" t="s">
        <v>4098</v>
      </c>
      <c r="B1978" t="s">
        <v>4099</v>
      </c>
      <c r="C1978" s="112" t="s">
        <v>4100</v>
      </c>
      <c r="D1978" t="s">
        <v>3818</v>
      </c>
    </row>
    <row r="1979" spans="1:4">
      <c r="A1979" t="s">
        <v>4101</v>
      </c>
      <c r="B1979" t="s">
        <v>4102</v>
      </c>
      <c r="C1979" s="112" t="s">
        <v>4100</v>
      </c>
      <c r="D1979" t="s">
        <v>2322</v>
      </c>
    </row>
    <row r="1980" spans="1:4">
      <c r="A1980" t="s">
        <v>4103</v>
      </c>
      <c r="B1980" t="s">
        <v>4104</v>
      </c>
      <c r="C1980" s="112" t="s">
        <v>4100</v>
      </c>
      <c r="D1980" t="s">
        <v>3818</v>
      </c>
    </row>
    <row r="1981" spans="1:4">
      <c r="A1981" t="s">
        <v>4105</v>
      </c>
      <c r="B1981" t="s">
        <v>2262</v>
      </c>
      <c r="C1981" s="112" t="s">
        <v>4106</v>
      </c>
      <c r="D1981" t="s">
        <v>3818</v>
      </c>
    </row>
    <row r="1982" spans="1:4">
      <c r="A1982" t="s">
        <v>4107</v>
      </c>
      <c r="B1982" t="s">
        <v>4108</v>
      </c>
      <c r="C1982" s="112" t="s">
        <v>4100</v>
      </c>
      <c r="D1982" t="s">
        <v>3818</v>
      </c>
    </row>
    <row r="1983" spans="1:4">
      <c r="A1983" t="s">
        <v>4109</v>
      </c>
      <c r="B1983" t="s">
        <v>4110</v>
      </c>
      <c r="C1983" s="112" t="s">
        <v>4100</v>
      </c>
      <c r="D1983" t="s">
        <v>3818</v>
      </c>
    </row>
    <row r="1984" spans="1:4">
      <c r="A1984" t="s">
        <v>4111</v>
      </c>
      <c r="B1984" t="s">
        <v>4112</v>
      </c>
      <c r="C1984" s="112" t="s">
        <v>4100</v>
      </c>
      <c r="D1984" t="s">
        <v>3818</v>
      </c>
    </row>
    <row r="1985" spans="1:4">
      <c r="A1985" t="s">
        <v>4113</v>
      </c>
      <c r="B1985" t="s">
        <v>3785</v>
      </c>
      <c r="C1985" s="112" t="s">
        <v>4100</v>
      </c>
      <c r="D1985" t="s">
        <v>3818</v>
      </c>
    </row>
    <row r="1986" spans="1:4">
      <c r="A1986" t="s">
        <v>4114</v>
      </c>
      <c r="B1986" t="s">
        <v>4115</v>
      </c>
      <c r="C1986" s="112" t="s">
        <v>4116</v>
      </c>
      <c r="D1986" t="s">
        <v>3818</v>
      </c>
    </row>
    <row r="1987" spans="1:4">
      <c r="A1987" t="s">
        <v>4117</v>
      </c>
      <c r="B1987" t="s">
        <v>4118</v>
      </c>
      <c r="C1987" s="112" t="s">
        <v>4116</v>
      </c>
      <c r="D1987" t="s">
        <v>3818</v>
      </c>
    </row>
    <row r="1988" spans="1:4">
      <c r="A1988" t="s">
        <v>4119</v>
      </c>
      <c r="B1988" t="s">
        <v>4120</v>
      </c>
      <c r="C1988" s="112" t="s">
        <v>4116</v>
      </c>
      <c r="D1988" t="s">
        <v>3818</v>
      </c>
    </row>
    <row r="1989" spans="1:4">
      <c r="A1989" t="s">
        <v>4121</v>
      </c>
      <c r="B1989" t="s">
        <v>4122</v>
      </c>
      <c r="C1989" s="112" t="s">
        <v>4116</v>
      </c>
      <c r="D1989" t="s">
        <v>3818</v>
      </c>
    </row>
    <row r="1990" spans="1:4">
      <c r="A1990" t="s">
        <v>4123</v>
      </c>
      <c r="B1990" t="s">
        <v>4124</v>
      </c>
      <c r="C1990" s="112" t="s">
        <v>4116</v>
      </c>
      <c r="D1990" t="s">
        <v>3818</v>
      </c>
    </row>
    <row r="1991" spans="1:4">
      <c r="A1991" t="s">
        <v>4125</v>
      </c>
      <c r="B1991" t="s">
        <v>4126</v>
      </c>
      <c r="C1991" s="112" t="s">
        <v>4116</v>
      </c>
      <c r="D1991" t="s">
        <v>3818</v>
      </c>
    </row>
    <row r="1992" spans="1:4">
      <c r="A1992" t="s">
        <v>4127</v>
      </c>
      <c r="B1992" t="s">
        <v>4128</v>
      </c>
      <c r="C1992" s="112" t="s">
        <v>4129</v>
      </c>
      <c r="D1992" t="s">
        <v>13</v>
      </c>
    </row>
    <row r="1993" spans="1:4">
      <c r="A1993" t="s">
        <v>4130</v>
      </c>
      <c r="B1993" t="s">
        <v>4131</v>
      </c>
      <c r="C1993" s="112" t="s">
        <v>4132</v>
      </c>
      <c r="D1993" t="s">
        <v>113</v>
      </c>
    </row>
    <row r="1994" spans="1:4">
      <c r="A1994" t="s">
        <v>4133</v>
      </c>
      <c r="B1994" t="s">
        <v>4134</v>
      </c>
      <c r="C1994" s="112" t="s">
        <v>4132</v>
      </c>
      <c r="D1994" t="s">
        <v>3818</v>
      </c>
    </row>
    <row r="1995" spans="1:4">
      <c r="A1995" t="s">
        <v>4135</v>
      </c>
      <c r="B1995" t="s">
        <v>4136</v>
      </c>
      <c r="C1995" s="112" t="s">
        <v>4137</v>
      </c>
      <c r="D1995" t="s">
        <v>3818</v>
      </c>
    </row>
    <row r="1996" spans="1:4">
      <c r="A1996" t="s">
        <v>4138</v>
      </c>
      <c r="B1996" t="s">
        <v>4139</v>
      </c>
      <c r="C1996" s="112">
        <v>43395</v>
      </c>
      <c r="D1996" t="s">
        <v>1744</v>
      </c>
    </row>
    <row r="1997" spans="1:4">
      <c r="A1997" t="s">
        <v>4140</v>
      </c>
      <c r="B1997" t="s">
        <v>4141</v>
      </c>
      <c r="C1997" s="112">
        <v>43395</v>
      </c>
      <c r="D1997" t="s">
        <v>3818</v>
      </c>
    </row>
    <row r="1998" spans="1:4">
      <c r="A1998" t="s">
        <v>4142</v>
      </c>
      <c r="B1998" t="s">
        <v>2989</v>
      </c>
      <c r="C1998" s="112">
        <v>43392</v>
      </c>
      <c r="D1998" t="s">
        <v>3818</v>
      </c>
    </row>
    <row r="1999" spans="1:4">
      <c r="A1999" t="s">
        <v>4143</v>
      </c>
      <c r="B1999" t="s">
        <v>4144</v>
      </c>
      <c r="C1999" s="112">
        <v>43392</v>
      </c>
      <c r="D1999" t="s">
        <v>2322</v>
      </c>
    </row>
    <row r="2000" spans="1:4">
      <c r="A2000" t="s">
        <v>4145</v>
      </c>
      <c r="B2000" t="s">
        <v>4146</v>
      </c>
      <c r="C2000" s="112">
        <v>43397</v>
      </c>
      <c r="D2000" t="s">
        <v>1744</v>
      </c>
    </row>
    <row r="2001" spans="1:4">
      <c r="A2001" t="s">
        <v>4147</v>
      </c>
      <c r="B2001" t="s">
        <v>4148</v>
      </c>
      <c r="C2001" s="112">
        <v>43398</v>
      </c>
      <c r="D2001" t="s">
        <v>1744</v>
      </c>
    </row>
    <row r="2002" spans="1:4">
      <c r="A2002" t="s">
        <v>4149</v>
      </c>
      <c r="B2002" t="s">
        <v>4150</v>
      </c>
      <c r="C2002" s="112">
        <v>43397</v>
      </c>
      <c r="D2002" t="s">
        <v>3818</v>
      </c>
    </row>
    <row r="2003" spans="1:4">
      <c r="A2003" t="s">
        <v>4151</v>
      </c>
      <c r="B2003" t="s">
        <v>2969</v>
      </c>
      <c r="C2003" s="112">
        <v>43396</v>
      </c>
      <c r="D2003" t="s">
        <v>3818</v>
      </c>
    </row>
    <row r="2004" spans="1:4">
      <c r="A2004" t="s">
        <v>4152</v>
      </c>
      <c r="B2004" t="s">
        <v>3887</v>
      </c>
      <c r="C2004" s="112">
        <v>43393</v>
      </c>
      <c r="D2004" t="s">
        <v>3818</v>
      </c>
    </row>
    <row r="2005" spans="1:4">
      <c r="A2005" t="s">
        <v>4153</v>
      </c>
      <c r="B2005" t="s">
        <v>204</v>
      </c>
      <c r="C2005" s="112">
        <v>43395</v>
      </c>
      <c r="D2005" t="s">
        <v>3818</v>
      </c>
    </row>
    <row r="2006" spans="1:4">
      <c r="A2006" t="s">
        <v>4154</v>
      </c>
      <c r="B2006" t="s">
        <v>117</v>
      </c>
      <c r="C2006" s="112">
        <v>43397</v>
      </c>
      <c r="D2006" t="s">
        <v>3818</v>
      </c>
    </row>
    <row r="2007" spans="1:4">
      <c r="A2007" t="s">
        <v>4155</v>
      </c>
      <c r="B2007" t="s">
        <v>4156</v>
      </c>
      <c r="C2007" s="112">
        <v>43402</v>
      </c>
      <c r="D2007" t="s">
        <v>3818</v>
      </c>
    </row>
    <row r="2008" spans="1:4">
      <c r="A2008" t="s">
        <v>4157</v>
      </c>
      <c r="B2008" t="s">
        <v>4158</v>
      </c>
      <c r="C2008" s="112">
        <v>43402</v>
      </c>
      <c r="D2008" t="s">
        <v>3818</v>
      </c>
    </row>
    <row r="2009" spans="1:4">
      <c r="A2009" t="s">
        <v>4159</v>
      </c>
      <c r="B2009" t="s">
        <v>4160</v>
      </c>
      <c r="C2009" s="112">
        <v>43402</v>
      </c>
      <c r="D2009" t="s">
        <v>3818</v>
      </c>
    </row>
    <row r="2010" spans="1:4">
      <c r="A2010" t="s">
        <v>4161</v>
      </c>
      <c r="B2010" t="s">
        <v>4162</v>
      </c>
      <c r="C2010" s="112">
        <v>43402</v>
      </c>
      <c r="D2010" t="s">
        <v>3818</v>
      </c>
    </row>
    <row r="2011" spans="1:4">
      <c r="A2011" t="s">
        <v>4163</v>
      </c>
      <c r="B2011" t="s">
        <v>4164</v>
      </c>
      <c r="C2011" s="112">
        <v>43402</v>
      </c>
      <c r="D2011" t="s">
        <v>3818</v>
      </c>
    </row>
    <row r="2012" spans="1:4">
      <c r="A2012" t="s">
        <v>4165</v>
      </c>
      <c r="B2012" t="s">
        <v>4166</v>
      </c>
      <c r="C2012" s="112">
        <v>43403</v>
      </c>
      <c r="D2012" t="s">
        <v>2322</v>
      </c>
    </row>
    <row r="2013" spans="1:4">
      <c r="A2013" t="s">
        <v>4167</v>
      </c>
      <c r="B2013" t="s">
        <v>4168</v>
      </c>
      <c r="C2013" s="112">
        <v>43404</v>
      </c>
      <c r="D2013" t="s">
        <v>2322</v>
      </c>
    </row>
    <row r="2014" spans="1:4">
      <c r="A2014" t="s">
        <v>4169</v>
      </c>
      <c r="B2014" t="s">
        <v>4170</v>
      </c>
      <c r="C2014" s="112">
        <v>43405</v>
      </c>
      <c r="D2014" t="s">
        <v>2322</v>
      </c>
    </row>
    <row r="2015" spans="1:4">
      <c r="A2015" t="s">
        <v>4171</v>
      </c>
      <c r="B2015" t="s">
        <v>4172</v>
      </c>
      <c r="C2015" s="112">
        <v>43406</v>
      </c>
      <c r="D2015" t="s">
        <v>3818</v>
      </c>
    </row>
    <row r="2016" spans="1:4">
      <c r="A2016" t="s">
        <v>4173</v>
      </c>
      <c r="B2016" t="s">
        <v>4174</v>
      </c>
      <c r="C2016" s="112">
        <v>43407</v>
      </c>
      <c r="D2016" t="s">
        <v>3818</v>
      </c>
    </row>
    <row r="2017" spans="1:4">
      <c r="A2017" t="s">
        <v>4175</v>
      </c>
      <c r="B2017" t="s">
        <v>4156</v>
      </c>
      <c r="C2017" s="112">
        <v>43400</v>
      </c>
      <c r="D2017" t="s">
        <v>3818</v>
      </c>
    </row>
    <row r="2018" spans="1:4">
      <c r="A2018" t="s">
        <v>4176</v>
      </c>
      <c r="B2018" t="s">
        <v>4150</v>
      </c>
      <c r="C2018" s="112">
        <v>43400</v>
      </c>
      <c r="D2018" t="s">
        <v>3818</v>
      </c>
    </row>
    <row r="2019" spans="1:4">
      <c r="A2019" t="s">
        <v>4177</v>
      </c>
      <c r="B2019" t="s">
        <v>3715</v>
      </c>
      <c r="C2019" s="112">
        <v>43400</v>
      </c>
      <c r="D2019" t="s">
        <v>3818</v>
      </c>
    </row>
    <row r="2020" spans="1:4">
      <c r="A2020" t="s">
        <v>4178</v>
      </c>
      <c r="B2020" t="s">
        <v>292</v>
      </c>
      <c r="C2020" s="112">
        <v>43400</v>
      </c>
      <c r="D2020" t="s">
        <v>3818</v>
      </c>
    </row>
    <row r="2021" spans="1:4">
      <c r="A2021" t="s">
        <v>4179</v>
      </c>
      <c r="B2021" t="s">
        <v>4180</v>
      </c>
      <c r="C2021" s="112" t="s">
        <v>4181</v>
      </c>
      <c r="D2021" t="s">
        <v>15</v>
      </c>
    </row>
    <row r="2022" spans="1:4">
      <c r="A2022" t="s">
        <v>4182</v>
      </c>
      <c r="B2022" t="s">
        <v>4183</v>
      </c>
      <c r="C2022" s="112">
        <v>43405</v>
      </c>
      <c r="D2022" t="s">
        <v>3818</v>
      </c>
    </row>
    <row r="2023" spans="1:4">
      <c r="A2023" t="s">
        <v>4184</v>
      </c>
      <c r="B2023" t="s">
        <v>4185</v>
      </c>
      <c r="C2023" s="112" t="s">
        <v>110</v>
      </c>
      <c r="D2023" t="s">
        <v>3818</v>
      </c>
    </row>
    <row r="2024" spans="1:4">
      <c r="A2024" t="s">
        <v>4186</v>
      </c>
      <c r="B2024" t="s">
        <v>4187</v>
      </c>
      <c r="C2024" s="112" t="s">
        <v>110</v>
      </c>
      <c r="D2024" t="s">
        <v>3818</v>
      </c>
    </row>
    <row r="2025" spans="1:4">
      <c r="A2025" t="s">
        <v>4188</v>
      </c>
      <c r="B2025" t="s">
        <v>4189</v>
      </c>
      <c r="C2025" s="112" t="s">
        <v>110</v>
      </c>
      <c r="D2025" t="s">
        <v>3818</v>
      </c>
    </row>
    <row r="2026" spans="1:4">
      <c r="A2026" t="s">
        <v>4190</v>
      </c>
      <c r="B2026" t="s">
        <v>4191</v>
      </c>
      <c r="C2026" s="112" t="s">
        <v>110</v>
      </c>
      <c r="D2026" t="s">
        <v>3818</v>
      </c>
    </row>
    <row r="2027" spans="1:4">
      <c r="A2027" t="s">
        <v>4192</v>
      </c>
      <c r="B2027" t="s">
        <v>4193</v>
      </c>
      <c r="C2027" s="112" t="s">
        <v>110</v>
      </c>
      <c r="D2027" t="s">
        <v>3818</v>
      </c>
    </row>
    <row r="2028" spans="1:4">
      <c r="A2028" t="s">
        <v>4194</v>
      </c>
      <c r="B2028" t="s">
        <v>4195</v>
      </c>
      <c r="C2028" s="112" t="s">
        <v>110</v>
      </c>
      <c r="D2028" t="s">
        <v>3818</v>
      </c>
    </row>
    <row r="2029" spans="1:4">
      <c r="A2029" t="s">
        <v>4196</v>
      </c>
      <c r="B2029" t="s">
        <v>4197</v>
      </c>
      <c r="C2029" s="112" t="s">
        <v>110</v>
      </c>
      <c r="D2029" t="s">
        <v>3818</v>
      </c>
    </row>
    <row r="2030" spans="1:4">
      <c r="A2030" t="s">
        <v>4198</v>
      </c>
      <c r="B2030" t="s">
        <v>4199</v>
      </c>
      <c r="C2030" s="112" t="s">
        <v>110</v>
      </c>
      <c r="D2030" t="s">
        <v>3818</v>
      </c>
    </row>
    <row r="2031" spans="1:4">
      <c r="A2031" t="s">
        <v>4200</v>
      </c>
      <c r="B2031" t="s">
        <v>4201</v>
      </c>
      <c r="C2031" s="112" t="s">
        <v>110</v>
      </c>
      <c r="D2031" t="s">
        <v>3818</v>
      </c>
    </row>
    <row r="2032" spans="1:4">
      <c r="A2032" t="s">
        <v>4202</v>
      </c>
      <c r="B2032" t="s">
        <v>4203</v>
      </c>
      <c r="C2032" s="112" t="s">
        <v>110</v>
      </c>
      <c r="D2032" t="s">
        <v>3818</v>
      </c>
    </row>
    <row r="2033" spans="1:5">
      <c r="A2033" t="s">
        <v>4204</v>
      </c>
      <c r="B2033" t="s">
        <v>4205</v>
      </c>
      <c r="C2033" s="112" t="s">
        <v>110</v>
      </c>
      <c r="D2033" t="s">
        <v>3818</v>
      </c>
    </row>
    <row r="2034" spans="1:5">
      <c r="A2034" t="s">
        <v>4206</v>
      </c>
      <c r="B2034" t="s">
        <v>791</v>
      </c>
      <c r="C2034" s="112" t="s">
        <v>110</v>
      </c>
      <c r="D2034" t="s">
        <v>3818</v>
      </c>
    </row>
    <row r="2035" spans="1:5">
      <c r="A2035" t="s">
        <v>4207</v>
      </c>
      <c r="B2035" t="s">
        <v>4208</v>
      </c>
      <c r="C2035" s="112" t="s">
        <v>110</v>
      </c>
      <c r="D2035" t="s">
        <v>3818</v>
      </c>
    </row>
    <row r="2036" spans="1:5">
      <c r="A2036" t="s">
        <v>4209</v>
      </c>
      <c r="B2036" t="s">
        <v>4210</v>
      </c>
      <c r="C2036" s="112" t="s">
        <v>110</v>
      </c>
      <c r="D2036" t="s">
        <v>2322</v>
      </c>
    </row>
    <row r="2037" spans="1:5">
      <c r="A2037" t="s">
        <v>4211</v>
      </c>
      <c r="B2037" t="s">
        <v>4212</v>
      </c>
      <c r="C2037" s="112">
        <v>43405</v>
      </c>
      <c r="D2037" t="s">
        <v>3818</v>
      </c>
    </row>
    <row r="2038" spans="1:5">
      <c r="A2038" t="s">
        <v>4213</v>
      </c>
      <c r="B2038" t="s">
        <v>4214</v>
      </c>
      <c r="C2038" s="112" t="s">
        <v>110</v>
      </c>
      <c r="D2038" t="s">
        <v>3818</v>
      </c>
    </row>
    <row r="2039" spans="1:5">
      <c r="A2039" t="s">
        <v>4215</v>
      </c>
      <c r="B2039" t="s">
        <v>4216</v>
      </c>
      <c r="C2039" s="112" t="s">
        <v>110</v>
      </c>
      <c r="D2039" t="s">
        <v>3818</v>
      </c>
    </row>
    <row r="2040" spans="1:5">
      <c r="A2040" t="s">
        <v>4217</v>
      </c>
      <c r="B2040" t="s">
        <v>4218</v>
      </c>
      <c r="C2040" s="112" t="s">
        <v>110</v>
      </c>
      <c r="D2040" t="s">
        <v>3818</v>
      </c>
    </row>
    <row r="2041" spans="1:5">
      <c r="A2041" t="s">
        <v>4219</v>
      </c>
      <c r="B2041" t="s">
        <v>4220</v>
      </c>
      <c r="C2041" s="112" t="s">
        <v>110</v>
      </c>
      <c r="D2041" t="s">
        <v>3818</v>
      </c>
    </row>
    <row r="2042" spans="1:5">
      <c r="A2042" t="s">
        <v>4221</v>
      </c>
      <c r="B2042" t="s">
        <v>4222</v>
      </c>
      <c r="C2042" s="112" t="s">
        <v>4223</v>
      </c>
      <c r="D2042" t="s">
        <v>113</v>
      </c>
    </row>
    <row r="2043" spans="1:5">
      <c r="A2043" t="s">
        <v>61</v>
      </c>
      <c r="B2043" t="s">
        <v>19</v>
      </c>
      <c r="C2043" s="112" t="s">
        <v>110</v>
      </c>
      <c r="D2043" t="s">
        <v>15</v>
      </c>
      <c r="E2043" t="s">
        <v>21</v>
      </c>
    </row>
    <row r="2044" spans="1:5">
      <c r="A2044" t="s">
        <v>4224</v>
      </c>
      <c r="B2044" t="s">
        <v>4225</v>
      </c>
      <c r="C2044" s="112" t="s">
        <v>110</v>
      </c>
      <c r="D2044" t="s">
        <v>209</v>
      </c>
    </row>
    <row r="2045" spans="1:5">
      <c r="A2045" t="s">
        <v>4226</v>
      </c>
      <c r="B2045" t="s">
        <v>4227</v>
      </c>
      <c r="C2045" s="112" t="s">
        <v>110</v>
      </c>
      <c r="D2045" t="s">
        <v>3818</v>
      </c>
    </row>
    <row r="2046" spans="1:5">
      <c r="A2046" t="s">
        <v>4228</v>
      </c>
      <c r="B2046" t="s">
        <v>4229</v>
      </c>
      <c r="C2046" s="112">
        <v>43411</v>
      </c>
      <c r="D2046" t="s">
        <v>1744</v>
      </c>
    </row>
    <row r="2047" spans="1:5">
      <c r="A2047" t="s">
        <v>4230</v>
      </c>
      <c r="B2047" t="s">
        <v>4231</v>
      </c>
      <c r="C2047" s="112">
        <v>43409</v>
      </c>
      <c r="D2047" t="s">
        <v>3818</v>
      </c>
    </row>
    <row r="2048" spans="1:5">
      <c r="A2048" t="s">
        <v>4232</v>
      </c>
      <c r="B2048" t="s">
        <v>4233</v>
      </c>
      <c r="C2048" s="112">
        <v>43409</v>
      </c>
      <c r="D2048" t="s">
        <v>3818</v>
      </c>
    </row>
    <row r="2049" spans="1:4">
      <c r="A2049" t="s">
        <v>4234</v>
      </c>
      <c r="B2049" t="s">
        <v>4235</v>
      </c>
      <c r="C2049" s="112">
        <v>43409</v>
      </c>
      <c r="D2049" t="s">
        <v>2322</v>
      </c>
    </row>
    <row r="2050" spans="1:4">
      <c r="A2050" t="s">
        <v>4236</v>
      </c>
      <c r="B2050" t="s">
        <v>4237</v>
      </c>
      <c r="C2050" s="112">
        <v>43409</v>
      </c>
      <c r="D2050" t="s">
        <v>1744</v>
      </c>
    </row>
    <row r="2051" spans="1:4">
      <c r="A2051" t="s">
        <v>4238</v>
      </c>
      <c r="B2051" t="s">
        <v>4239</v>
      </c>
      <c r="C2051" s="112">
        <v>43409</v>
      </c>
      <c r="D2051" t="s">
        <v>3818</v>
      </c>
    </row>
    <row r="2052" spans="1:4">
      <c r="A2052" t="s">
        <v>4240</v>
      </c>
      <c r="B2052" t="s">
        <v>4241</v>
      </c>
      <c r="C2052" s="112">
        <v>43409</v>
      </c>
      <c r="D2052" t="s">
        <v>3818</v>
      </c>
    </row>
    <row r="2053" spans="1:4">
      <c r="A2053" t="s">
        <v>4242</v>
      </c>
      <c r="B2053" t="s">
        <v>4243</v>
      </c>
      <c r="C2053" s="112">
        <v>43409</v>
      </c>
      <c r="D2053" t="s">
        <v>3818</v>
      </c>
    </row>
    <row r="2054" spans="1:4">
      <c r="A2054" t="s">
        <v>4244</v>
      </c>
      <c r="B2054" t="s">
        <v>4245</v>
      </c>
      <c r="C2054" s="112">
        <v>43409</v>
      </c>
      <c r="D2054" t="s">
        <v>3818</v>
      </c>
    </row>
    <row r="2055" spans="1:4">
      <c r="A2055" t="s">
        <v>4246</v>
      </c>
      <c r="B2055" t="s">
        <v>4247</v>
      </c>
      <c r="C2055" s="112">
        <v>43409</v>
      </c>
      <c r="D2055" t="s">
        <v>3818</v>
      </c>
    </row>
    <row r="2056" spans="1:4">
      <c r="A2056" t="s">
        <v>4248</v>
      </c>
      <c r="B2056" t="s">
        <v>4249</v>
      </c>
      <c r="C2056" s="112">
        <v>43409</v>
      </c>
      <c r="D2056" t="s">
        <v>3818</v>
      </c>
    </row>
    <row r="2057" spans="1:4">
      <c r="A2057" t="s">
        <v>4250</v>
      </c>
      <c r="B2057" t="s">
        <v>4251</v>
      </c>
      <c r="C2057" s="112" t="s">
        <v>4252</v>
      </c>
      <c r="D2057" t="s">
        <v>3818</v>
      </c>
    </row>
    <row r="2058" spans="1:4">
      <c r="A2058" t="s">
        <v>4253</v>
      </c>
      <c r="B2058" t="s">
        <v>4254</v>
      </c>
      <c r="C2058" s="112" t="s">
        <v>4252</v>
      </c>
      <c r="D2058" t="s">
        <v>3818</v>
      </c>
    </row>
    <row r="2059" spans="1:4">
      <c r="A2059" t="s">
        <v>4255</v>
      </c>
      <c r="B2059" t="s">
        <v>4256</v>
      </c>
      <c r="C2059" s="112" t="s">
        <v>4252</v>
      </c>
      <c r="D2059" t="s">
        <v>3818</v>
      </c>
    </row>
    <row r="2060" spans="1:4">
      <c r="A2060" t="s">
        <v>4257</v>
      </c>
      <c r="B2060" t="s">
        <v>4258</v>
      </c>
      <c r="C2060" s="112">
        <v>43412</v>
      </c>
      <c r="D2060" t="s">
        <v>1744</v>
      </c>
    </row>
    <row r="2061" spans="1:4">
      <c r="A2061" t="s">
        <v>4259</v>
      </c>
      <c r="B2061" t="s">
        <v>4260</v>
      </c>
      <c r="C2061" s="112">
        <v>43412</v>
      </c>
      <c r="D2061" t="s">
        <v>1744</v>
      </c>
    </row>
    <row r="2062" spans="1:4">
      <c r="A2062" t="s">
        <v>4261</v>
      </c>
      <c r="B2062" t="s">
        <v>4262</v>
      </c>
      <c r="C2062" s="112" t="s">
        <v>4263</v>
      </c>
      <c r="D2062" t="s">
        <v>3818</v>
      </c>
    </row>
    <row r="2063" spans="1:4">
      <c r="A2063" t="s">
        <v>4264</v>
      </c>
      <c r="B2063" t="s">
        <v>4265</v>
      </c>
      <c r="C2063" s="112" t="s">
        <v>4266</v>
      </c>
      <c r="D2063" t="s">
        <v>3818</v>
      </c>
    </row>
    <row r="2064" spans="1:4">
      <c r="A2064" t="s">
        <v>4267</v>
      </c>
      <c r="B2064" t="s">
        <v>4268</v>
      </c>
      <c r="C2064" s="112">
        <v>43416</v>
      </c>
      <c r="D2064" t="s">
        <v>1744</v>
      </c>
    </row>
    <row r="2065" spans="1:4">
      <c r="A2065" t="s">
        <v>4269</v>
      </c>
      <c r="B2065" t="s">
        <v>4270</v>
      </c>
      <c r="C2065" s="112">
        <v>43416</v>
      </c>
      <c r="D2065" t="s">
        <v>1744</v>
      </c>
    </row>
    <row r="2066" spans="1:4">
      <c r="A2066" t="s">
        <v>4271</v>
      </c>
      <c r="B2066" t="s">
        <v>4272</v>
      </c>
      <c r="C2066" s="112" t="s">
        <v>4273</v>
      </c>
      <c r="D2066" t="s">
        <v>2322</v>
      </c>
    </row>
    <row r="2067" spans="1:4">
      <c r="A2067" t="s">
        <v>4274</v>
      </c>
      <c r="B2067" t="s">
        <v>4275</v>
      </c>
      <c r="C2067" s="112" t="s">
        <v>4273</v>
      </c>
      <c r="D2067" t="s">
        <v>3818</v>
      </c>
    </row>
    <row r="2068" spans="1:4">
      <c r="A2068" t="s">
        <v>4276</v>
      </c>
      <c r="B2068" t="s">
        <v>2981</v>
      </c>
      <c r="C2068" s="112">
        <v>43416</v>
      </c>
      <c r="D2068" t="s">
        <v>1744</v>
      </c>
    </row>
    <row r="2069" spans="1:4">
      <c r="A2069" t="s">
        <v>4277</v>
      </c>
      <c r="B2069" t="s">
        <v>4278</v>
      </c>
      <c r="C2069" s="112">
        <v>43416</v>
      </c>
      <c r="D2069" t="s">
        <v>3818</v>
      </c>
    </row>
    <row r="2070" spans="1:4">
      <c r="A2070" t="s">
        <v>4279</v>
      </c>
      <c r="B2070" t="s">
        <v>4280</v>
      </c>
      <c r="C2070" s="112">
        <v>43416</v>
      </c>
      <c r="D2070" t="s">
        <v>3818</v>
      </c>
    </row>
    <row r="2071" spans="1:4">
      <c r="A2071" t="s">
        <v>4281</v>
      </c>
      <c r="B2071" t="s">
        <v>2653</v>
      </c>
      <c r="C2071" s="112" t="s">
        <v>4282</v>
      </c>
      <c r="D2071" t="s">
        <v>3818</v>
      </c>
    </row>
    <row r="2072" spans="1:4">
      <c r="A2072" t="s">
        <v>4283</v>
      </c>
      <c r="B2072" t="s">
        <v>2843</v>
      </c>
      <c r="C2072" s="112">
        <v>43417</v>
      </c>
      <c r="D2072" t="s">
        <v>3818</v>
      </c>
    </row>
    <row r="2073" spans="1:4">
      <c r="A2073" t="s">
        <v>4284</v>
      </c>
      <c r="B2073" t="s">
        <v>4285</v>
      </c>
      <c r="C2073" s="112">
        <v>43417</v>
      </c>
      <c r="D2073" t="s">
        <v>1744</v>
      </c>
    </row>
    <row r="2074" spans="1:4">
      <c r="A2074" t="s">
        <v>4286</v>
      </c>
      <c r="B2074" t="s">
        <v>4287</v>
      </c>
      <c r="C2074" s="112">
        <v>43419</v>
      </c>
      <c r="D2074" t="s">
        <v>113</v>
      </c>
    </row>
    <row r="2075" spans="1:4">
      <c r="A2075" t="s">
        <v>4288</v>
      </c>
      <c r="B2075" t="s">
        <v>4289</v>
      </c>
      <c r="C2075" s="112">
        <v>43418</v>
      </c>
      <c r="D2075" t="s">
        <v>3818</v>
      </c>
    </row>
    <row r="2076" spans="1:4">
      <c r="A2076" t="s">
        <v>4290</v>
      </c>
      <c r="B2076" t="s">
        <v>4291</v>
      </c>
      <c r="C2076" s="112">
        <v>43421</v>
      </c>
      <c r="D2076" t="s">
        <v>3430</v>
      </c>
    </row>
    <row r="2077" spans="1:4">
      <c r="A2077" t="s">
        <v>4292</v>
      </c>
      <c r="B2077" t="s">
        <v>2182</v>
      </c>
      <c r="C2077" s="112">
        <v>43424</v>
      </c>
      <c r="D2077" t="s">
        <v>3818</v>
      </c>
    </row>
    <row r="2078" spans="1:4">
      <c r="A2078" t="s">
        <v>4293</v>
      </c>
      <c r="B2078" t="s">
        <v>2103</v>
      </c>
      <c r="C2078" s="112">
        <v>43423</v>
      </c>
      <c r="D2078" t="s">
        <v>3818</v>
      </c>
    </row>
    <row r="2079" spans="1:4">
      <c r="A2079" t="s">
        <v>4294</v>
      </c>
      <c r="B2079" t="s">
        <v>4295</v>
      </c>
      <c r="C2079" s="112">
        <v>43417</v>
      </c>
      <c r="D2079" t="s">
        <v>113</v>
      </c>
    </row>
    <row r="2080" spans="1:4">
      <c r="A2080" t="s">
        <v>4296</v>
      </c>
      <c r="B2080" t="s">
        <v>4297</v>
      </c>
      <c r="C2080" s="112">
        <v>43423</v>
      </c>
      <c r="D2080" t="s">
        <v>1744</v>
      </c>
    </row>
    <row r="2081" spans="1:4">
      <c r="A2081" t="s">
        <v>4298</v>
      </c>
      <c r="B2081" t="s">
        <v>4299</v>
      </c>
      <c r="C2081" s="112" t="s">
        <v>4300</v>
      </c>
      <c r="D2081" t="s">
        <v>15</v>
      </c>
    </row>
    <row r="2082" spans="1:4">
      <c r="A2082" t="s">
        <v>4301</v>
      </c>
      <c r="B2082" t="s">
        <v>4302</v>
      </c>
      <c r="C2082" s="112" t="s">
        <v>4303</v>
      </c>
      <c r="D2082" t="s">
        <v>3430</v>
      </c>
    </row>
    <row r="2083" spans="1:4">
      <c r="A2083" t="s">
        <v>4304</v>
      </c>
      <c r="B2083" t="s">
        <v>4305</v>
      </c>
      <c r="C2083" s="112" t="s">
        <v>4306</v>
      </c>
      <c r="D2083" t="s">
        <v>3818</v>
      </c>
    </row>
    <row r="2084" spans="1:4">
      <c r="A2084" t="s">
        <v>4307</v>
      </c>
      <c r="B2084" t="s">
        <v>4308</v>
      </c>
      <c r="C2084" s="112" t="s">
        <v>4306</v>
      </c>
      <c r="D2084" t="s">
        <v>3818</v>
      </c>
    </row>
    <row r="2085" spans="1:4">
      <c r="A2085" t="s">
        <v>4309</v>
      </c>
      <c r="B2085" t="s">
        <v>4310</v>
      </c>
      <c r="C2085" s="112">
        <v>43426</v>
      </c>
      <c r="D2085" t="s">
        <v>113</v>
      </c>
    </row>
    <row r="2086" spans="1:4">
      <c r="A2086" t="s">
        <v>4311</v>
      </c>
      <c r="B2086" t="s">
        <v>4312</v>
      </c>
      <c r="C2086" s="112" t="s">
        <v>4303</v>
      </c>
      <c r="D2086" t="s">
        <v>2322</v>
      </c>
    </row>
    <row r="2087" spans="1:4">
      <c r="A2087" t="s">
        <v>4313</v>
      </c>
      <c r="B2087" t="s">
        <v>4314</v>
      </c>
      <c r="C2087" s="112">
        <v>43431</v>
      </c>
      <c r="D2087" t="s">
        <v>3818</v>
      </c>
    </row>
    <row r="2088" spans="1:4">
      <c r="A2088" t="s">
        <v>4315</v>
      </c>
      <c r="B2088" t="s">
        <v>3224</v>
      </c>
      <c r="C2088" s="112">
        <v>43435</v>
      </c>
      <c r="D2088" t="s">
        <v>3818</v>
      </c>
    </row>
    <row r="2089" spans="1:4">
      <c r="A2089" t="s">
        <v>4316</v>
      </c>
      <c r="B2089" t="s">
        <v>4317</v>
      </c>
      <c r="C2089" s="112">
        <v>43435</v>
      </c>
      <c r="D2089" t="s">
        <v>3430</v>
      </c>
    </row>
    <row r="2090" spans="1:4">
      <c r="A2090" t="s">
        <v>4318</v>
      </c>
      <c r="B2090" t="s">
        <v>4319</v>
      </c>
      <c r="C2090" s="112" t="s">
        <v>4320</v>
      </c>
      <c r="D2090" t="s">
        <v>3818</v>
      </c>
    </row>
    <row r="2091" spans="1:4">
      <c r="A2091" t="s">
        <v>4321</v>
      </c>
      <c r="B2091" t="s">
        <v>4322</v>
      </c>
      <c r="C2091" s="112" t="s">
        <v>4323</v>
      </c>
      <c r="D2091" t="s">
        <v>3818</v>
      </c>
    </row>
    <row r="2092" spans="1:4">
      <c r="A2092" t="s">
        <v>4324</v>
      </c>
      <c r="B2092" t="s">
        <v>4325</v>
      </c>
      <c r="C2092" s="112" t="s">
        <v>4326</v>
      </c>
      <c r="D2092" t="s">
        <v>3818</v>
      </c>
    </row>
    <row r="2093" spans="1:4">
      <c r="A2093" t="s">
        <v>4327</v>
      </c>
      <c r="B2093" t="s">
        <v>4328</v>
      </c>
      <c r="C2093" s="112" t="s">
        <v>4326</v>
      </c>
      <c r="D2093" t="s">
        <v>3818</v>
      </c>
    </row>
    <row r="2094" spans="1:4">
      <c r="A2094" t="s">
        <v>4329</v>
      </c>
      <c r="B2094" t="s">
        <v>4330</v>
      </c>
      <c r="C2094" s="112" t="s">
        <v>4326</v>
      </c>
      <c r="D2094" t="s">
        <v>3818</v>
      </c>
    </row>
    <row r="2095" spans="1:4">
      <c r="A2095" t="s">
        <v>4331</v>
      </c>
      <c r="B2095" t="s">
        <v>4332</v>
      </c>
      <c r="C2095" s="112" t="s">
        <v>4326</v>
      </c>
      <c r="D2095" t="s">
        <v>3818</v>
      </c>
    </row>
    <row r="2096" spans="1:4">
      <c r="A2096" t="s">
        <v>4333</v>
      </c>
      <c r="B2096" t="s">
        <v>4334</v>
      </c>
      <c r="C2096" s="112">
        <v>43435</v>
      </c>
      <c r="D2096" t="s">
        <v>3818</v>
      </c>
    </row>
    <row r="2097" spans="1:4">
      <c r="A2097" t="s">
        <v>4335</v>
      </c>
      <c r="B2097" t="s">
        <v>4336</v>
      </c>
      <c r="C2097" s="112" t="s">
        <v>4326</v>
      </c>
      <c r="D2097" t="s">
        <v>3818</v>
      </c>
    </row>
    <row r="2098" spans="1:4">
      <c r="A2098" t="s">
        <v>4337</v>
      </c>
      <c r="B2098" t="s">
        <v>222</v>
      </c>
      <c r="D2098" t="s">
        <v>3818</v>
      </c>
    </row>
    <row r="2099" spans="1:4">
      <c r="A2099" t="s">
        <v>4338</v>
      </c>
      <c r="B2099" t="s">
        <v>4339</v>
      </c>
      <c r="D2099" t="s">
        <v>2322</v>
      </c>
    </row>
    <row r="2100" spans="1:4">
      <c r="A2100" t="s">
        <v>4340</v>
      </c>
      <c r="B2100" t="s">
        <v>3854</v>
      </c>
      <c r="D2100" t="s">
        <v>3818</v>
      </c>
    </row>
    <row r="2101" spans="1:4">
      <c r="A2101" t="s">
        <v>4341</v>
      </c>
      <c r="B2101" t="s">
        <v>3856</v>
      </c>
      <c r="D2101" t="s">
        <v>3818</v>
      </c>
    </row>
    <row r="2102" spans="1:4">
      <c r="A2102" t="s">
        <v>4342</v>
      </c>
      <c r="B2102" t="s">
        <v>2415</v>
      </c>
      <c r="D2102" t="s">
        <v>3818</v>
      </c>
    </row>
    <row r="2103" spans="1:4">
      <c r="A2103" t="s">
        <v>4343</v>
      </c>
      <c r="B2103" t="s">
        <v>3468</v>
      </c>
      <c r="D2103" t="s">
        <v>3818</v>
      </c>
    </row>
    <row r="2104" spans="1:4">
      <c r="A2104" t="s">
        <v>4344</v>
      </c>
      <c r="B2104" t="s">
        <v>1923</v>
      </c>
      <c r="D2104" t="s">
        <v>2322</v>
      </c>
    </row>
    <row r="2105" spans="1:4">
      <c r="A2105" t="s">
        <v>4345</v>
      </c>
      <c r="B2105" t="s">
        <v>4346</v>
      </c>
      <c r="C2105" s="112">
        <v>43439</v>
      </c>
      <c r="D2105" t="s">
        <v>2322</v>
      </c>
    </row>
    <row r="2106" spans="1:4">
      <c r="A2106" t="s">
        <v>4347</v>
      </c>
      <c r="B2106" t="s">
        <v>4348</v>
      </c>
      <c r="C2106" s="112" t="s">
        <v>4349</v>
      </c>
      <c r="D2106" t="s">
        <v>15</v>
      </c>
    </row>
    <row r="2107" spans="1:4">
      <c r="A2107" t="s">
        <v>4350</v>
      </c>
      <c r="B2107" t="s">
        <v>4351</v>
      </c>
      <c r="C2107" s="112">
        <v>43437</v>
      </c>
      <c r="D2107" t="s">
        <v>1744</v>
      </c>
    </row>
    <row r="2108" spans="1:4">
      <c r="A2108" t="s">
        <v>4352</v>
      </c>
      <c r="B2108" t="s">
        <v>4353</v>
      </c>
      <c r="C2108" s="112" t="s">
        <v>4349</v>
      </c>
      <c r="D2108" t="s">
        <v>1744</v>
      </c>
    </row>
    <row r="2109" spans="1:4">
      <c r="A2109" t="s">
        <v>4354</v>
      </c>
      <c r="B2109" t="s">
        <v>4355</v>
      </c>
      <c r="C2109" s="112" t="s">
        <v>4349</v>
      </c>
      <c r="D2109" t="s">
        <v>3818</v>
      </c>
    </row>
    <row r="2110" spans="1:4">
      <c r="A2110" t="s">
        <v>4356</v>
      </c>
      <c r="B2110" t="s">
        <v>4357</v>
      </c>
      <c r="C2110" s="112" t="s">
        <v>4349</v>
      </c>
      <c r="D2110" t="s">
        <v>3818</v>
      </c>
    </row>
    <row r="2111" spans="1:4">
      <c r="A2111" t="s">
        <v>4358</v>
      </c>
      <c r="B2111" t="s">
        <v>4359</v>
      </c>
      <c r="C2111" s="112" t="s">
        <v>4360</v>
      </c>
      <c r="D2111" t="s">
        <v>15</v>
      </c>
    </row>
    <row r="2112" spans="1:4">
      <c r="A2112" t="s">
        <v>4361</v>
      </c>
      <c r="B2112" t="s">
        <v>4339</v>
      </c>
      <c r="C2112" s="112">
        <v>43432</v>
      </c>
      <c r="D2112" t="s">
        <v>2322</v>
      </c>
    </row>
    <row r="2113" spans="1:4">
      <c r="A2113" t="s">
        <v>4362</v>
      </c>
      <c r="B2113" t="s">
        <v>4363</v>
      </c>
      <c r="D2113" t="s">
        <v>3946</v>
      </c>
    </row>
    <row r="2114" spans="1:4">
      <c r="A2114" t="s">
        <v>4364</v>
      </c>
      <c r="B2114" t="s">
        <v>4365</v>
      </c>
      <c r="C2114" s="112">
        <v>43442</v>
      </c>
      <c r="D2114" t="s">
        <v>113</v>
      </c>
    </row>
    <row r="2115" spans="1:4">
      <c r="A2115" t="s">
        <v>4366</v>
      </c>
      <c r="B2115" t="s">
        <v>4367</v>
      </c>
      <c r="C2115" s="112">
        <v>43442</v>
      </c>
      <c r="D2115" t="s">
        <v>113</v>
      </c>
    </row>
    <row r="2116" spans="1:4">
      <c r="A2116" t="s">
        <v>4368</v>
      </c>
      <c r="B2116" t="s">
        <v>4369</v>
      </c>
      <c r="C2116" s="112">
        <v>43441</v>
      </c>
      <c r="D2116" t="s">
        <v>3818</v>
      </c>
    </row>
    <row r="2117" spans="1:4">
      <c r="A2117" t="s">
        <v>4370</v>
      </c>
      <c r="B2117" t="s">
        <v>4371</v>
      </c>
      <c r="C2117" s="112">
        <v>43444</v>
      </c>
      <c r="D2117" t="s">
        <v>3818</v>
      </c>
    </row>
    <row r="2118" spans="1:4">
      <c r="A2118" t="s">
        <v>4372</v>
      </c>
      <c r="B2118" t="s">
        <v>4373</v>
      </c>
      <c r="C2118" s="112">
        <v>43444</v>
      </c>
      <c r="D2118" t="s">
        <v>3818</v>
      </c>
    </row>
    <row r="2119" spans="1:4">
      <c r="A2119" t="s">
        <v>4374</v>
      </c>
      <c r="B2119" t="s">
        <v>4375</v>
      </c>
      <c r="C2119" s="112">
        <v>43440</v>
      </c>
      <c r="D2119" t="s">
        <v>113</v>
      </c>
    </row>
    <row r="2120" spans="1:4">
      <c r="A2120" t="s">
        <v>4376</v>
      </c>
      <c r="B2120" t="s">
        <v>4377</v>
      </c>
      <c r="C2120" s="112">
        <v>43444</v>
      </c>
      <c r="D2120" t="s">
        <v>113</v>
      </c>
    </row>
    <row r="2121" spans="1:4">
      <c r="A2121" t="s">
        <v>4378</v>
      </c>
      <c r="B2121" t="s">
        <v>4379</v>
      </c>
      <c r="C2121" s="112">
        <v>43444</v>
      </c>
      <c r="D2121" t="s">
        <v>113</v>
      </c>
    </row>
    <row r="2122" spans="1:4">
      <c r="A2122" t="s">
        <v>4380</v>
      </c>
      <c r="B2122" t="s">
        <v>1834</v>
      </c>
      <c r="C2122" s="112">
        <v>43440</v>
      </c>
      <c r="D2122" t="s">
        <v>113</v>
      </c>
    </row>
    <row r="2123" spans="1:4">
      <c r="A2123" t="s">
        <v>4381</v>
      </c>
      <c r="B2123" t="s">
        <v>3737</v>
      </c>
      <c r="C2123" s="112">
        <v>43445</v>
      </c>
      <c r="D2123" t="s">
        <v>3946</v>
      </c>
    </row>
    <row r="2124" spans="1:4">
      <c r="A2124" t="s">
        <v>4382</v>
      </c>
      <c r="B2124" t="s">
        <v>4383</v>
      </c>
      <c r="C2124" s="112">
        <v>43447</v>
      </c>
      <c r="D2124" t="s">
        <v>3946</v>
      </c>
    </row>
    <row r="2125" spans="1:4">
      <c r="A2125" t="s">
        <v>4384</v>
      </c>
      <c r="B2125" t="s">
        <v>4385</v>
      </c>
      <c r="C2125" s="112">
        <v>43447</v>
      </c>
      <c r="D2125" t="s">
        <v>3946</v>
      </c>
    </row>
    <row r="2126" spans="1:4">
      <c r="A2126" t="s">
        <v>4386</v>
      </c>
      <c r="B2126" t="s">
        <v>4387</v>
      </c>
      <c r="C2126" s="112">
        <v>43447</v>
      </c>
      <c r="D2126" t="s">
        <v>3946</v>
      </c>
    </row>
    <row r="2127" spans="1:4">
      <c r="A2127" t="s">
        <v>4388</v>
      </c>
      <c r="B2127" t="s">
        <v>304</v>
      </c>
      <c r="C2127" s="112">
        <v>43441</v>
      </c>
      <c r="D2127" t="s">
        <v>1744</v>
      </c>
    </row>
    <row r="2128" spans="1:4">
      <c r="A2128" t="s">
        <v>4389</v>
      </c>
      <c r="B2128" t="s">
        <v>145</v>
      </c>
      <c r="C2128" s="112">
        <v>43441</v>
      </c>
      <c r="D2128" t="s">
        <v>2322</v>
      </c>
    </row>
    <row r="2129" spans="1:4">
      <c r="A2129" t="s">
        <v>4390</v>
      </c>
      <c r="B2129" t="s">
        <v>1923</v>
      </c>
      <c r="C2129" s="112" t="s">
        <v>4391</v>
      </c>
      <c r="D2129" t="s">
        <v>3818</v>
      </c>
    </row>
    <row r="2130" spans="1:4">
      <c r="A2130" t="s">
        <v>4392</v>
      </c>
      <c r="B2130" t="s">
        <v>4393</v>
      </c>
      <c r="C2130" s="112" t="s">
        <v>4394</v>
      </c>
      <c r="D2130" t="s">
        <v>15</v>
      </c>
    </row>
    <row r="2131" spans="1:4">
      <c r="A2131" t="s">
        <v>4395</v>
      </c>
      <c r="B2131" t="s">
        <v>4396</v>
      </c>
      <c r="C2131" s="112" t="s">
        <v>4349</v>
      </c>
      <c r="D2131" t="s">
        <v>15</v>
      </c>
    </row>
    <row r="2132" spans="1:4">
      <c r="A2132" t="s">
        <v>4397</v>
      </c>
      <c r="B2132" t="s">
        <v>4398</v>
      </c>
      <c r="C2132" s="112" t="s">
        <v>4399</v>
      </c>
      <c r="D2132" t="s">
        <v>23</v>
      </c>
    </row>
    <row r="2133" spans="1:4">
      <c r="A2133" t="s">
        <v>4400</v>
      </c>
      <c r="B2133" t="s">
        <v>4401</v>
      </c>
      <c r="C2133" s="112">
        <v>43451</v>
      </c>
      <c r="D2133" t="s">
        <v>3818</v>
      </c>
    </row>
    <row r="2134" spans="1:4">
      <c r="A2134" t="s">
        <v>4402</v>
      </c>
      <c r="B2134" t="s">
        <v>4403</v>
      </c>
      <c r="C2134" s="112" t="s">
        <v>4404</v>
      </c>
      <c r="D2134" t="s">
        <v>15</v>
      </c>
    </row>
    <row r="2135" spans="1:4">
      <c r="A2135" t="s">
        <v>4405</v>
      </c>
      <c r="B2135" t="s">
        <v>4406</v>
      </c>
      <c r="D2135" t="s">
        <v>113</v>
      </c>
    </row>
    <row r="2136" spans="1:4">
      <c r="A2136" t="s">
        <v>4407</v>
      </c>
      <c r="B2136" t="s">
        <v>4408</v>
      </c>
      <c r="C2136" s="112">
        <v>43454</v>
      </c>
      <c r="D2136" t="s">
        <v>1744</v>
      </c>
    </row>
    <row r="2137" spans="1:4">
      <c r="A2137" t="s">
        <v>4409</v>
      </c>
      <c r="B2137" t="s">
        <v>2317</v>
      </c>
      <c r="C2137" s="112">
        <v>43454</v>
      </c>
      <c r="D2137" t="s">
        <v>1744</v>
      </c>
    </row>
    <row r="2138" spans="1:4">
      <c r="A2138" t="s">
        <v>4410</v>
      </c>
      <c r="B2138" t="s">
        <v>204</v>
      </c>
      <c r="C2138" s="112">
        <v>43454</v>
      </c>
      <c r="D2138" t="s">
        <v>1744</v>
      </c>
    </row>
    <row r="2139" spans="1:4">
      <c r="A2139" t="s">
        <v>4411</v>
      </c>
      <c r="B2139" t="s">
        <v>3753</v>
      </c>
      <c r="C2139" s="112">
        <v>43432</v>
      </c>
      <c r="D2139" t="s">
        <v>2322</v>
      </c>
    </row>
    <row r="2140" spans="1:4">
      <c r="A2140" t="s">
        <v>4412</v>
      </c>
      <c r="B2140" t="s">
        <v>4413</v>
      </c>
      <c r="C2140" s="112">
        <v>43459</v>
      </c>
      <c r="D2140" t="s">
        <v>3818</v>
      </c>
    </row>
    <row r="2141" spans="1:4">
      <c r="A2141" t="s">
        <v>4414</v>
      </c>
      <c r="B2141" t="s">
        <v>4415</v>
      </c>
      <c r="C2141" s="112">
        <v>43459</v>
      </c>
      <c r="D2141" t="s">
        <v>3818</v>
      </c>
    </row>
    <row r="2142" spans="1:4">
      <c r="A2142" t="s">
        <v>4416</v>
      </c>
      <c r="B2142" t="s">
        <v>4417</v>
      </c>
      <c r="C2142" s="112">
        <v>43459</v>
      </c>
      <c r="D2142" t="s">
        <v>3818</v>
      </c>
    </row>
    <row r="2143" spans="1:4">
      <c r="A2143" t="s">
        <v>4418</v>
      </c>
      <c r="B2143" t="s">
        <v>4373</v>
      </c>
      <c r="C2143" s="112">
        <v>43461</v>
      </c>
      <c r="D2143" t="s">
        <v>3818</v>
      </c>
    </row>
    <row r="2144" spans="1:4">
      <c r="A2144" t="s">
        <v>4419</v>
      </c>
      <c r="B2144" t="s">
        <v>4420</v>
      </c>
      <c r="C2144" s="112">
        <v>43459</v>
      </c>
      <c r="D2144" t="s">
        <v>3818</v>
      </c>
    </row>
    <row r="2145" spans="1:4">
      <c r="A2145" t="s">
        <v>4421</v>
      </c>
      <c r="B2145" t="s">
        <v>4422</v>
      </c>
      <c r="C2145" s="112">
        <v>43459</v>
      </c>
      <c r="D2145" t="s">
        <v>2322</v>
      </c>
    </row>
    <row r="2146" spans="1:4">
      <c r="A2146" t="s">
        <v>4423</v>
      </c>
      <c r="B2146" t="s">
        <v>4424</v>
      </c>
      <c r="C2146" s="112">
        <v>43461</v>
      </c>
      <c r="D2146" t="s">
        <v>3818</v>
      </c>
    </row>
    <row r="2147" spans="1:4">
      <c r="A2147" t="s">
        <v>4425</v>
      </c>
      <c r="B2147" t="s">
        <v>4426</v>
      </c>
      <c r="C2147" s="112">
        <v>43467</v>
      </c>
      <c r="D2147" t="s">
        <v>3818</v>
      </c>
    </row>
    <row r="2148" spans="1:4">
      <c r="A2148" t="s">
        <v>4427</v>
      </c>
      <c r="B2148" t="s">
        <v>1102</v>
      </c>
      <c r="C2148" s="112">
        <v>43467</v>
      </c>
      <c r="D2148" t="s">
        <v>3818</v>
      </c>
    </row>
    <row r="2149" spans="1:4">
      <c r="A2149" t="s">
        <v>4428</v>
      </c>
      <c r="B2149" t="s">
        <v>4429</v>
      </c>
      <c r="C2149" s="112">
        <v>43467</v>
      </c>
      <c r="D2149" t="s">
        <v>3818</v>
      </c>
    </row>
    <row r="2150" spans="1:4">
      <c r="A2150" t="s">
        <v>4430</v>
      </c>
      <c r="B2150" t="s">
        <v>4431</v>
      </c>
      <c r="C2150" s="112" t="s">
        <v>4320</v>
      </c>
      <c r="D2150" t="s">
        <v>3818</v>
      </c>
    </row>
    <row r="2151" spans="1:4">
      <c r="A2151" t="s">
        <v>4432</v>
      </c>
      <c r="B2151" t="s">
        <v>4433</v>
      </c>
      <c r="C2151" s="112">
        <v>43469</v>
      </c>
      <c r="D2151" t="s">
        <v>3818</v>
      </c>
    </row>
    <row r="2152" spans="1:4">
      <c r="A2152" t="s">
        <v>4434</v>
      </c>
      <c r="B2152" t="s">
        <v>4435</v>
      </c>
      <c r="C2152" s="112">
        <v>43467</v>
      </c>
      <c r="D2152" t="s">
        <v>3818</v>
      </c>
    </row>
    <row r="2153" spans="1:4">
      <c r="A2153" t="s">
        <v>4436</v>
      </c>
      <c r="B2153" t="s">
        <v>4437</v>
      </c>
      <c r="C2153" s="112">
        <v>43467</v>
      </c>
      <c r="D2153" t="s">
        <v>2322</v>
      </c>
    </row>
    <row r="2154" spans="1:4">
      <c r="A2154" t="s">
        <v>4438</v>
      </c>
      <c r="B2154" t="s">
        <v>4439</v>
      </c>
      <c r="C2154" s="112">
        <v>43467</v>
      </c>
      <c r="D2154" t="s">
        <v>3818</v>
      </c>
    </row>
    <row r="2155" spans="1:4">
      <c r="A2155" t="s">
        <v>4440</v>
      </c>
      <c r="B2155" t="s">
        <v>2747</v>
      </c>
      <c r="C2155" s="112">
        <v>43102</v>
      </c>
      <c r="D2155" t="s">
        <v>3818</v>
      </c>
    </row>
    <row r="2156" spans="1:4">
      <c r="A2156" t="s">
        <v>4441</v>
      </c>
      <c r="B2156" t="s">
        <v>4442</v>
      </c>
      <c r="C2156" s="112">
        <v>43467</v>
      </c>
      <c r="D2156" t="s">
        <v>3818</v>
      </c>
    </row>
    <row r="2157" spans="1:4">
      <c r="A2157" t="s">
        <v>4443</v>
      </c>
      <c r="B2157" t="s">
        <v>4444</v>
      </c>
      <c r="C2157" s="112">
        <v>43467</v>
      </c>
      <c r="D2157" t="s">
        <v>113</v>
      </c>
    </row>
    <row r="2158" spans="1:4">
      <c r="A2158" t="s">
        <v>4445</v>
      </c>
      <c r="B2158" t="s">
        <v>4446</v>
      </c>
      <c r="C2158" s="112">
        <v>43468</v>
      </c>
      <c r="D2158" t="s">
        <v>3818</v>
      </c>
    </row>
    <row r="2159" spans="1:4">
      <c r="A2159" t="s">
        <v>4447</v>
      </c>
      <c r="B2159" t="s">
        <v>4448</v>
      </c>
      <c r="C2159" s="112">
        <v>43468</v>
      </c>
      <c r="D2159" t="s">
        <v>3818</v>
      </c>
    </row>
    <row r="2160" spans="1:4">
      <c r="A2160" t="s">
        <v>4449</v>
      </c>
      <c r="B2160" t="s">
        <v>4450</v>
      </c>
      <c r="C2160" s="112">
        <v>43468</v>
      </c>
      <c r="D2160" t="s">
        <v>3818</v>
      </c>
    </row>
    <row r="2161" spans="1:4">
      <c r="A2161" t="s">
        <v>4451</v>
      </c>
      <c r="B2161" t="s">
        <v>4452</v>
      </c>
      <c r="C2161" s="112">
        <v>43469</v>
      </c>
      <c r="D2161" t="s">
        <v>3818</v>
      </c>
    </row>
    <row r="2162" spans="1:4">
      <c r="A2162" t="s">
        <v>4453</v>
      </c>
      <c r="B2162" t="s">
        <v>4454</v>
      </c>
      <c r="C2162" s="112">
        <v>43467</v>
      </c>
      <c r="D2162" t="s">
        <v>3818</v>
      </c>
    </row>
    <row r="2163" spans="1:4">
      <c r="A2163" t="s">
        <v>4455</v>
      </c>
      <c r="B2163" t="s">
        <v>4456</v>
      </c>
      <c r="C2163" s="112">
        <v>43467</v>
      </c>
      <c r="D2163" t="s">
        <v>3818</v>
      </c>
    </row>
    <row r="2164" spans="1:4">
      <c r="A2164" t="s">
        <v>4457</v>
      </c>
      <c r="B2164" t="s">
        <v>4458</v>
      </c>
      <c r="C2164" s="112">
        <v>43469</v>
      </c>
      <c r="D2164" t="s">
        <v>3818</v>
      </c>
    </row>
    <row r="2165" spans="1:4">
      <c r="A2165" t="s">
        <v>4459</v>
      </c>
      <c r="B2165" t="s">
        <v>4460</v>
      </c>
      <c r="C2165" s="112">
        <v>43472</v>
      </c>
      <c r="D2165" t="s">
        <v>4461</v>
      </c>
    </row>
    <row r="2166" spans="1:4">
      <c r="A2166" t="s">
        <v>4462</v>
      </c>
      <c r="B2166" t="s">
        <v>2707</v>
      </c>
      <c r="C2166" s="112">
        <v>43455</v>
      </c>
      <c r="D2166" t="s">
        <v>3240</v>
      </c>
    </row>
    <row r="2167" spans="1:4">
      <c r="A2167" t="s">
        <v>4463</v>
      </c>
      <c r="B2167" t="s">
        <v>4464</v>
      </c>
      <c r="C2167" s="112">
        <v>43467</v>
      </c>
      <c r="D2167" t="s">
        <v>3240</v>
      </c>
    </row>
    <row r="2168" spans="1:4">
      <c r="A2168" t="s">
        <v>4465</v>
      </c>
      <c r="B2168" t="s">
        <v>2343</v>
      </c>
      <c r="C2168" s="112">
        <v>43469</v>
      </c>
      <c r="D2168" t="s">
        <v>113</v>
      </c>
    </row>
    <row r="2169" spans="1:4">
      <c r="A2169" t="s">
        <v>4466</v>
      </c>
      <c r="B2169" t="s">
        <v>4467</v>
      </c>
      <c r="C2169" s="112">
        <v>43473</v>
      </c>
      <c r="D2169" t="s">
        <v>3818</v>
      </c>
    </row>
    <row r="2170" spans="1:4">
      <c r="A2170" t="s">
        <v>4468</v>
      </c>
      <c r="B2170" t="s">
        <v>4469</v>
      </c>
      <c r="C2170" s="112">
        <v>43469</v>
      </c>
      <c r="D2170" t="s">
        <v>3818</v>
      </c>
    </row>
    <row r="2171" spans="1:4">
      <c r="A2171" t="s">
        <v>4470</v>
      </c>
      <c r="B2171" t="s">
        <v>4471</v>
      </c>
      <c r="C2171" s="112">
        <v>43467</v>
      </c>
      <c r="D2171" t="s">
        <v>113</v>
      </c>
    </row>
    <row r="2172" spans="1:4">
      <c r="A2172" t="s">
        <v>4472</v>
      </c>
      <c r="B2172" t="s">
        <v>2634</v>
      </c>
      <c r="C2172" s="112">
        <v>43473</v>
      </c>
      <c r="D2172" t="s">
        <v>3818</v>
      </c>
    </row>
    <row r="2173" spans="1:4">
      <c r="A2173" t="s">
        <v>4473</v>
      </c>
      <c r="B2173" t="s">
        <v>4474</v>
      </c>
      <c r="C2173" s="112">
        <v>43473</v>
      </c>
      <c r="D2173" t="s">
        <v>3818</v>
      </c>
    </row>
    <row r="2174" spans="1:4">
      <c r="A2174" t="s">
        <v>4475</v>
      </c>
      <c r="B2174" t="s">
        <v>4476</v>
      </c>
      <c r="C2174" s="112">
        <v>43473</v>
      </c>
      <c r="D2174" t="s">
        <v>3818</v>
      </c>
    </row>
    <row r="2175" spans="1:4">
      <c r="A2175" t="s">
        <v>4477</v>
      </c>
      <c r="B2175" t="s">
        <v>4478</v>
      </c>
      <c r="C2175" s="112">
        <v>43473</v>
      </c>
      <c r="D2175" t="s">
        <v>3818</v>
      </c>
    </row>
    <row r="2176" spans="1:4">
      <c r="A2176" t="s">
        <v>4479</v>
      </c>
      <c r="B2176" t="s">
        <v>4480</v>
      </c>
      <c r="C2176" s="112">
        <v>43473</v>
      </c>
      <c r="D2176" t="s">
        <v>3818</v>
      </c>
    </row>
    <row r="2177" spans="1:4">
      <c r="A2177" t="s">
        <v>4481</v>
      </c>
      <c r="B2177" t="s">
        <v>4482</v>
      </c>
      <c r="C2177" s="112">
        <v>43474</v>
      </c>
      <c r="D2177" t="s">
        <v>3818</v>
      </c>
    </row>
    <row r="2178" spans="1:4">
      <c r="A2178" t="s">
        <v>4483</v>
      </c>
      <c r="B2178" t="s">
        <v>178</v>
      </c>
      <c r="C2178" s="112">
        <v>43474</v>
      </c>
      <c r="D2178" t="s">
        <v>1744</v>
      </c>
    </row>
    <row r="2179" spans="1:4">
      <c r="A2179" t="s">
        <v>4484</v>
      </c>
      <c r="B2179" t="s">
        <v>4485</v>
      </c>
      <c r="C2179" s="112">
        <v>43474</v>
      </c>
      <c r="D2179" t="s">
        <v>1744</v>
      </c>
    </row>
    <row r="2180" spans="1:4">
      <c r="A2180" t="s">
        <v>4486</v>
      </c>
      <c r="B2180" t="s">
        <v>4487</v>
      </c>
      <c r="C2180" s="112">
        <v>43475</v>
      </c>
      <c r="D2180" t="s">
        <v>3818</v>
      </c>
    </row>
    <row r="2181" spans="1:4">
      <c r="A2181" t="s">
        <v>4488</v>
      </c>
      <c r="B2181" t="s">
        <v>4426</v>
      </c>
      <c r="C2181" s="112">
        <v>43783</v>
      </c>
      <c r="D2181" t="s">
        <v>3818</v>
      </c>
    </row>
    <row r="2182" spans="1:4">
      <c r="A2182" t="s">
        <v>4489</v>
      </c>
      <c r="B2182" t="s">
        <v>4191</v>
      </c>
      <c r="C2182" s="112">
        <v>43783</v>
      </c>
      <c r="D2182" t="s">
        <v>3818</v>
      </c>
    </row>
    <row r="2183" spans="1:4">
      <c r="A2183" t="s">
        <v>4490</v>
      </c>
      <c r="B2183" t="s">
        <v>1468</v>
      </c>
      <c r="C2183" s="112">
        <v>43474</v>
      </c>
      <c r="D2183" t="s">
        <v>3818</v>
      </c>
    </row>
    <row r="2184" spans="1:4">
      <c r="A2184" t="s">
        <v>4491</v>
      </c>
      <c r="B2184" t="s">
        <v>1076</v>
      </c>
      <c r="C2184" s="112">
        <v>43475</v>
      </c>
      <c r="D2184" t="s">
        <v>3818</v>
      </c>
    </row>
    <row r="2185" spans="1:4">
      <c r="A2185" t="s">
        <v>4492</v>
      </c>
      <c r="B2185" t="s">
        <v>4493</v>
      </c>
      <c r="C2185" s="112">
        <v>43475</v>
      </c>
      <c r="D2185" t="s">
        <v>3818</v>
      </c>
    </row>
    <row r="2186" spans="1:4">
      <c r="A2186" t="s">
        <v>4494</v>
      </c>
      <c r="B2186" t="s">
        <v>401</v>
      </c>
      <c r="C2186" s="112">
        <v>43479</v>
      </c>
      <c r="D2186" t="s">
        <v>3818</v>
      </c>
    </row>
    <row r="2187" spans="1:4">
      <c r="A2187" t="s">
        <v>4495</v>
      </c>
      <c r="B2187" t="s">
        <v>3132</v>
      </c>
      <c r="C2187" s="112">
        <v>43479</v>
      </c>
      <c r="D2187" t="s">
        <v>3818</v>
      </c>
    </row>
    <row r="2188" spans="1:4">
      <c r="A2188" t="s">
        <v>4496</v>
      </c>
      <c r="B2188" t="s">
        <v>4038</v>
      </c>
      <c r="C2188" s="112">
        <v>43479</v>
      </c>
      <c r="D2188" t="s">
        <v>3818</v>
      </c>
    </row>
    <row r="2189" spans="1:4">
      <c r="A2189" t="s">
        <v>4497</v>
      </c>
      <c r="B2189" t="s">
        <v>2212</v>
      </c>
      <c r="C2189" s="112">
        <v>43479</v>
      </c>
      <c r="D2189" t="s">
        <v>3818</v>
      </c>
    </row>
    <row r="2190" spans="1:4">
      <c r="A2190" t="s">
        <v>4498</v>
      </c>
      <c r="B2190" t="s">
        <v>3513</v>
      </c>
      <c r="C2190" s="112">
        <v>43479</v>
      </c>
      <c r="D2190" t="s">
        <v>3818</v>
      </c>
    </row>
    <row r="2191" spans="1:4">
      <c r="A2191" t="s">
        <v>4499</v>
      </c>
      <c r="B2191" t="s">
        <v>4065</v>
      </c>
      <c r="C2191" s="112">
        <v>43479</v>
      </c>
      <c r="D2191" t="s">
        <v>3818</v>
      </c>
    </row>
    <row r="2192" spans="1:4">
      <c r="A2192" t="s">
        <v>4500</v>
      </c>
      <c r="B2192" t="s">
        <v>4501</v>
      </c>
      <c r="C2192" s="112">
        <v>43479</v>
      </c>
      <c r="D2192" t="s">
        <v>113</v>
      </c>
    </row>
    <row r="2193" spans="1:4">
      <c r="A2193" t="s">
        <v>4502</v>
      </c>
      <c r="B2193" t="s">
        <v>4503</v>
      </c>
      <c r="C2193" s="112">
        <v>43480</v>
      </c>
      <c r="D2193" t="s">
        <v>1744</v>
      </c>
    </row>
    <row r="2194" spans="1:4">
      <c r="A2194" t="s">
        <v>4504</v>
      </c>
      <c r="B2194" t="s">
        <v>4505</v>
      </c>
      <c r="C2194" s="112">
        <v>43480</v>
      </c>
      <c r="D2194" t="s">
        <v>1744</v>
      </c>
    </row>
    <row r="2195" spans="1:4">
      <c r="A2195" t="s">
        <v>4506</v>
      </c>
      <c r="B2195" t="s">
        <v>4507</v>
      </c>
      <c r="C2195" s="112">
        <v>43480</v>
      </c>
      <c r="D2195" t="s">
        <v>1744</v>
      </c>
    </row>
    <row r="2196" spans="1:4">
      <c r="A2196" t="s">
        <v>4508</v>
      </c>
      <c r="B2196" t="s">
        <v>4042</v>
      </c>
      <c r="C2196" s="112">
        <v>43480</v>
      </c>
      <c r="D2196" t="s">
        <v>1744</v>
      </c>
    </row>
    <row r="2197" spans="1:4">
      <c r="A2197" t="s">
        <v>4509</v>
      </c>
      <c r="B2197" t="s">
        <v>4403</v>
      </c>
      <c r="C2197" s="112" t="s">
        <v>4510</v>
      </c>
      <c r="D2197" t="s">
        <v>15</v>
      </c>
    </row>
    <row r="2198" spans="1:4">
      <c r="A2198" t="s">
        <v>4511</v>
      </c>
      <c r="B2198" t="s">
        <v>3453</v>
      </c>
      <c r="C2198" s="112">
        <v>43479</v>
      </c>
      <c r="D2198" t="s">
        <v>2322</v>
      </c>
    </row>
    <row r="2199" spans="1:4">
      <c r="A2199" t="s">
        <v>4512</v>
      </c>
      <c r="B2199" t="s">
        <v>4513</v>
      </c>
      <c r="C2199" s="112">
        <v>43479</v>
      </c>
      <c r="D2199" t="s">
        <v>1744</v>
      </c>
    </row>
    <row r="2200" spans="1:4">
      <c r="A2200" t="s">
        <v>4514</v>
      </c>
      <c r="B2200" t="s">
        <v>3343</v>
      </c>
      <c r="C2200" s="112">
        <v>43479</v>
      </c>
      <c r="D2200" t="s">
        <v>1744</v>
      </c>
    </row>
    <row r="2201" spans="1:4">
      <c r="A2201" t="s">
        <v>4515</v>
      </c>
      <c r="B2201" t="s">
        <v>4516</v>
      </c>
      <c r="C2201" s="112">
        <v>43479</v>
      </c>
      <c r="D2201" t="s">
        <v>3818</v>
      </c>
    </row>
    <row r="2202" spans="1:4">
      <c r="A2202" t="s">
        <v>4517</v>
      </c>
      <c r="B2202" t="s">
        <v>4518</v>
      </c>
      <c r="C2202" s="112">
        <v>43479</v>
      </c>
      <c r="D2202" t="s">
        <v>3818</v>
      </c>
    </row>
    <row r="2203" spans="1:4">
      <c r="A2203" t="s">
        <v>4519</v>
      </c>
      <c r="B2203" t="s">
        <v>4520</v>
      </c>
      <c r="C2203" s="112">
        <v>43486</v>
      </c>
      <c r="D2203" t="s">
        <v>3818</v>
      </c>
    </row>
    <row r="2204" spans="1:4">
      <c r="A2204" t="s">
        <v>4521</v>
      </c>
      <c r="B2204" t="s">
        <v>4243</v>
      </c>
      <c r="C2204" s="112">
        <v>43477</v>
      </c>
      <c r="D2204" t="s">
        <v>4522</v>
      </c>
    </row>
    <row r="2205" spans="1:4">
      <c r="A2205" t="s">
        <v>4523</v>
      </c>
      <c r="B2205" t="s">
        <v>2989</v>
      </c>
      <c r="C2205" s="112">
        <v>43477</v>
      </c>
      <c r="D2205" t="s">
        <v>2322</v>
      </c>
    </row>
    <row r="2206" spans="1:4">
      <c r="A2206" t="s">
        <v>4524</v>
      </c>
      <c r="B2206" t="s">
        <v>3100</v>
      </c>
      <c r="C2206" s="112">
        <v>43477</v>
      </c>
      <c r="D2206" t="s">
        <v>4522</v>
      </c>
    </row>
    <row r="2207" spans="1:4">
      <c r="A2207" t="s">
        <v>4525</v>
      </c>
      <c r="B2207" t="s">
        <v>483</v>
      </c>
      <c r="C2207" s="112">
        <v>43493</v>
      </c>
      <c r="D2207" t="s">
        <v>2322</v>
      </c>
    </row>
    <row r="2208" spans="1:4">
      <c r="A2208" t="s">
        <v>4526</v>
      </c>
      <c r="B2208" t="s">
        <v>4527</v>
      </c>
      <c r="C2208" s="112">
        <v>43493</v>
      </c>
      <c r="D2208" t="s">
        <v>3818</v>
      </c>
    </row>
    <row r="2209" spans="1:4">
      <c r="A2209" t="s">
        <v>4528</v>
      </c>
      <c r="B2209" t="s">
        <v>4529</v>
      </c>
      <c r="C2209" s="112">
        <v>43121</v>
      </c>
      <c r="D2209" t="s">
        <v>113</v>
      </c>
    </row>
    <row r="2210" spans="1:4">
      <c r="A2210" t="s">
        <v>4530</v>
      </c>
      <c r="B2210" t="s">
        <v>4531</v>
      </c>
      <c r="C2210" s="112">
        <v>43121</v>
      </c>
      <c r="D2210" t="s">
        <v>113</v>
      </c>
    </row>
    <row r="2211" spans="1:4">
      <c r="A2211" t="s">
        <v>4532</v>
      </c>
      <c r="B2211" t="s">
        <v>174</v>
      </c>
      <c r="D2211" t="s">
        <v>3818</v>
      </c>
    </row>
    <row r="2212" spans="1:4">
      <c r="A2212" t="s">
        <v>4533</v>
      </c>
      <c r="B2212" t="s">
        <v>117</v>
      </c>
      <c r="D2212" t="s">
        <v>3818</v>
      </c>
    </row>
    <row r="2213" spans="1:4">
      <c r="A2213" t="s">
        <v>4534</v>
      </c>
      <c r="B2213" t="s">
        <v>4535</v>
      </c>
      <c r="C2213" s="112" t="s">
        <v>4536</v>
      </c>
      <c r="D2213" t="s">
        <v>3818</v>
      </c>
    </row>
    <row r="2214" spans="1:4">
      <c r="A2214" t="s">
        <v>4537</v>
      </c>
      <c r="B2214" t="s">
        <v>2812</v>
      </c>
      <c r="C2214" s="112" t="s">
        <v>4536</v>
      </c>
      <c r="D2214" t="s">
        <v>3818</v>
      </c>
    </row>
    <row r="2215" spans="1:4">
      <c r="A2215" t="s">
        <v>4538</v>
      </c>
      <c r="B2215" t="s">
        <v>4539</v>
      </c>
      <c r="C2215" s="112" t="s">
        <v>4536</v>
      </c>
      <c r="D2215" t="s">
        <v>3818</v>
      </c>
    </row>
    <row r="2216" spans="1:4">
      <c r="A2216" t="s">
        <v>4540</v>
      </c>
      <c r="B2216" t="s">
        <v>3572</v>
      </c>
      <c r="C2216" s="112" t="s">
        <v>4536</v>
      </c>
      <c r="D2216" t="s">
        <v>3818</v>
      </c>
    </row>
    <row r="2217" spans="1:4">
      <c r="A2217" t="s">
        <v>4541</v>
      </c>
      <c r="B2217" t="s">
        <v>4052</v>
      </c>
      <c r="C2217" s="112" t="s">
        <v>4536</v>
      </c>
      <c r="D2217" t="s">
        <v>3818</v>
      </c>
    </row>
    <row r="2218" spans="1:4">
      <c r="A2218" t="s">
        <v>4542</v>
      </c>
      <c r="B2218" t="s">
        <v>4543</v>
      </c>
      <c r="C2218" s="112" t="s">
        <v>4536</v>
      </c>
      <c r="D2218" t="s">
        <v>3818</v>
      </c>
    </row>
    <row r="2219" spans="1:4">
      <c r="A2219" t="s">
        <v>4544</v>
      </c>
      <c r="B2219" t="s">
        <v>2950</v>
      </c>
      <c r="C2219" s="112" t="s">
        <v>4536</v>
      </c>
      <c r="D2219" t="s">
        <v>3818</v>
      </c>
    </row>
    <row r="2220" spans="1:4">
      <c r="A2220" t="s">
        <v>4545</v>
      </c>
      <c r="B2220" t="s">
        <v>2353</v>
      </c>
      <c r="C2220" s="112" t="s">
        <v>4536</v>
      </c>
      <c r="D2220" t="s">
        <v>3818</v>
      </c>
    </row>
    <row r="2221" spans="1:4">
      <c r="A2221" t="s">
        <v>4546</v>
      </c>
      <c r="B2221" t="s">
        <v>2644</v>
      </c>
      <c r="C2221" s="112" t="s">
        <v>4536</v>
      </c>
      <c r="D2221" t="s">
        <v>3818</v>
      </c>
    </row>
    <row r="2222" spans="1:4">
      <c r="A2222" t="s">
        <v>4547</v>
      </c>
      <c r="B2222" t="s">
        <v>4548</v>
      </c>
      <c r="C2222" s="112" t="s">
        <v>4536</v>
      </c>
      <c r="D2222" t="s">
        <v>3818</v>
      </c>
    </row>
    <row r="2223" spans="1:4">
      <c r="A2223" t="s">
        <v>4549</v>
      </c>
      <c r="B2223" t="s">
        <v>4550</v>
      </c>
      <c r="C2223" s="112" t="s">
        <v>4536</v>
      </c>
      <c r="D2223" t="s">
        <v>3818</v>
      </c>
    </row>
    <row r="2224" spans="1:4">
      <c r="A2224" t="s">
        <v>4551</v>
      </c>
      <c r="B2224" t="s">
        <v>4552</v>
      </c>
      <c r="C2224" s="112">
        <v>43498</v>
      </c>
      <c r="D2224" t="s">
        <v>3818</v>
      </c>
    </row>
    <row r="2225" spans="1:4">
      <c r="A2225" t="s">
        <v>4553</v>
      </c>
      <c r="B2225" t="s">
        <v>4554</v>
      </c>
      <c r="C2225" s="112">
        <v>43507</v>
      </c>
      <c r="D2225" t="s">
        <v>3818</v>
      </c>
    </row>
    <row r="2226" spans="1:4">
      <c r="A2226" t="s">
        <v>4555</v>
      </c>
      <c r="B2226" t="s">
        <v>2948</v>
      </c>
      <c r="C2226" s="112">
        <v>43507</v>
      </c>
      <c r="D2226" t="s">
        <v>3818</v>
      </c>
    </row>
    <row r="2227" spans="1:4">
      <c r="A2227" t="s">
        <v>4556</v>
      </c>
      <c r="B2227" t="s">
        <v>4557</v>
      </c>
      <c r="C2227" s="112" t="s">
        <v>4558</v>
      </c>
      <c r="D2227" t="s">
        <v>3818</v>
      </c>
    </row>
    <row r="2228" spans="1:4">
      <c r="A2228" t="s">
        <v>4559</v>
      </c>
      <c r="B2228" t="s">
        <v>4560</v>
      </c>
      <c r="C2228" s="112">
        <v>43801</v>
      </c>
      <c r="D2228" t="s">
        <v>3818</v>
      </c>
    </row>
    <row r="2229" spans="1:4">
      <c r="A2229" t="s">
        <v>4561</v>
      </c>
      <c r="B2229" t="s">
        <v>4562</v>
      </c>
      <c r="C2229" s="112">
        <v>43510</v>
      </c>
      <c r="D2229" t="s">
        <v>3818</v>
      </c>
    </row>
    <row r="2230" spans="1:4">
      <c r="A2230" t="s">
        <v>4563</v>
      </c>
      <c r="B2230" t="s">
        <v>4564</v>
      </c>
      <c r="C2230" s="112">
        <v>43510</v>
      </c>
      <c r="D2230" t="s">
        <v>3818</v>
      </c>
    </row>
    <row r="2231" spans="1:4">
      <c r="A2231" t="s">
        <v>4565</v>
      </c>
      <c r="B2231" t="s">
        <v>4566</v>
      </c>
      <c r="C2231" s="112" t="s">
        <v>4567</v>
      </c>
      <c r="D2231" t="s">
        <v>15</v>
      </c>
    </row>
    <row r="2232" spans="1:4">
      <c r="A2232" t="s">
        <v>4568</v>
      </c>
      <c r="B2232" t="s">
        <v>2772</v>
      </c>
      <c r="C2232" s="112">
        <v>43511</v>
      </c>
      <c r="D2232" t="s">
        <v>113</v>
      </c>
    </row>
    <row r="2233" spans="1:4">
      <c r="A2233" t="s">
        <v>4569</v>
      </c>
      <c r="B2233" t="s">
        <v>4570</v>
      </c>
      <c r="C2233" s="112">
        <v>43511</v>
      </c>
      <c r="D2233" t="s">
        <v>3818</v>
      </c>
    </row>
    <row r="2234" spans="1:4">
      <c r="A2234" t="s">
        <v>4571</v>
      </c>
      <c r="B2234" t="s">
        <v>4572</v>
      </c>
      <c r="C2234" s="112">
        <v>43511</v>
      </c>
      <c r="D2234" t="s">
        <v>3818</v>
      </c>
    </row>
    <row r="2235" spans="1:4">
      <c r="A2235" t="s">
        <v>4573</v>
      </c>
      <c r="B2235" t="s">
        <v>4574</v>
      </c>
      <c r="C2235" s="112">
        <v>43511</v>
      </c>
      <c r="D2235" t="s">
        <v>3818</v>
      </c>
    </row>
    <row r="2236" spans="1:4">
      <c r="A2236" t="s">
        <v>4575</v>
      </c>
      <c r="B2236" t="s">
        <v>4576</v>
      </c>
      <c r="C2236" s="112">
        <v>43353</v>
      </c>
      <c r="D2236" t="s">
        <v>3818</v>
      </c>
    </row>
    <row r="2237" spans="1:4">
      <c r="A2237" t="s">
        <v>4577</v>
      </c>
      <c r="B2237" t="s">
        <v>971</v>
      </c>
      <c r="C2237" s="112" t="s">
        <v>4578</v>
      </c>
      <c r="D2237" t="s">
        <v>3818</v>
      </c>
    </row>
    <row r="2238" spans="1:4">
      <c r="A2238" t="s">
        <v>4579</v>
      </c>
      <c r="B2238" t="s">
        <v>4580</v>
      </c>
      <c r="C2238" s="112">
        <v>43515</v>
      </c>
      <c r="D2238" t="s">
        <v>3818</v>
      </c>
    </row>
    <row r="2239" spans="1:4">
      <c r="A2239" t="s">
        <v>4581</v>
      </c>
      <c r="B2239" t="s">
        <v>3781</v>
      </c>
      <c r="C2239" s="112">
        <v>43515</v>
      </c>
      <c r="D2239" t="s">
        <v>3818</v>
      </c>
    </row>
    <row r="2240" spans="1:4">
      <c r="A2240" t="s">
        <v>4582</v>
      </c>
      <c r="B2240" t="s">
        <v>4583</v>
      </c>
      <c r="C2240" s="112">
        <v>43516</v>
      </c>
      <c r="D2240" t="s">
        <v>3818</v>
      </c>
    </row>
    <row r="2241" spans="1:4">
      <c r="A2241" t="s">
        <v>4584</v>
      </c>
      <c r="B2241" t="s">
        <v>4585</v>
      </c>
      <c r="C2241" s="112">
        <v>43516</v>
      </c>
      <c r="D2241" t="s">
        <v>3818</v>
      </c>
    </row>
    <row r="2242" spans="1:4">
      <c r="A2242" t="s">
        <v>4586</v>
      </c>
      <c r="B2242" t="s">
        <v>1734</v>
      </c>
      <c r="C2242" s="112">
        <v>43516</v>
      </c>
      <c r="D2242" t="s">
        <v>3818</v>
      </c>
    </row>
    <row r="2243" spans="1:4">
      <c r="A2243" t="s">
        <v>4587</v>
      </c>
      <c r="B2243" t="s">
        <v>4588</v>
      </c>
      <c r="C2243" s="112">
        <v>43516</v>
      </c>
      <c r="D2243" t="s">
        <v>3818</v>
      </c>
    </row>
    <row r="2244" spans="1:4">
      <c r="A2244" t="s">
        <v>4589</v>
      </c>
      <c r="B2244" t="s">
        <v>4590</v>
      </c>
      <c r="C2244" s="112">
        <v>43516</v>
      </c>
      <c r="D2244" t="s">
        <v>3818</v>
      </c>
    </row>
    <row r="2245" spans="1:4">
      <c r="A2245" t="s">
        <v>4591</v>
      </c>
      <c r="B2245" t="s">
        <v>4592</v>
      </c>
      <c r="C2245" s="112">
        <v>43517</v>
      </c>
      <c r="D2245" t="s">
        <v>3818</v>
      </c>
    </row>
    <row r="2246" spans="1:4">
      <c r="A2246" t="s">
        <v>4593</v>
      </c>
      <c r="B2246" t="s">
        <v>4594</v>
      </c>
      <c r="C2246" s="112">
        <v>43517</v>
      </c>
      <c r="D2246" t="s">
        <v>3818</v>
      </c>
    </row>
    <row r="2247" spans="1:4">
      <c r="A2247" t="s">
        <v>4595</v>
      </c>
      <c r="B2247" t="s">
        <v>3100</v>
      </c>
      <c r="C2247" s="112">
        <v>43517</v>
      </c>
      <c r="D2247" t="s">
        <v>3818</v>
      </c>
    </row>
    <row r="2248" spans="1:4">
      <c r="A2248" t="s">
        <v>4596</v>
      </c>
      <c r="B2248" t="s">
        <v>4597</v>
      </c>
      <c r="C2248" s="112">
        <v>43517</v>
      </c>
      <c r="D2248" t="s">
        <v>3818</v>
      </c>
    </row>
    <row r="2249" spans="1:4">
      <c r="A2249" t="s">
        <v>4598</v>
      </c>
      <c r="B2249" t="s">
        <v>4599</v>
      </c>
      <c r="C2249" s="112" t="s">
        <v>4600</v>
      </c>
      <c r="D2249" t="s">
        <v>3818</v>
      </c>
    </row>
    <row r="2250" spans="1:4">
      <c r="A2250" t="s">
        <v>4601</v>
      </c>
      <c r="B2250" t="s">
        <v>4570</v>
      </c>
      <c r="C2250" s="112">
        <v>43517</v>
      </c>
      <c r="D2250" t="s">
        <v>3818</v>
      </c>
    </row>
    <row r="2251" spans="1:4">
      <c r="A2251" t="s">
        <v>4602</v>
      </c>
      <c r="B2251" t="s">
        <v>4603</v>
      </c>
      <c r="C2251" s="112">
        <v>43518</v>
      </c>
      <c r="D2251" t="s">
        <v>3818</v>
      </c>
    </row>
    <row r="2252" spans="1:4">
      <c r="A2252" t="s">
        <v>4604</v>
      </c>
      <c r="B2252" t="s">
        <v>172</v>
      </c>
      <c r="C2252" s="112">
        <v>43516</v>
      </c>
      <c r="D2252" t="s">
        <v>3818</v>
      </c>
    </row>
    <row r="2253" spans="1:4">
      <c r="A2253" t="s">
        <v>4605</v>
      </c>
      <c r="B2253" t="s">
        <v>4606</v>
      </c>
      <c r="C2253" s="112">
        <v>43518</v>
      </c>
      <c r="D2253" t="s">
        <v>3818</v>
      </c>
    </row>
    <row r="2254" spans="1:4">
      <c r="A2254" t="s">
        <v>4607</v>
      </c>
      <c r="B2254" t="s">
        <v>3883</v>
      </c>
      <c r="C2254" s="112">
        <v>43517</v>
      </c>
      <c r="D2254" t="s">
        <v>3818</v>
      </c>
    </row>
    <row r="2255" spans="1:4">
      <c r="A2255" t="s">
        <v>4608</v>
      </c>
      <c r="B2255" t="s">
        <v>4609</v>
      </c>
      <c r="C2255" s="112">
        <v>43516</v>
      </c>
      <c r="D2255" t="s">
        <v>113</v>
      </c>
    </row>
    <row r="2256" spans="1:4">
      <c r="A2256" t="s">
        <v>4610</v>
      </c>
      <c r="B2256" t="s">
        <v>4611</v>
      </c>
      <c r="C2256" s="112">
        <v>43517</v>
      </c>
      <c r="D2256" t="s">
        <v>3818</v>
      </c>
    </row>
    <row r="2257" spans="1:4">
      <c r="A2257" t="s">
        <v>4612</v>
      </c>
      <c r="B2257" t="s">
        <v>4613</v>
      </c>
      <c r="C2257" s="112">
        <v>43517</v>
      </c>
      <c r="D2257" t="s">
        <v>3818</v>
      </c>
    </row>
    <row r="2258" spans="1:4">
      <c r="A2258" t="s">
        <v>4614</v>
      </c>
      <c r="B2258" t="s">
        <v>4615</v>
      </c>
      <c r="C2258" s="112">
        <v>43517</v>
      </c>
      <c r="D2258" t="s">
        <v>3818</v>
      </c>
    </row>
    <row r="2259" spans="1:4">
      <c r="A2259" t="s">
        <v>4616</v>
      </c>
      <c r="B2259" t="s">
        <v>2226</v>
      </c>
      <c r="C2259" s="112">
        <v>43517</v>
      </c>
      <c r="D2259" t="s">
        <v>3818</v>
      </c>
    </row>
    <row r="2260" spans="1:4">
      <c r="A2260" t="s">
        <v>4617</v>
      </c>
      <c r="B2260" t="s">
        <v>2934</v>
      </c>
      <c r="C2260" s="112">
        <v>43521</v>
      </c>
      <c r="D2260" t="s">
        <v>3818</v>
      </c>
    </row>
    <row r="2261" spans="1:4">
      <c r="A2261" t="s">
        <v>4618</v>
      </c>
      <c r="B2261" t="s">
        <v>4619</v>
      </c>
      <c r="C2261" s="112">
        <v>43523</v>
      </c>
      <c r="D2261" t="s">
        <v>3818</v>
      </c>
    </row>
    <row r="2262" spans="1:4">
      <c r="A2262" t="s">
        <v>4620</v>
      </c>
      <c r="B2262" t="s">
        <v>4621</v>
      </c>
      <c r="C2262" s="112" t="s">
        <v>4622</v>
      </c>
      <c r="D2262" t="s">
        <v>3818</v>
      </c>
    </row>
    <row r="2263" spans="1:4">
      <c r="A2263" t="s">
        <v>4623</v>
      </c>
      <c r="B2263" t="s">
        <v>4624</v>
      </c>
      <c r="C2263" s="112" t="s">
        <v>4625</v>
      </c>
      <c r="D2263" t="s">
        <v>3818</v>
      </c>
    </row>
    <row r="2264" spans="1:4">
      <c r="A2264" t="s">
        <v>4626</v>
      </c>
      <c r="B2264" t="s">
        <v>4627</v>
      </c>
      <c r="C2264" s="112" t="s">
        <v>4628</v>
      </c>
      <c r="D2264" t="s">
        <v>3818</v>
      </c>
    </row>
    <row r="2265" spans="1:4">
      <c r="A2265" t="s">
        <v>4629</v>
      </c>
      <c r="B2265" t="s">
        <v>4630</v>
      </c>
      <c r="C2265" s="112" t="s">
        <v>4625</v>
      </c>
      <c r="D2265" t="s">
        <v>3818</v>
      </c>
    </row>
    <row r="2266" spans="1:4">
      <c r="A2266" t="s">
        <v>4631</v>
      </c>
      <c r="B2266" t="s">
        <v>4632</v>
      </c>
      <c r="C2266" s="112" t="s">
        <v>4628</v>
      </c>
      <c r="D2266" t="s">
        <v>3818</v>
      </c>
    </row>
    <row r="2267" spans="1:4">
      <c r="A2267" t="s">
        <v>4633</v>
      </c>
      <c r="B2267" t="s">
        <v>4634</v>
      </c>
      <c r="C2267" s="112">
        <v>43519</v>
      </c>
      <c r="D2267" t="s">
        <v>3818</v>
      </c>
    </row>
    <row r="2268" spans="1:4">
      <c r="A2268" t="s">
        <v>4635</v>
      </c>
      <c r="B2268" t="s">
        <v>4636</v>
      </c>
      <c r="C2268" s="112">
        <v>43521</v>
      </c>
      <c r="D2268" t="s">
        <v>3818</v>
      </c>
    </row>
    <row r="2269" spans="1:4">
      <c r="A2269" t="s">
        <v>4637</v>
      </c>
      <c r="B2269" t="s">
        <v>4638</v>
      </c>
      <c r="C2269" s="112" t="s">
        <v>4622</v>
      </c>
      <c r="D2269" t="s">
        <v>3818</v>
      </c>
    </row>
    <row r="2270" spans="1:4">
      <c r="A2270" t="s">
        <v>4639</v>
      </c>
      <c r="B2270" t="s">
        <v>4640</v>
      </c>
      <c r="C2270" s="112" t="s">
        <v>4622</v>
      </c>
      <c r="D2270" t="s">
        <v>3818</v>
      </c>
    </row>
    <row r="2271" spans="1:4">
      <c r="A2271" t="s">
        <v>4641</v>
      </c>
      <c r="B2271" t="s">
        <v>3737</v>
      </c>
      <c r="C2271" s="112" t="s">
        <v>4642</v>
      </c>
      <c r="D2271" t="s">
        <v>3818</v>
      </c>
    </row>
    <row r="2272" spans="1:4">
      <c r="A2272" t="s">
        <v>4643</v>
      </c>
      <c r="B2272" t="s">
        <v>4644</v>
      </c>
      <c r="C2272" s="112">
        <v>43468</v>
      </c>
      <c r="D2272" t="s">
        <v>3818</v>
      </c>
    </row>
    <row r="2273" spans="1:4">
      <c r="A2273" t="s">
        <v>4645</v>
      </c>
      <c r="B2273" t="s">
        <v>3775</v>
      </c>
      <c r="C2273" s="112">
        <v>43468</v>
      </c>
      <c r="D2273" t="s">
        <v>3818</v>
      </c>
    </row>
    <row r="2274" spans="1:4">
      <c r="A2274" t="s">
        <v>4646</v>
      </c>
      <c r="B2274" t="s">
        <v>4647</v>
      </c>
      <c r="C2274" s="112">
        <v>43468</v>
      </c>
      <c r="D2274" t="s">
        <v>3818</v>
      </c>
    </row>
    <row r="2275" spans="1:4">
      <c r="A2275" t="s">
        <v>4648</v>
      </c>
      <c r="B2275" t="s">
        <v>4649</v>
      </c>
      <c r="C2275" s="112">
        <v>43468</v>
      </c>
      <c r="D2275" t="s">
        <v>3818</v>
      </c>
    </row>
    <row r="2276" spans="1:4">
      <c r="A2276" t="s">
        <v>4650</v>
      </c>
      <c r="B2276" t="s">
        <v>4651</v>
      </c>
      <c r="C2276" s="112" t="s">
        <v>4622</v>
      </c>
      <c r="D2276" t="s">
        <v>3818</v>
      </c>
    </row>
    <row r="2277" spans="1:4">
      <c r="A2277" t="s">
        <v>4652</v>
      </c>
      <c r="B2277" t="s">
        <v>4653</v>
      </c>
      <c r="C2277" s="112" t="s">
        <v>4622</v>
      </c>
      <c r="D2277" t="s">
        <v>3818</v>
      </c>
    </row>
    <row r="2278" spans="1:4">
      <c r="A2278" t="s">
        <v>4654</v>
      </c>
      <c r="B2278" t="s">
        <v>4655</v>
      </c>
      <c r="C2278" s="112" t="s">
        <v>4622</v>
      </c>
      <c r="D2278" t="s">
        <v>3818</v>
      </c>
    </row>
    <row r="2279" spans="1:4">
      <c r="A2279" t="s">
        <v>4656</v>
      </c>
      <c r="B2279" t="s">
        <v>4657</v>
      </c>
      <c r="C2279" s="112" t="s">
        <v>4622</v>
      </c>
      <c r="D2279" t="s">
        <v>3818</v>
      </c>
    </row>
    <row r="2280" spans="1:4">
      <c r="A2280" t="s">
        <v>4658</v>
      </c>
      <c r="B2280" t="s">
        <v>4659</v>
      </c>
      <c r="C2280" s="112" t="s">
        <v>4622</v>
      </c>
      <c r="D2280" t="s">
        <v>3818</v>
      </c>
    </row>
    <row r="2281" spans="1:4">
      <c r="A2281" t="s">
        <v>4660</v>
      </c>
      <c r="B2281" t="s">
        <v>4661</v>
      </c>
      <c r="C2281" s="112" t="s">
        <v>4622</v>
      </c>
      <c r="D2281" t="s">
        <v>3818</v>
      </c>
    </row>
    <row r="2282" spans="1:4">
      <c r="A2282" t="s">
        <v>4662</v>
      </c>
      <c r="B2282" t="s">
        <v>4663</v>
      </c>
      <c r="C2282" s="112" t="s">
        <v>4622</v>
      </c>
      <c r="D2282" t="s">
        <v>3818</v>
      </c>
    </row>
    <row r="2283" spans="1:4">
      <c r="A2283" t="s">
        <v>4664</v>
      </c>
      <c r="B2283" t="s">
        <v>4665</v>
      </c>
      <c r="C2283" s="112" t="s">
        <v>4622</v>
      </c>
      <c r="D2283" t="s">
        <v>3818</v>
      </c>
    </row>
    <row r="2284" spans="1:4">
      <c r="A2284" t="s">
        <v>4666</v>
      </c>
      <c r="B2284" t="s">
        <v>4667</v>
      </c>
      <c r="C2284" s="112" t="s">
        <v>4622</v>
      </c>
      <c r="D2284" t="s">
        <v>3818</v>
      </c>
    </row>
    <row r="2285" spans="1:4">
      <c r="A2285" t="s">
        <v>4668</v>
      </c>
      <c r="B2285" t="s">
        <v>4669</v>
      </c>
      <c r="C2285" s="112" t="s">
        <v>4622</v>
      </c>
      <c r="D2285" t="s">
        <v>3818</v>
      </c>
    </row>
    <row r="2286" spans="1:4">
      <c r="A2286" t="s">
        <v>4670</v>
      </c>
      <c r="B2286" t="s">
        <v>4671</v>
      </c>
      <c r="C2286" s="112" t="s">
        <v>4622</v>
      </c>
      <c r="D2286" t="s">
        <v>3818</v>
      </c>
    </row>
    <row r="2287" spans="1:4">
      <c r="A2287" t="s">
        <v>4672</v>
      </c>
      <c r="B2287" t="s">
        <v>4673</v>
      </c>
      <c r="C2287" s="112" t="s">
        <v>4622</v>
      </c>
      <c r="D2287" t="s">
        <v>3818</v>
      </c>
    </row>
    <row r="2288" spans="1:4">
      <c r="A2288" t="s">
        <v>4674</v>
      </c>
      <c r="B2288" t="s">
        <v>4675</v>
      </c>
      <c r="C2288" s="112" t="s">
        <v>4622</v>
      </c>
      <c r="D2288" t="s">
        <v>3818</v>
      </c>
    </row>
    <row r="2289" spans="1:4">
      <c r="A2289" t="s">
        <v>4676</v>
      </c>
      <c r="B2289" t="s">
        <v>4677</v>
      </c>
      <c r="C2289" s="112" t="s">
        <v>4622</v>
      </c>
      <c r="D2289" t="s">
        <v>3818</v>
      </c>
    </row>
    <row r="2290" spans="1:4">
      <c r="A2290" t="s">
        <v>4678</v>
      </c>
      <c r="B2290" t="s">
        <v>4679</v>
      </c>
      <c r="C2290" s="112" t="s">
        <v>4622</v>
      </c>
      <c r="D2290" t="s">
        <v>3818</v>
      </c>
    </row>
    <row r="2291" spans="1:4">
      <c r="A2291" t="s">
        <v>4680</v>
      </c>
      <c r="B2291" t="s">
        <v>4681</v>
      </c>
      <c r="C2291" s="112" t="s">
        <v>4622</v>
      </c>
      <c r="D2291" t="s">
        <v>3818</v>
      </c>
    </row>
    <row r="2292" spans="1:4">
      <c r="A2292" t="s">
        <v>4682</v>
      </c>
      <c r="B2292" t="s">
        <v>4683</v>
      </c>
      <c r="C2292" s="112" t="s">
        <v>4622</v>
      </c>
      <c r="D2292" t="s">
        <v>3818</v>
      </c>
    </row>
    <row r="2293" spans="1:4">
      <c r="A2293" t="s">
        <v>4684</v>
      </c>
      <c r="B2293" t="s">
        <v>4685</v>
      </c>
      <c r="C2293" s="112" t="s">
        <v>4622</v>
      </c>
      <c r="D2293" t="s">
        <v>3818</v>
      </c>
    </row>
    <row r="2294" spans="1:4">
      <c r="A2294" t="s">
        <v>4686</v>
      </c>
      <c r="B2294" t="s">
        <v>2140</v>
      </c>
      <c r="C2294" s="112" t="s">
        <v>4622</v>
      </c>
      <c r="D2294" t="s">
        <v>3818</v>
      </c>
    </row>
    <row r="2295" spans="1:4">
      <c r="A2295" t="s">
        <v>4687</v>
      </c>
      <c r="B2295" t="s">
        <v>4688</v>
      </c>
      <c r="C2295" s="112" t="s">
        <v>4622</v>
      </c>
      <c r="D2295" t="s">
        <v>3818</v>
      </c>
    </row>
    <row r="2296" spans="1:4">
      <c r="A2296" t="s">
        <v>4689</v>
      </c>
      <c r="B2296" t="s">
        <v>4690</v>
      </c>
      <c r="C2296" s="112" t="s">
        <v>4622</v>
      </c>
      <c r="D2296" t="s">
        <v>3818</v>
      </c>
    </row>
    <row r="2297" spans="1:4">
      <c r="A2297" t="s">
        <v>4691</v>
      </c>
      <c r="B2297" t="s">
        <v>4692</v>
      </c>
      <c r="C2297" s="112" t="s">
        <v>4622</v>
      </c>
      <c r="D2297" t="s">
        <v>3818</v>
      </c>
    </row>
    <row r="2298" spans="1:4">
      <c r="A2298" t="s">
        <v>4693</v>
      </c>
      <c r="B2298" t="s">
        <v>4694</v>
      </c>
      <c r="C2298" s="112" t="s">
        <v>4622</v>
      </c>
      <c r="D2298" t="s">
        <v>3818</v>
      </c>
    </row>
    <row r="2299" spans="1:4">
      <c r="A2299" t="s">
        <v>4695</v>
      </c>
      <c r="B2299" t="s">
        <v>4696</v>
      </c>
      <c r="C2299" s="112" t="s">
        <v>4622</v>
      </c>
      <c r="D2299" t="s">
        <v>3818</v>
      </c>
    </row>
    <row r="2300" spans="1:4">
      <c r="A2300" t="s">
        <v>4697</v>
      </c>
      <c r="B2300" t="s">
        <v>4698</v>
      </c>
      <c r="C2300" s="112" t="s">
        <v>4699</v>
      </c>
      <c r="D2300" t="s">
        <v>113</v>
      </c>
    </row>
    <row r="2301" spans="1:4">
      <c r="A2301" t="s">
        <v>4700</v>
      </c>
      <c r="B2301" t="s">
        <v>4701</v>
      </c>
      <c r="C2301" s="112" t="s">
        <v>4702</v>
      </c>
      <c r="D2301" t="s">
        <v>3818</v>
      </c>
    </row>
    <row r="2302" spans="1:4">
      <c r="A2302" t="s">
        <v>4703</v>
      </c>
      <c r="B2302" t="s">
        <v>4704</v>
      </c>
      <c r="C2302" s="112" t="s">
        <v>4702</v>
      </c>
      <c r="D2302" t="s">
        <v>3818</v>
      </c>
    </row>
    <row r="2303" spans="1:4">
      <c r="A2303" t="s">
        <v>63</v>
      </c>
      <c r="B2303" t="s">
        <v>64</v>
      </c>
      <c r="C2303" s="112" t="s">
        <v>4705</v>
      </c>
      <c r="D2303" t="s">
        <v>15</v>
      </c>
    </row>
    <row r="2304" spans="1:4">
      <c r="A2304" t="s">
        <v>4706</v>
      </c>
      <c r="B2304" t="s">
        <v>4707</v>
      </c>
      <c r="C2304" s="112">
        <v>43528</v>
      </c>
      <c r="D2304" t="s">
        <v>3818</v>
      </c>
    </row>
    <row r="2305" spans="1:4">
      <c r="A2305" t="s">
        <v>4708</v>
      </c>
      <c r="B2305" t="s">
        <v>4709</v>
      </c>
      <c r="C2305" s="112">
        <v>43525</v>
      </c>
      <c r="D2305" t="s">
        <v>3818</v>
      </c>
    </row>
    <row r="2306" spans="1:4">
      <c r="A2306" t="s">
        <v>4710</v>
      </c>
      <c r="B2306" t="s">
        <v>4711</v>
      </c>
      <c r="C2306" s="112">
        <v>43525</v>
      </c>
      <c r="D2306" t="s">
        <v>3818</v>
      </c>
    </row>
    <row r="2307" spans="1:4">
      <c r="A2307" t="s">
        <v>4712</v>
      </c>
      <c r="B2307" t="s">
        <v>4713</v>
      </c>
      <c r="C2307" s="112">
        <v>43521</v>
      </c>
      <c r="D2307" t="s">
        <v>3240</v>
      </c>
    </row>
    <row r="2308" spans="1:4">
      <c r="A2308" t="s">
        <v>4714</v>
      </c>
      <c r="B2308" t="s">
        <v>4715</v>
      </c>
      <c r="C2308" s="112" t="s">
        <v>4716</v>
      </c>
      <c r="D2308" t="s">
        <v>3818</v>
      </c>
    </row>
    <row r="2309" spans="1:4">
      <c r="A2309" t="s">
        <v>4717</v>
      </c>
      <c r="B2309" t="s">
        <v>4718</v>
      </c>
      <c r="C2309" s="112">
        <v>43529</v>
      </c>
      <c r="D2309" t="s">
        <v>3818</v>
      </c>
    </row>
    <row r="2310" spans="1:4">
      <c r="A2310" t="s">
        <v>4719</v>
      </c>
      <c r="B2310" t="s">
        <v>4720</v>
      </c>
      <c r="C2310" s="112" t="s">
        <v>4721</v>
      </c>
      <c r="D2310" t="s">
        <v>3818</v>
      </c>
    </row>
    <row r="2311" spans="1:4">
      <c r="A2311" t="s">
        <v>4722</v>
      </c>
      <c r="B2311" t="s">
        <v>4723</v>
      </c>
      <c r="C2311" s="112" t="s">
        <v>4721</v>
      </c>
      <c r="D2311" t="s">
        <v>3818</v>
      </c>
    </row>
    <row r="2312" spans="1:4">
      <c r="A2312" t="s">
        <v>4724</v>
      </c>
      <c r="B2312" t="s">
        <v>4725</v>
      </c>
      <c r="C2312" s="112" t="s">
        <v>4721</v>
      </c>
      <c r="D2312" t="s">
        <v>3818</v>
      </c>
    </row>
    <row r="2313" spans="1:4">
      <c r="A2313" t="s">
        <v>4726</v>
      </c>
      <c r="B2313" t="s">
        <v>4727</v>
      </c>
      <c r="C2313" s="112">
        <v>43530</v>
      </c>
      <c r="D2313" t="s">
        <v>3818</v>
      </c>
    </row>
    <row r="2314" spans="1:4">
      <c r="A2314" t="s">
        <v>4728</v>
      </c>
      <c r="B2314" t="s">
        <v>4729</v>
      </c>
      <c r="C2314" s="112">
        <v>43530</v>
      </c>
      <c r="D2314" t="s">
        <v>3818</v>
      </c>
    </row>
    <row r="2315" spans="1:4">
      <c r="A2315" t="s">
        <v>4730</v>
      </c>
      <c r="B2315" t="s">
        <v>4731</v>
      </c>
      <c r="C2315" s="112">
        <v>43533</v>
      </c>
      <c r="D2315" t="s">
        <v>3818</v>
      </c>
    </row>
    <row r="2316" spans="1:4">
      <c r="A2316" t="s">
        <v>4732</v>
      </c>
      <c r="B2316" t="s">
        <v>117</v>
      </c>
      <c r="C2316" s="112">
        <v>43533</v>
      </c>
      <c r="D2316" t="s">
        <v>3818</v>
      </c>
    </row>
    <row r="2317" spans="1:4">
      <c r="A2317" t="s">
        <v>4733</v>
      </c>
      <c r="B2317" t="s">
        <v>4734</v>
      </c>
      <c r="C2317" s="112">
        <v>43535</v>
      </c>
      <c r="D2317" t="s">
        <v>3818</v>
      </c>
    </row>
    <row r="2318" spans="1:4">
      <c r="A2318" t="s">
        <v>4735</v>
      </c>
      <c r="B2318" t="s">
        <v>4736</v>
      </c>
      <c r="C2318" s="112">
        <v>43532</v>
      </c>
      <c r="D2318" t="s">
        <v>3818</v>
      </c>
    </row>
    <row r="2319" spans="1:4">
      <c r="A2319" t="s">
        <v>4737</v>
      </c>
      <c r="B2319" t="s">
        <v>4738</v>
      </c>
      <c r="C2319" s="112">
        <v>43532</v>
      </c>
      <c r="D2319" t="s">
        <v>3818</v>
      </c>
    </row>
    <row r="2320" spans="1:4">
      <c r="A2320" t="s">
        <v>4739</v>
      </c>
      <c r="B2320" t="s">
        <v>4740</v>
      </c>
      <c r="C2320" s="112">
        <v>43532</v>
      </c>
      <c r="D2320" t="s">
        <v>3818</v>
      </c>
    </row>
    <row r="2321" spans="1:5">
      <c r="A2321" t="s">
        <v>65</v>
      </c>
      <c r="B2321" t="s">
        <v>66</v>
      </c>
      <c r="C2321" s="112">
        <v>43529</v>
      </c>
      <c r="D2321" t="s">
        <v>4741</v>
      </c>
      <c r="E2321" t="s">
        <v>21</v>
      </c>
    </row>
    <row r="2322" spans="1:5">
      <c r="A2322" t="s">
        <v>4742</v>
      </c>
      <c r="B2322" t="s">
        <v>72</v>
      </c>
      <c r="C2322" s="112">
        <v>43535</v>
      </c>
      <c r="D2322" t="s">
        <v>4741</v>
      </c>
    </row>
    <row r="2323" spans="1:5">
      <c r="A2323" t="s">
        <v>4743</v>
      </c>
      <c r="B2323" t="s">
        <v>4110</v>
      </c>
      <c r="C2323" s="112">
        <v>43535</v>
      </c>
      <c r="D2323" t="s">
        <v>3818</v>
      </c>
    </row>
    <row r="2324" spans="1:5">
      <c r="A2324" t="s">
        <v>4744</v>
      </c>
      <c r="B2324" t="s">
        <v>4745</v>
      </c>
      <c r="C2324" s="112">
        <v>43535</v>
      </c>
      <c r="D2324" t="s">
        <v>3818</v>
      </c>
    </row>
    <row r="2325" spans="1:5">
      <c r="A2325" t="s">
        <v>4746</v>
      </c>
      <c r="B2325" t="s">
        <v>4747</v>
      </c>
      <c r="C2325" s="112">
        <v>43535</v>
      </c>
      <c r="D2325" t="s">
        <v>3818</v>
      </c>
    </row>
    <row r="2326" spans="1:5">
      <c r="A2326" t="s">
        <v>4748</v>
      </c>
      <c r="B2326" t="s">
        <v>4749</v>
      </c>
      <c r="C2326" s="112">
        <v>43535</v>
      </c>
      <c r="D2326" t="s">
        <v>3818</v>
      </c>
    </row>
    <row r="2327" spans="1:5">
      <c r="A2327" t="s">
        <v>4750</v>
      </c>
      <c r="B2327" t="s">
        <v>4751</v>
      </c>
      <c r="C2327" s="112">
        <v>43535</v>
      </c>
      <c r="D2327" t="s">
        <v>3818</v>
      </c>
    </row>
    <row r="2328" spans="1:5">
      <c r="A2328" t="s">
        <v>4752</v>
      </c>
      <c r="B2328" t="s">
        <v>1015</v>
      </c>
      <c r="C2328" s="112">
        <v>43535</v>
      </c>
      <c r="D2328" t="s">
        <v>3818</v>
      </c>
    </row>
    <row r="2329" spans="1:5">
      <c r="A2329" t="s">
        <v>4753</v>
      </c>
      <c r="B2329" t="s">
        <v>4754</v>
      </c>
      <c r="C2329" s="112">
        <v>43537</v>
      </c>
      <c r="D2329" t="s">
        <v>3818</v>
      </c>
    </row>
    <row r="2330" spans="1:5">
      <c r="A2330" t="s">
        <v>4755</v>
      </c>
      <c r="B2330" t="s">
        <v>4756</v>
      </c>
      <c r="C2330" s="112">
        <v>43536</v>
      </c>
      <c r="D2330" t="s">
        <v>3818</v>
      </c>
    </row>
    <row r="2331" spans="1:5">
      <c r="A2331" t="s">
        <v>4757</v>
      </c>
      <c r="B2331" t="s">
        <v>1045</v>
      </c>
      <c r="C2331" s="112">
        <v>43536</v>
      </c>
      <c r="D2331" t="s">
        <v>3818</v>
      </c>
    </row>
    <row r="2332" spans="1:5">
      <c r="A2332" t="s">
        <v>4758</v>
      </c>
      <c r="B2332" t="s">
        <v>2898</v>
      </c>
      <c r="C2332" s="112">
        <v>43536</v>
      </c>
      <c r="D2332" t="s">
        <v>3818</v>
      </c>
    </row>
    <row r="2333" spans="1:5">
      <c r="A2333" t="s">
        <v>4759</v>
      </c>
      <c r="B2333" t="s">
        <v>3588</v>
      </c>
      <c r="C2333" s="112">
        <v>43539</v>
      </c>
      <c r="D2333" t="s">
        <v>209</v>
      </c>
    </row>
    <row r="2334" spans="1:5">
      <c r="A2334" t="s">
        <v>4760</v>
      </c>
      <c r="B2334" t="s">
        <v>4761</v>
      </c>
      <c r="C2334" s="112" t="s">
        <v>4762</v>
      </c>
      <c r="D2334" t="s">
        <v>113</v>
      </c>
    </row>
    <row r="2335" spans="1:5">
      <c r="A2335" t="s">
        <v>4763</v>
      </c>
      <c r="B2335" t="s">
        <v>4764</v>
      </c>
      <c r="C2335" s="112">
        <v>43537</v>
      </c>
      <c r="D2335" t="s">
        <v>3818</v>
      </c>
    </row>
    <row r="2336" spans="1:5">
      <c r="A2336" t="s">
        <v>4765</v>
      </c>
      <c r="B2336" t="s">
        <v>4766</v>
      </c>
      <c r="C2336" s="112">
        <v>43537</v>
      </c>
      <c r="D2336" t="s">
        <v>209</v>
      </c>
    </row>
    <row r="2337" spans="1:4">
      <c r="A2337" t="s">
        <v>4767</v>
      </c>
      <c r="B2337" t="s">
        <v>4768</v>
      </c>
      <c r="C2337" s="112">
        <v>43542</v>
      </c>
      <c r="D2337" t="s">
        <v>113</v>
      </c>
    </row>
    <row r="2338" spans="1:4">
      <c r="A2338" t="s">
        <v>4769</v>
      </c>
      <c r="B2338" t="s">
        <v>4770</v>
      </c>
      <c r="C2338" s="112">
        <v>43542</v>
      </c>
      <c r="D2338" t="s">
        <v>113</v>
      </c>
    </row>
    <row r="2339" spans="1:4">
      <c r="A2339" t="s">
        <v>4771</v>
      </c>
      <c r="B2339" t="s">
        <v>4772</v>
      </c>
      <c r="C2339" s="112">
        <v>43542</v>
      </c>
      <c r="D2339" t="s">
        <v>209</v>
      </c>
    </row>
    <row r="2340" spans="1:4">
      <c r="A2340" t="s">
        <v>4773</v>
      </c>
      <c r="B2340" t="s">
        <v>4774</v>
      </c>
      <c r="C2340" s="112">
        <v>43542</v>
      </c>
      <c r="D2340" t="s">
        <v>3818</v>
      </c>
    </row>
    <row r="2341" spans="1:4">
      <c r="A2341" t="s">
        <v>4775</v>
      </c>
      <c r="B2341" t="s">
        <v>4776</v>
      </c>
      <c r="C2341" s="112">
        <v>43542</v>
      </c>
      <c r="D2341" t="s">
        <v>3818</v>
      </c>
    </row>
    <row r="2342" spans="1:4">
      <c r="A2342" t="s">
        <v>4777</v>
      </c>
      <c r="B2342" t="s">
        <v>483</v>
      </c>
      <c r="C2342" s="112">
        <v>43542</v>
      </c>
      <c r="D2342" t="s">
        <v>3818</v>
      </c>
    </row>
    <row r="2343" spans="1:4">
      <c r="A2343" t="s">
        <v>4778</v>
      </c>
      <c r="B2343" t="s">
        <v>4779</v>
      </c>
      <c r="C2343" s="112">
        <v>43542</v>
      </c>
      <c r="D2343" t="s">
        <v>113</v>
      </c>
    </row>
    <row r="2344" spans="1:4">
      <c r="A2344" t="s">
        <v>4780</v>
      </c>
      <c r="B2344" t="s">
        <v>4665</v>
      </c>
      <c r="C2344" s="112">
        <v>43542</v>
      </c>
      <c r="D2344" t="s">
        <v>113</v>
      </c>
    </row>
    <row r="2345" spans="1:4">
      <c r="A2345" t="s">
        <v>4781</v>
      </c>
      <c r="B2345" t="s">
        <v>4782</v>
      </c>
      <c r="C2345" s="112">
        <v>43542</v>
      </c>
      <c r="D2345" t="s">
        <v>113</v>
      </c>
    </row>
    <row r="2346" spans="1:4">
      <c r="A2346" t="s">
        <v>4783</v>
      </c>
      <c r="B2346" t="s">
        <v>300</v>
      </c>
      <c r="C2346" s="112">
        <v>43542</v>
      </c>
      <c r="D2346" t="s">
        <v>3818</v>
      </c>
    </row>
    <row r="2347" spans="1:4">
      <c r="A2347" t="s">
        <v>4784</v>
      </c>
      <c r="B2347" t="s">
        <v>4785</v>
      </c>
      <c r="C2347" s="112">
        <v>43544</v>
      </c>
      <c r="D2347" t="s">
        <v>3818</v>
      </c>
    </row>
    <row r="2348" spans="1:4">
      <c r="A2348" t="s">
        <v>4786</v>
      </c>
      <c r="B2348" t="s">
        <v>4787</v>
      </c>
      <c r="C2348" s="112">
        <v>43545</v>
      </c>
      <c r="D2348" t="s">
        <v>3818</v>
      </c>
    </row>
    <row r="2349" spans="1:4">
      <c r="A2349" t="s">
        <v>4788</v>
      </c>
      <c r="B2349" t="s">
        <v>888</v>
      </c>
      <c r="C2349" s="112">
        <v>43545</v>
      </c>
      <c r="D2349" t="s">
        <v>3818</v>
      </c>
    </row>
    <row r="2350" spans="1:4">
      <c r="A2350" t="s">
        <v>4789</v>
      </c>
      <c r="B2350" t="s">
        <v>4790</v>
      </c>
      <c r="C2350" s="112">
        <v>43545</v>
      </c>
      <c r="D2350" t="s">
        <v>3818</v>
      </c>
    </row>
    <row r="2351" spans="1:4">
      <c r="A2351" t="s">
        <v>4791</v>
      </c>
      <c r="B2351" t="s">
        <v>4792</v>
      </c>
      <c r="C2351" s="112">
        <v>43545</v>
      </c>
      <c r="D2351" t="s">
        <v>3818</v>
      </c>
    </row>
    <row r="2352" spans="1:4">
      <c r="A2352" t="s">
        <v>4793</v>
      </c>
      <c r="B2352" t="s">
        <v>4794</v>
      </c>
      <c r="C2352" s="112">
        <v>43545</v>
      </c>
      <c r="D2352" t="s">
        <v>3818</v>
      </c>
    </row>
    <row r="2353" spans="1:4">
      <c r="A2353" t="s">
        <v>4795</v>
      </c>
      <c r="B2353" t="s">
        <v>4796</v>
      </c>
      <c r="C2353" s="112">
        <v>43545</v>
      </c>
      <c r="D2353" t="s">
        <v>3818</v>
      </c>
    </row>
    <row r="2354" spans="1:4">
      <c r="A2354" t="s">
        <v>4797</v>
      </c>
      <c r="B2354" t="s">
        <v>4798</v>
      </c>
      <c r="C2354" s="112">
        <v>43545</v>
      </c>
      <c r="D2354" t="s">
        <v>3818</v>
      </c>
    </row>
    <row r="2355" spans="1:4">
      <c r="A2355" t="s">
        <v>4799</v>
      </c>
      <c r="B2355" t="s">
        <v>4800</v>
      </c>
      <c r="C2355" s="112">
        <v>43547</v>
      </c>
      <c r="D2355" t="s">
        <v>3818</v>
      </c>
    </row>
    <row r="2356" spans="1:4">
      <c r="A2356" t="s">
        <v>4801</v>
      </c>
      <c r="B2356" t="s">
        <v>4802</v>
      </c>
      <c r="C2356" s="112">
        <v>43545</v>
      </c>
      <c r="D2356" t="s">
        <v>113</v>
      </c>
    </row>
    <row r="2357" spans="1:4">
      <c r="A2357" t="s">
        <v>4803</v>
      </c>
      <c r="B2357" t="s">
        <v>4804</v>
      </c>
      <c r="C2357" s="112">
        <v>43545</v>
      </c>
      <c r="D2357" t="s">
        <v>113</v>
      </c>
    </row>
    <row r="2358" spans="1:4">
      <c r="A2358" t="s">
        <v>4805</v>
      </c>
      <c r="B2358" t="s">
        <v>3443</v>
      </c>
      <c r="C2358" s="112">
        <v>43545</v>
      </c>
      <c r="D2358" t="s">
        <v>3818</v>
      </c>
    </row>
    <row r="2359" spans="1:4">
      <c r="A2359" t="s">
        <v>4806</v>
      </c>
      <c r="B2359" t="s">
        <v>2845</v>
      </c>
      <c r="C2359" s="112">
        <v>43545</v>
      </c>
      <c r="D2359" t="s">
        <v>3818</v>
      </c>
    </row>
    <row r="2360" spans="1:4">
      <c r="A2360" t="s">
        <v>4807</v>
      </c>
      <c r="B2360" t="s">
        <v>4808</v>
      </c>
      <c r="D2360" t="s">
        <v>113</v>
      </c>
    </row>
    <row r="2361" spans="1:4">
      <c r="A2361" t="s">
        <v>4809</v>
      </c>
      <c r="B2361" t="s">
        <v>4810</v>
      </c>
      <c r="C2361" s="112">
        <v>43544</v>
      </c>
      <c r="D2361" t="s">
        <v>113</v>
      </c>
    </row>
    <row r="2362" spans="1:4">
      <c r="A2362" t="s">
        <v>4811</v>
      </c>
      <c r="B2362" t="s">
        <v>3624</v>
      </c>
      <c r="C2362" s="112">
        <v>43545</v>
      </c>
      <c r="D2362" t="s">
        <v>3818</v>
      </c>
    </row>
    <row r="2363" spans="1:4">
      <c r="A2363" t="s">
        <v>4812</v>
      </c>
      <c r="B2363" t="s">
        <v>4813</v>
      </c>
      <c r="C2363" s="112">
        <v>43556</v>
      </c>
      <c r="D2363" t="s">
        <v>113</v>
      </c>
    </row>
    <row r="2364" spans="1:4">
      <c r="A2364" t="s">
        <v>4814</v>
      </c>
      <c r="B2364" t="s">
        <v>4815</v>
      </c>
      <c r="C2364" s="112">
        <v>43556</v>
      </c>
      <c r="D2364" t="s">
        <v>113</v>
      </c>
    </row>
    <row r="2365" spans="1:4">
      <c r="A2365" t="s">
        <v>4816</v>
      </c>
      <c r="B2365" t="s">
        <v>4817</v>
      </c>
      <c r="C2365" s="112">
        <v>43556</v>
      </c>
      <c r="D2365" t="s">
        <v>113</v>
      </c>
    </row>
    <row r="2366" spans="1:4">
      <c r="A2366" t="s">
        <v>4818</v>
      </c>
      <c r="B2366" t="s">
        <v>849</v>
      </c>
      <c r="C2366" s="112">
        <v>43556</v>
      </c>
      <c r="D2366" t="s">
        <v>3818</v>
      </c>
    </row>
    <row r="2367" spans="1:4">
      <c r="A2367" t="s">
        <v>4819</v>
      </c>
      <c r="B2367" t="s">
        <v>4820</v>
      </c>
      <c r="C2367" s="112">
        <v>43556</v>
      </c>
      <c r="D2367" t="s">
        <v>3818</v>
      </c>
    </row>
    <row r="2368" spans="1:4">
      <c r="A2368" t="s">
        <v>4821</v>
      </c>
      <c r="B2368" t="s">
        <v>4822</v>
      </c>
      <c r="C2368" s="112">
        <v>43556</v>
      </c>
      <c r="D2368" t="s">
        <v>3818</v>
      </c>
    </row>
    <row r="2369" spans="1:4">
      <c r="A2369" t="s">
        <v>4823</v>
      </c>
      <c r="B2369" t="s">
        <v>4824</v>
      </c>
      <c r="C2369" s="112">
        <v>43556</v>
      </c>
      <c r="D2369" t="s">
        <v>3818</v>
      </c>
    </row>
    <row r="2370" spans="1:4">
      <c r="A2370" t="s">
        <v>4825</v>
      </c>
      <c r="B2370" t="s">
        <v>1312</v>
      </c>
      <c r="C2370" s="112">
        <v>43556</v>
      </c>
      <c r="D2370" t="s">
        <v>3818</v>
      </c>
    </row>
    <row r="2371" spans="1:4">
      <c r="A2371" t="s">
        <v>4826</v>
      </c>
      <c r="B2371" t="s">
        <v>4827</v>
      </c>
      <c r="C2371" s="112">
        <v>43556</v>
      </c>
      <c r="D2371" t="s">
        <v>3818</v>
      </c>
    </row>
    <row r="2372" spans="1:4">
      <c r="A2372" t="s">
        <v>4828</v>
      </c>
      <c r="B2372" t="s">
        <v>4829</v>
      </c>
      <c r="C2372" s="112">
        <v>43556</v>
      </c>
      <c r="D2372" t="s">
        <v>3818</v>
      </c>
    </row>
    <row r="2373" spans="1:4">
      <c r="A2373" t="s">
        <v>4830</v>
      </c>
      <c r="B2373" t="s">
        <v>4831</v>
      </c>
      <c r="C2373" s="112">
        <v>43556</v>
      </c>
      <c r="D2373" t="s">
        <v>3818</v>
      </c>
    </row>
    <row r="2374" spans="1:4">
      <c r="A2374" t="s">
        <v>4832</v>
      </c>
      <c r="B2374" t="s">
        <v>3606</v>
      </c>
      <c r="C2374" s="112">
        <v>43556</v>
      </c>
      <c r="D2374" t="s">
        <v>3818</v>
      </c>
    </row>
    <row r="2375" spans="1:4">
      <c r="A2375" t="s">
        <v>4833</v>
      </c>
      <c r="B2375" t="s">
        <v>4834</v>
      </c>
      <c r="C2375" s="112">
        <v>43556</v>
      </c>
      <c r="D2375" t="s">
        <v>3818</v>
      </c>
    </row>
    <row r="2376" spans="1:4">
      <c r="A2376" t="s">
        <v>4835</v>
      </c>
      <c r="B2376" t="s">
        <v>4836</v>
      </c>
      <c r="C2376" s="112">
        <v>43556</v>
      </c>
      <c r="D2376" t="s">
        <v>3818</v>
      </c>
    </row>
    <row r="2377" spans="1:4">
      <c r="A2377" t="s">
        <v>4837</v>
      </c>
      <c r="B2377" t="s">
        <v>3748</v>
      </c>
      <c r="C2377" s="112">
        <v>43556</v>
      </c>
      <c r="D2377" t="s">
        <v>3818</v>
      </c>
    </row>
    <row r="2378" spans="1:4">
      <c r="A2378" t="s">
        <v>4838</v>
      </c>
      <c r="B2378" t="s">
        <v>4302</v>
      </c>
      <c r="C2378" s="112">
        <v>43556</v>
      </c>
      <c r="D2378" t="s">
        <v>3818</v>
      </c>
    </row>
    <row r="2379" spans="1:4">
      <c r="A2379" t="s">
        <v>4839</v>
      </c>
      <c r="B2379" t="s">
        <v>4840</v>
      </c>
      <c r="C2379" s="112">
        <v>43556</v>
      </c>
      <c r="D2379" t="s">
        <v>3818</v>
      </c>
    </row>
    <row r="2380" spans="1:4">
      <c r="A2380" t="s">
        <v>4841</v>
      </c>
      <c r="B2380" t="s">
        <v>4842</v>
      </c>
      <c r="C2380" s="112">
        <v>43556</v>
      </c>
      <c r="D2380" t="s">
        <v>3818</v>
      </c>
    </row>
    <row r="2381" spans="1:4">
      <c r="A2381" t="s">
        <v>4843</v>
      </c>
      <c r="B2381" t="s">
        <v>4844</v>
      </c>
      <c r="C2381" s="112">
        <v>43556</v>
      </c>
      <c r="D2381" t="s">
        <v>3818</v>
      </c>
    </row>
    <row r="2382" spans="1:4">
      <c r="A2382" t="s">
        <v>4845</v>
      </c>
      <c r="B2382" t="s">
        <v>4846</v>
      </c>
      <c r="C2382" s="112">
        <v>43556</v>
      </c>
      <c r="D2382" t="s">
        <v>3818</v>
      </c>
    </row>
    <row r="2383" spans="1:4">
      <c r="A2383" t="s">
        <v>4847</v>
      </c>
      <c r="B2383" t="s">
        <v>2497</v>
      </c>
      <c r="C2383" s="112">
        <v>43556</v>
      </c>
      <c r="D2383" t="s">
        <v>3818</v>
      </c>
    </row>
    <row r="2384" spans="1:4">
      <c r="A2384" t="s">
        <v>4848</v>
      </c>
      <c r="B2384" t="s">
        <v>4849</v>
      </c>
      <c r="C2384" s="112">
        <v>43556</v>
      </c>
      <c r="D2384" t="s">
        <v>3818</v>
      </c>
    </row>
    <row r="2385" spans="1:4">
      <c r="A2385" t="s">
        <v>4850</v>
      </c>
      <c r="B2385" t="s">
        <v>4851</v>
      </c>
      <c r="C2385" s="112">
        <v>43556</v>
      </c>
      <c r="D2385" t="s">
        <v>3818</v>
      </c>
    </row>
    <row r="2386" spans="1:4">
      <c r="A2386" t="s">
        <v>4852</v>
      </c>
      <c r="B2386" t="s">
        <v>4853</v>
      </c>
      <c r="C2386" s="112">
        <v>43556</v>
      </c>
      <c r="D2386" t="s">
        <v>3818</v>
      </c>
    </row>
    <row r="2387" spans="1:4">
      <c r="A2387" t="s">
        <v>4854</v>
      </c>
      <c r="B2387" t="s">
        <v>4855</v>
      </c>
      <c r="C2387" s="112">
        <v>43556</v>
      </c>
      <c r="D2387" t="s">
        <v>3818</v>
      </c>
    </row>
    <row r="2388" spans="1:4">
      <c r="A2388" t="s">
        <v>4856</v>
      </c>
      <c r="B2388" t="s">
        <v>4857</v>
      </c>
      <c r="C2388" s="112">
        <v>43556</v>
      </c>
      <c r="D2388" t="s">
        <v>3818</v>
      </c>
    </row>
    <row r="2389" spans="1:4">
      <c r="A2389" t="s">
        <v>4858</v>
      </c>
      <c r="B2389" t="s">
        <v>4859</v>
      </c>
      <c r="C2389" s="112">
        <v>43556</v>
      </c>
      <c r="D2389" t="s">
        <v>3818</v>
      </c>
    </row>
    <row r="2390" spans="1:4">
      <c r="A2390" t="s">
        <v>4860</v>
      </c>
      <c r="B2390" t="s">
        <v>3781</v>
      </c>
      <c r="C2390" s="112">
        <v>43556</v>
      </c>
      <c r="D2390" t="s">
        <v>3818</v>
      </c>
    </row>
    <row r="2391" spans="1:4">
      <c r="A2391" t="s">
        <v>4861</v>
      </c>
      <c r="B2391" t="s">
        <v>2755</v>
      </c>
      <c r="C2391" s="112">
        <v>43556</v>
      </c>
      <c r="D2391" t="s">
        <v>3818</v>
      </c>
    </row>
    <row r="2392" spans="1:4">
      <c r="A2392" t="s">
        <v>4862</v>
      </c>
      <c r="B2392" t="s">
        <v>4863</v>
      </c>
      <c r="C2392" s="112">
        <v>43556</v>
      </c>
      <c r="D2392" t="s">
        <v>3818</v>
      </c>
    </row>
    <row r="2393" spans="1:4">
      <c r="A2393" t="s">
        <v>4864</v>
      </c>
      <c r="B2393" t="s">
        <v>4865</v>
      </c>
      <c r="C2393" s="112">
        <v>43556</v>
      </c>
      <c r="D2393" t="s">
        <v>3818</v>
      </c>
    </row>
    <row r="2394" spans="1:4">
      <c r="A2394" t="s">
        <v>4866</v>
      </c>
      <c r="B2394" t="s">
        <v>4867</v>
      </c>
      <c r="C2394" s="112">
        <v>43556</v>
      </c>
      <c r="D2394" t="s">
        <v>3818</v>
      </c>
    </row>
    <row r="2395" spans="1:4">
      <c r="A2395" t="s">
        <v>4868</v>
      </c>
      <c r="B2395" t="s">
        <v>4869</v>
      </c>
      <c r="C2395" s="112">
        <v>43556</v>
      </c>
      <c r="D2395" t="s">
        <v>3818</v>
      </c>
    </row>
    <row r="2396" spans="1:4">
      <c r="A2396" t="s">
        <v>4870</v>
      </c>
      <c r="B2396" t="s">
        <v>4871</v>
      </c>
      <c r="C2396" s="112">
        <v>43556</v>
      </c>
      <c r="D2396" t="s">
        <v>3818</v>
      </c>
    </row>
    <row r="2397" spans="1:4">
      <c r="A2397" t="s">
        <v>4872</v>
      </c>
      <c r="B2397" t="s">
        <v>2388</v>
      </c>
      <c r="C2397" s="112">
        <v>43556</v>
      </c>
      <c r="D2397" t="s">
        <v>3818</v>
      </c>
    </row>
    <row r="2398" spans="1:4">
      <c r="A2398" t="s">
        <v>4873</v>
      </c>
      <c r="B2398" t="s">
        <v>1151</v>
      </c>
      <c r="C2398" s="112">
        <v>43556</v>
      </c>
      <c r="D2398" t="s">
        <v>3818</v>
      </c>
    </row>
    <row r="2399" spans="1:4">
      <c r="A2399" t="s">
        <v>4874</v>
      </c>
      <c r="B2399" t="s">
        <v>4875</v>
      </c>
      <c r="C2399" s="112">
        <v>43556</v>
      </c>
      <c r="D2399" t="s">
        <v>3818</v>
      </c>
    </row>
    <row r="2400" spans="1:4">
      <c r="A2400" t="s">
        <v>4876</v>
      </c>
      <c r="B2400" t="s">
        <v>3526</v>
      </c>
      <c r="C2400" s="112">
        <v>43556</v>
      </c>
      <c r="D2400" t="s">
        <v>3818</v>
      </c>
    </row>
    <row r="2401" spans="1:5">
      <c r="A2401" t="s">
        <v>4877</v>
      </c>
      <c r="B2401" t="s">
        <v>4878</v>
      </c>
      <c r="C2401" s="112">
        <v>43556</v>
      </c>
      <c r="D2401" t="s">
        <v>3089</v>
      </c>
    </row>
    <row r="2402" spans="1:5">
      <c r="A2402" t="s">
        <v>4879</v>
      </c>
      <c r="B2402" t="s">
        <v>4880</v>
      </c>
      <c r="C2402" s="112">
        <v>43556</v>
      </c>
      <c r="D2402" t="s">
        <v>3818</v>
      </c>
    </row>
    <row r="2403" spans="1:5">
      <c r="A2403" t="s">
        <v>4881</v>
      </c>
      <c r="B2403" t="s">
        <v>4882</v>
      </c>
      <c r="C2403" s="112">
        <v>43558</v>
      </c>
      <c r="D2403" t="s">
        <v>3818</v>
      </c>
    </row>
    <row r="2404" spans="1:5">
      <c r="A2404" t="s">
        <v>4883</v>
      </c>
      <c r="B2404" t="s">
        <v>4884</v>
      </c>
      <c r="C2404" s="112">
        <v>43559</v>
      </c>
      <c r="D2404" t="s">
        <v>3818</v>
      </c>
    </row>
    <row r="2405" spans="1:5">
      <c r="A2405" t="s">
        <v>4885</v>
      </c>
      <c r="B2405" t="s">
        <v>1468</v>
      </c>
      <c r="C2405" s="112">
        <v>43556</v>
      </c>
      <c r="D2405" t="s">
        <v>3818</v>
      </c>
    </row>
    <row r="2406" spans="1:5">
      <c r="A2406" t="s">
        <v>4886</v>
      </c>
      <c r="B2406" t="s">
        <v>4887</v>
      </c>
      <c r="C2406" s="112">
        <v>43556</v>
      </c>
      <c r="D2406" t="s">
        <v>3818</v>
      </c>
    </row>
    <row r="2407" spans="1:5">
      <c r="A2407" t="s">
        <v>4888</v>
      </c>
      <c r="B2407" t="s">
        <v>2483</v>
      </c>
      <c r="C2407" s="112">
        <v>43556</v>
      </c>
      <c r="D2407" t="s">
        <v>3818</v>
      </c>
    </row>
    <row r="2408" spans="1:5">
      <c r="A2408" t="s">
        <v>4889</v>
      </c>
      <c r="B2408" t="s">
        <v>4890</v>
      </c>
      <c r="C2408" s="112">
        <v>43556</v>
      </c>
      <c r="D2408" t="s">
        <v>3240</v>
      </c>
    </row>
    <row r="2409" spans="1:5">
      <c r="A2409" t="s">
        <v>4891</v>
      </c>
      <c r="B2409" t="s">
        <v>4892</v>
      </c>
      <c r="C2409" s="112">
        <v>43556</v>
      </c>
      <c r="D2409" t="s">
        <v>3818</v>
      </c>
    </row>
    <row r="2410" spans="1:5">
      <c r="A2410" t="s">
        <v>4893</v>
      </c>
      <c r="B2410" t="s">
        <v>4894</v>
      </c>
      <c r="C2410" s="112">
        <v>43556</v>
      </c>
      <c r="D2410" t="s">
        <v>113</v>
      </c>
    </row>
    <row r="2411" spans="1:5">
      <c r="A2411" t="s">
        <v>4895</v>
      </c>
      <c r="B2411" t="s">
        <v>2888</v>
      </c>
      <c r="C2411" s="112">
        <v>43556</v>
      </c>
      <c r="D2411" t="s">
        <v>3818</v>
      </c>
    </row>
    <row r="2412" spans="1:5">
      <c r="A2412" t="s">
        <v>4896</v>
      </c>
      <c r="B2412" t="s">
        <v>4280</v>
      </c>
      <c r="C2412" s="112">
        <v>43556</v>
      </c>
      <c r="D2412" t="s">
        <v>3818</v>
      </c>
    </row>
    <row r="2413" spans="1:5">
      <c r="A2413" t="s">
        <v>4897</v>
      </c>
      <c r="B2413" t="s">
        <v>4898</v>
      </c>
      <c r="C2413" s="112">
        <v>43556</v>
      </c>
      <c r="D2413" t="s">
        <v>3240</v>
      </c>
    </row>
    <row r="2414" spans="1:5">
      <c r="A2414" t="s">
        <v>80</v>
      </c>
      <c r="B2414" t="s">
        <v>70</v>
      </c>
      <c r="C2414" s="112">
        <v>43556</v>
      </c>
      <c r="D2414" t="s">
        <v>15</v>
      </c>
      <c r="E2414" t="s">
        <v>21</v>
      </c>
    </row>
    <row r="2415" spans="1:5">
      <c r="A2415" t="s">
        <v>4899</v>
      </c>
      <c r="B2415" t="s">
        <v>4900</v>
      </c>
      <c r="C2415" s="112">
        <v>43560</v>
      </c>
      <c r="D2415" t="s">
        <v>3818</v>
      </c>
    </row>
    <row r="2416" spans="1:5">
      <c r="A2416" t="s">
        <v>4901</v>
      </c>
      <c r="B2416" t="s">
        <v>3371</v>
      </c>
      <c r="C2416" s="112">
        <v>43560</v>
      </c>
      <c r="D2416" t="s">
        <v>3818</v>
      </c>
    </row>
    <row r="2417" spans="1:4">
      <c r="A2417" t="s">
        <v>4902</v>
      </c>
      <c r="B2417" t="s">
        <v>4903</v>
      </c>
      <c r="C2417" s="112">
        <v>43560</v>
      </c>
      <c r="D2417" t="s">
        <v>113</v>
      </c>
    </row>
    <row r="2418" spans="1:4">
      <c r="A2418" t="s">
        <v>4904</v>
      </c>
      <c r="B2418" t="s">
        <v>4905</v>
      </c>
      <c r="C2418" s="112">
        <v>43560</v>
      </c>
      <c r="D2418" t="s">
        <v>3818</v>
      </c>
    </row>
    <row r="2419" spans="1:4">
      <c r="A2419" t="s">
        <v>4906</v>
      </c>
      <c r="B2419" t="s">
        <v>2138</v>
      </c>
      <c r="C2419" s="112">
        <v>43560</v>
      </c>
      <c r="D2419" t="s">
        <v>4907</v>
      </c>
    </row>
    <row r="2420" spans="1:4">
      <c r="A2420" t="s">
        <v>4908</v>
      </c>
      <c r="B2420" t="s">
        <v>4909</v>
      </c>
      <c r="C2420" s="112">
        <v>43564</v>
      </c>
      <c r="D2420" t="s">
        <v>3818</v>
      </c>
    </row>
    <row r="2421" spans="1:4">
      <c r="A2421" t="s">
        <v>4910</v>
      </c>
      <c r="B2421" t="s">
        <v>4911</v>
      </c>
      <c r="C2421" s="112">
        <v>43564</v>
      </c>
      <c r="D2421" t="s">
        <v>3818</v>
      </c>
    </row>
    <row r="2422" spans="1:4">
      <c r="A2422" t="s">
        <v>4912</v>
      </c>
      <c r="B2422" t="s">
        <v>4913</v>
      </c>
      <c r="C2422" s="112">
        <v>43564</v>
      </c>
      <c r="D2422" t="s">
        <v>3818</v>
      </c>
    </row>
    <row r="2423" spans="1:4">
      <c r="A2423" t="s">
        <v>4914</v>
      </c>
      <c r="B2423" t="s">
        <v>4915</v>
      </c>
      <c r="C2423" s="112">
        <v>43564</v>
      </c>
      <c r="D2423" t="s">
        <v>3818</v>
      </c>
    </row>
    <row r="2424" spans="1:4">
      <c r="A2424" t="s">
        <v>4916</v>
      </c>
      <c r="B2424" t="s">
        <v>4917</v>
      </c>
      <c r="C2424" s="112">
        <v>43564</v>
      </c>
      <c r="D2424" t="s">
        <v>3818</v>
      </c>
    </row>
    <row r="2425" spans="1:4">
      <c r="A2425" t="s">
        <v>4918</v>
      </c>
      <c r="B2425" t="s">
        <v>4919</v>
      </c>
      <c r="C2425" s="112">
        <v>43564</v>
      </c>
      <c r="D2425" t="s">
        <v>3818</v>
      </c>
    </row>
    <row r="2426" spans="1:4">
      <c r="A2426" t="s">
        <v>4920</v>
      </c>
      <c r="B2426" t="s">
        <v>4921</v>
      </c>
      <c r="C2426" s="112">
        <v>43566</v>
      </c>
      <c r="D2426" t="s">
        <v>209</v>
      </c>
    </row>
    <row r="2427" spans="1:4">
      <c r="A2427" t="s">
        <v>4922</v>
      </c>
      <c r="B2427" t="s">
        <v>4923</v>
      </c>
      <c r="C2427" s="112">
        <v>43566</v>
      </c>
      <c r="D2427" t="s">
        <v>113</v>
      </c>
    </row>
    <row r="2428" spans="1:4">
      <c r="A2428" t="s">
        <v>4924</v>
      </c>
      <c r="B2428" t="s">
        <v>4925</v>
      </c>
      <c r="C2428" s="112">
        <v>43565</v>
      </c>
      <c r="D2428" t="s">
        <v>3818</v>
      </c>
    </row>
    <row r="2429" spans="1:4">
      <c r="A2429" t="s">
        <v>4926</v>
      </c>
      <c r="B2429" t="s">
        <v>4927</v>
      </c>
      <c r="C2429" s="112">
        <v>43566</v>
      </c>
      <c r="D2429" t="s">
        <v>113</v>
      </c>
    </row>
    <row r="2430" spans="1:4">
      <c r="A2430" t="s">
        <v>4928</v>
      </c>
      <c r="B2430" t="s">
        <v>4929</v>
      </c>
      <c r="C2430" s="112">
        <v>43540</v>
      </c>
      <c r="D2430" t="s">
        <v>15</v>
      </c>
    </row>
    <row r="2431" spans="1:4">
      <c r="A2431" t="s">
        <v>4930</v>
      </c>
      <c r="B2431" t="s">
        <v>357</v>
      </c>
      <c r="C2431" s="112">
        <v>43540</v>
      </c>
      <c r="D2431" t="s">
        <v>3818</v>
      </c>
    </row>
    <row r="2432" spans="1:4">
      <c r="A2432" t="s">
        <v>4931</v>
      </c>
      <c r="B2432" t="s">
        <v>4597</v>
      </c>
      <c r="C2432" s="112">
        <v>43568</v>
      </c>
      <c r="D2432" t="s">
        <v>3818</v>
      </c>
    </row>
    <row r="2433" spans="1:5">
      <c r="A2433" t="s">
        <v>4932</v>
      </c>
      <c r="B2433" t="s">
        <v>4933</v>
      </c>
      <c r="C2433" s="112">
        <v>43571</v>
      </c>
      <c r="D2433" t="s">
        <v>3818</v>
      </c>
    </row>
    <row r="2434" spans="1:5">
      <c r="A2434" t="s">
        <v>4934</v>
      </c>
      <c r="B2434" t="s">
        <v>4935</v>
      </c>
      <c r="C2434" s="112">
        <v>43572</v>
      </c>
      <c r="D2434" t="s">
        <v>3818</v>
      </c>
    </row>
    <row r="2435" spans="1:5">
      <c r="A2435" t="s">
        <v>4936</v>
      </c>
      <c r="B2435" t="s">
        <v>1931</v>
      </c>
      <c r="C2435" s="112">
        <v>43566</v>
      </c>
      <c r="D2435" t="s">
        <v>113</v>
      </c>
    </row>
    <row r="2436" spans="1:5">
      <c r="A2436" t="s">
        <v>4937</v>
      </c>
      <c r="B2436" t="s">
        <v>4585</v>
      </c>
      <c r="C2436" s="112">
        <v>43556</v>
      </c>
      <c r="D2436" t="s">
        <v>3818</v>
      </c>
    </row>
    <row r="2437" spans="1:5">
      <c r="A2437" t="s">
        <v>4938</v>
      </c>
      <c r="B2437" t="s">
        <v>4939</v>
      </c>
      <c r="C2437" s="112">
        <v>43568</v>
      </c>
      <c r="D2437" t="s">
        <v>113</v>
      </c>
    </row>
    <row r="2438" spans="1:5">
      <c r="A2438" t="s">
        <v>4940</v>
      </c>
      <c r="B2438" t="s">
        <v>4941</v>
      </c>
      <c r="C2438" s="112">
        <v>43577</v>
      </c>
      <c r="D2438" t="s">
        <v>3818</v>
      </c>
    </row>
    <row r="2439" spans="1:5">
      <c r="A2439" t="s">
        <v>4942</v>
      </c>
      <c r="B2439" t="s">
        <v>4943</v>
      </c>
      <c r="C2439" s="112">
        <v>43575</v>
      </c>
      <c r="D2439" t="s">
        <v>3818</v>
      </c>
    </row>
    <row r="2440" spans="1:5">
      <c r="A2440" t="s">
        <v>4944</v>
      </c>
      <c r="B2440" t="s">
        <v>4945</v>
      </c>
      <c r="C2440" s="112">
        <v>43575</v>
      </c>
      <c r="D2440" t="s">
        <v>3818</v>
      </c>
    </row>
    <row r="2441" spans="1:5">
      <c r="A2441" t="s">
        <v>81</v>
      </c>
      <c r="B2441" t="s">
        <v>71</v>
      </c>
      <c r="C2441" s="112">
        <v>43575</v>
      </c>
      <c r="E2441" t="s">
        <v>21</v>
      </c>
    </row>
    <row r="2442" spans="1:5">
      <c r="A2442" t="s">
        <v>92</v>
      </c>
      <c r="B2442" t="s">
        <v>69</v>
      </c>
      <c r="C2442" s="112">
        <v>43575</v>
      </c>
      <c r="E2442" t="s">
        <v>21</v>
      </c>
    </row>
    <row r="2443" spans="1:5">
      <c r="A2443" t="s">
        <v>79</v>
      </c>
      <c r="B2443" t="s">
        <v>68</v>
      </c>
      <c r="C2443" s="112">
        <v>43575</v>
      </c>
      <c r="E2443" t="s">
        <v>21</v>
      </c>
    </row>
    <row r="2444" spans="1:5">
      <c r="A2444" t="s">
        <v>109</v>
      </c>
      <c r="B2444" t="s">
        <v>100</v>
      </c>
      <c r="C2444" s="112">
        <v>43578</v>
      </c>
      <c r="E2444" t="s">
        <v>21</v>
      </c>
    </row>
    <row r="2445" spans="1:5">
      <c r="A2445" t="s">
        <v>82</v>
      </c>
      <c r="B2445" t="s">
        <v>72</v>
      </c>
      <c r="C2445" s="112">
        <v>43568</v>
      </c>
      <c r="E2445" t="s">
        <v>21</v>
      </c>
    </row>
    <row r="2446" spans="1:5">
      <c r="A2446" t="s">
        <v>4946</v>
      </c>
      <c r="B2446" t="s">
        <v>4947</v>
      </c>
      <c r="C2446" s="112">
        <v>43577</v>
      </c>
      <c r="D2446" t="s">
        <v>3818</v>
      </c>
    </row>
    <row r="2447" spans="1:5">
      <c r="A2447" t="s">
        <v>4948</v>
      </c>
      <c r="B2447" t="s">
        <v>4949</v>
      </c>
      <c r="C2447" s="112">
        <v>43577</v>
      </c>
      <c r="D2447" t="s">
        <v>3818</v>
      </c>
    </row>
    <row r="2448" spans="1:5">
      <c r="A2448" t="s">
        <v>4950</v>
      </c>
      <c r="B2448" t="s">
        <v>4951</v>
      </c>
      <c r="C2448" s="112">
        <v>43577</v>
      </c>
      <c r="D2448" t="s">
        <v>3818</v>
      </c>
    </row>
    <row r="2449" spans="1:4">
      <c r="A2449" t="s">
        <v>4952</v>
      </c>
      <c r="B2449" t="s">
        <v>4953</v>
      </c>
      <c r="C2449" s="112">
        <v>43582</v>
      </c>
      <c r="D2449" t="s">
        <v>3818</v>
      </c>
    </row>
    <row r="2450" spans="1:4">
      <c r="A2450" t="s">
        <v>4954</v>
      </c>
      <c r="B2450" t="s">
        <v>4955</v>
      </c>
      <c r="C2450" s="112">
        <v>43588</v>
      </c>
      <c r="D2450" t="s">
        <v>3818</v>
      </c>
    </row>
    <row r="2451" spans="1:4">
      <c r="A2451" t="s">
        <v>4956</v>
      </c>
      <c r="B2451" t="s">
        <v>4957</v>
      </c>
      <c r="C2451" s="112">
        <v>43573</v>
      </c>
    </row>
    <row r="2452" spans="1:4">
      <c r="A2452" t="s">
        <v>4958</v>
      </c>
      <c r="B2452" t="s">
        <v>4959</v>
      </c>
      <c r="C2452" s="112">
        <v>43572</v>
      </c>
      <c r="D2452" t="s">
        <v>113</v>
      </c>
    </row>
    <row r="2453" spans="1:4">
      <c r="A2453" t="s">
        <v>4960</v>
      </c>
      <c r="B2453" t="s">
        <v>4961</v>
      </c>
      <c r="C2453" s="112">
        <v>43587</v>
      </c>
      <c r="D2453" t="s">
        <v>3818</v>
      </c>
    </row>
    <row r="2454" spans="1:4">
      <c r="A2454" t="s">
        <v>4962</v>
      </c>
      <c r="B2454" t="s">
        <v>4963</v>
      </c>
      <c r="C2454" s="112">
        <v>43587</v>
      </c>
      <c r="D2454" t="s">
        <v>3818</v>
      </c>
    </row>
    <row r="2455" spans="1:4">
      <c r="A2455" t="s">
        <v>4964</v>
      </c>
      <c r="B2455" t="s">
        <v>4965</v>
      </c>
      <c r="C2455" s="112">
        <v>43587</v>
      </c>
      <c r="D2455" t="s">
        <v>113</v>
      </c>
    </row>
    <row r="2456" spans="1:4">
      <c r="A2456" t="s">
        <v>4966</v>
      </c>
      <c r="B2456" t="s">
        <v>4967</v>
      </c>
      <c r="C2456" s="112">
        <v>43587</v>
      </c>
      <c r="D2456" t="s">
        <v>3818</v>
      </c>
    </row>
    <row r="2457" spans="1:4">
      <c r="A2457" t="s">
        <v>4968</v>
      </c>
      <c r="B2457" t="s">
        <v>2212</v>
      </c>
      <c r="C2457" s="112">
        <v>43587</v>
      </c>
      <c r="D2457" t="s">
        <v>3818</v>
      </c>
    </row>
    <row r="2458" spans="1:4">
      <c r="A2458" t="s">
        <v>4969</v>
      </c>
      <c r="B2458" t="s">
        <v>4970</v>
      </c>
      <c r="C2458" s="112">
        <v>43587</v>
      </c>
      <c r="D2458" t="s">
        <v>3818</v>
      </c>
    </row>
    <row r="2459" spans="1:4">
      <c r="A2459" t="s">
        <v>4971</v>
      </c>
      <c r="B2459" t="s">
        <v>4548</v>
      </c>
      <c r="C2459" s="112">
        <v>43587</v>
      </c>
      <c r="D2459" t="s">
        <v>182</v>
      </c>
    </row>
    <row r="2460" spans="1:4">
      <c r="A2460" t="s">
        <v>4972</v>
      </c>
      <c r="B2460" t="s">
        <v>4973</v>
      </c>
      <c r="C2460" s="112">
        <v>43587</v>
      </c>
      <c r="D2460" t="s">
        <v>3818</v>
      </c>
    </row>
    <row r="2461" spans="1:4">
      <c r="A2461" t="s">
        <v>4974</v>
      </c>
      <c r="B2461" t="s">
        <v>4975</v>
      </c>
      <c r="C2461" s="112">
        <v>43587</v>
      </c>
      <c r="D2461" t="s">
        <v>3818</v>
      </c>
    </row>
    <row r="2462" spans="1:4">
      <c r="A2462" t="s">
        <v>4976</v>
      </c>
      <c r="B2462" t="s">
        <v>4977</v>
      </c>
      <c r="C2462" s="112">
        <v>43587</v>
      </c>
      <c r="D2462" t="s">
        <v>3818</v>
      </c>
    </row>
    <row r="2463" spans="1:4">
      <c r="A2463" t="s">
        <v>4978</v>
      </c>
      <c r="B2463" t="s">
        <v>4979</v>
      </c>
      <c r="C2463" s="112">
        <v>43587</v>
      </c>
      <c r="D2463" t="s">
        <v>3818</v>
      </c>
    </row>
    <row r="2464" spans="1:4">
      <c r="A2464" t="s">
        <v>4980</v>
      </c>
      <c r="B2464" t="s">
        <v>4981</v>
      </c>
      <c r="C2464" s="112">
        <v>43587</v>
      </c>
      <c r="D2464" t="s">
        <v>113</v>
      </c>
    </row>
    <row r="2465" spans="1:4">
      <c r="A2465" t="s">
        <v>4982</v>
      </c>
      <c r="B2465" t="s">
        <v>466</v>
      </c>
      <c r="C2465" s="112">
        <v>43587</v>
      </c>
      <c r="D2465" t="s">
        <v>3818</v>
      </c>
    </row>
    <row r="2466" spans="1:4">
      <c r="A2466" t="s">
        <v>4983</v>
      </c>
      <c r="B2466" t="s">
        <v>4984</v>
      </c>
      <c r="C2466" s="112">
        <v>43587</v>
      </c>
      <c r="D2466" t="s">
        <v>4985</v>
      </c>
    </row>
    <row r="2467" spans="1:4">
      <c r="A2467" t="s">
        <v>4986</v>
      </c>
      <c r="B2467" t="s">
        <v>4987</v>
      </c>
      <c r="C2467" s="112">
        <v>43587</v>
      </c>
      <c r="D2467" t="s">
        <v>182</v>
      </c>
    </row>
    <row r="2468" spans="1:4">
      <c r="A2468" t="s">
        <v>4988</v>
      </c>
      <c r="B2468" t="s">
        <v>4989</v>
      </c>
      <c r="C2468" s="112">
        <v>43587</v>
      </c>
      <c r="D2468" t="s">
        <v>182</v>
      </c>
    </row>
    <row r="2469" spans="1:4">
      <c r="A2469" t="s">
        <v>4990</v>
      </c>
      <c r="B2469" t="s">
        <v>3148</v>
      </c>
      <c r="C2469" s="112">
        <v>43587</v>
      </c>
      <c r="D2469" t="s">
        <v>4985</v>
      </c>
    </row>
    <row r="2470" spans="1:4">
      <c r="A2470" t="s">
        <v>4991</v>
      </c>
      <c r="B2470" t="s">
        <v>4992</v>
      </c>
      <c r="C2470" s="112">
        <v>43587</v>
      </c>
      <c r="D2470" t="s">
        <v>4985</v>
      </c>
    </row>
    <row r="2471" spans="1:4">
      <c r="A2471" t="s">
        <v>4993</v>
      </c>
      <c r="B2471" t="s">
        <v>4994</v>
      </c>
      <c r="C2471" s="112">
        <v>43587</v>
      </c>
      <c r="D2471" t="s">
        <v>4985</v>
      </c>
    </row>
    <row r="2472" spans="1:4">
      <c r="A2472" t="s">
        <v>4995</v>
      </c>
      <c r="B2472" t="s">
        <v>4996</v>
      </c>
      <c r="C2472" s="112">
        <v>43587</v>
      </c>
      <c r="D2472" t="s">
        <v>4985</v>
      </c>
    </row>
    <row r="2473" spans="1:4">
      <c r="A2473" t="s">
        <v>4997</v>
      </c>
      <c r="B2473" t="s">
        <v>4998</v>
      </c>
      <c r="C2473" s="112">
        <v>43587</v>
      </c>
      <c r="D2473" t="s">
        <v>182</v>
      </c>
    </row>
    <row r="2474" spans="1:4">
      <c r="A2474" t="s">
        <v>4999</v>
      </c>
      <c r="B2474" t="s">
        <v>5000</v>
      </c>
      <c r="C2474" s="112">
        <v>43587</v>
      </c>
      <c r="D2474" t="s">
        <v>4985</v>
      </c>
    </row>
    <row r="2475" spans="1:4">
      <c r="A2475" t="s">
        <v>5001</v>
      </c>
      <c r="B2475" t="s">
        <v>5002</v>
      </c>
      <c r="C2475" s="112">
        <v>43587</v>
      </c>
      <c r="D2475" t="s">
        <v>4985</v>
      </c>
    </row>
    <row r="2476" spans="1:4">
      <c r="A2476" t="s">
        <v>5003</v>
      </c>
      <c r="B2476" t="s">
        <v>5004</v>
      </c>
      <c r="C2476" s="112">
        <v>43587</v>
      </c>
      <c r="D2476" t="s">
        <v>182</v>
      </c>
    </row>
    <row r="2477" spans="1:4">
      <c r="A2477" t="s">
        <v>5005</v>
      </c>
      <c r="B2477" t="s">
        <v>5006</v>
      </c>
      <c r="C2477" s="112">
        <v>43587</v>
      </c>
      <c r="D2477" t="s">
        <v>182</v>
      </c>
    </row>
    <row r="2478" spans="1:4">
      <c r="A2478" t="s">
        <v>5007</v>
      </c>
      <c r="B2478" t="s">
        <v>3775</v>
      </c>
      <c r="C2478" s="112">
        <v>43587</v>
      </c>
      <c r="D2478" t="s">
        <v>182</v>
      </c>
    </row>
    <row r="2479" spans="1:4">
      <c r="A2479" t="s">
        <v>5008</v>
      </c>
      <c r="B2479" t="s">
        <v>5009</v>
      </c>
      <c r="C2479" s="112">
        <v>43587</v>
      </c>
      <c r="D2479" t="s">
        <v>182</v>
      </c>
    </row>
    <row r="2480" spans="1:4">
      <c r="A2480" t="s">
        <v>5010</v>
      </c>
      <c r="B2480" t="s">
        <v>302</v>
      </c>
      <c r="C2480" s="112">
        <v>43587</v>
      </c>
      <c r="D2480" t="s">
        <v>182</v>
      </c>
    </row>
    <row r="2481" spans="1:5">
      <c r="A2481" t="s">
        <v>5011</v>
      </c>
      <c r="B2481" t="s">
        <v>5012</v>
      </c>
      <c r="C2481" s="112">
        <v>43592</v>
      </c>
      <c r="D2481" t="s">
        <v>4985</v>
      </c>
    </row>
    <row r="2482" spans="1:5">
      <c r="A2482" t="s">
        <v>5013</v>
      </c>
      <c r="B2482" t="s">
        <v>4892</v>
      </c>
      <c r="C2482" s="112">
        <v>43592</v>
      </c>
      <c r="D2482" t="s">
        <v>182</v>
      </c>
    </row>
    <row r="2483" spans="1:5">
      <c r="A2483" t="s">
        <v>5014</v>
      </c>
      <c r="B2483" t="s">
        <v>5015</v>
      </c>
      <c r="C2483" s="112">
        <v>43592</v>
      </c>
      <c r="D2483" t="s">
        <v>4985</v>
      </c>
    </row>
    <row r="2484" spans="1:5">
      <c r="A2484" t="s">
        <v>5016</v>
      </c>
      <c r="B2484" t="s">
        <v>5017</v>
      </c>
      <c r="C2484" s="112">
        <v>43592</v>
      </c>
      <c r="D2484" t="s">
        <v>4985</v>
      </c>
    </row>
    <row r="2485" spans="1:5">
      <c r="A2485" t="s">
        <v>5018</v>
      </c>
      <c r="B2485" t="s">
        <v>5019</v>
      </c>
      <c r="C2485" s="112">
        <v>43592</v>
      </c>
      <c r="D2485" t="s">
        <v>4985</v>
      </c>
    </row>
    <row r="2486" spans="1:5">
      <c r="A2486" t="s">
        <v>5020</v>
      </c>
      <c r="B2486" t="s">
        <v>5021</v>
      </c>
      <c r="C2486" s="112">
        <v>43592</v>
      </c>
      <c r="D2486" t="s">
        <v>4985</v>
      </c>
    </row>
    <row r="2487" spans="1:5">
      <c r="A2487" t="s">
        <v>5022</v>
      </c>
      <c r="B2487" t="s">
        <v>5023</v>
      </c>
      <c r="C2487" s="112">
        <v>43587</v>
      </c>
      <c r="D2487" t="s">
        <v>3818</v>
      </c>
    </row>
    <row r="2488" spans="1:5">
      <c r="A2488" t="s">
        <v>5024</v>
      </c>
      <c r="B2488" t="s">
        <v>5025</v>
      </c>
      <c r="C2488" s="112">
        <v>43591</v>
      </c>
      <c r="D2488" t="s">
        <v>113</v>
      </c>
    </row>
    <row r="2489" spans="1:5">
      <c r="A2489" t="s">
        <v>5026</v>
      </c>
      <c r="B2489" t="s">
        <v>5027</v>
      </c>
      <c r="C2489" s="112">
        <v>43591</v>
      </c>
      <c r="D2489" t="s">
        <v>3818</v>
      </c>
    </row>
    <row r="2490" spans="1:5">
      <c r="A2490" t="s">
        <v>5028</v>
      </c>
      <c r="B2490" t="s">
        <v>5029</v>
      </c>
      <c r="C2490" s="112">
        <v>43591</v>
      </c>
      <c r="D2490" t="s">
        <v>182</v>
      </c>
    </row>
    <row r="2491" spans="1:5">
      <c r="A2491" t="s">
        <v>5030</v>
      </c>
      <c r="B2491" t="s">
        <v>5031</v>
      </c>
      <c r="C2491" s="112">
        <v>43591</v>
      </c>
      <c r="D2491" t="s">
        <v>4985</v>
      </c>
    </row>
    <row r="2492" spans="1:5">
      <c r="A2492" t="s">
        <v>5032</v>
      </c>
      <c r="B2492" t="s">
        <v>5033</v>
      </c>
      <c r="C2492" s="112">
        <v>43591</v>
      </c>
      <c r="D2492" t="s">
        <v>4985</v>
      </c>
    </row>
    <row r="2493" spans="1:5">
      <c r="A2493" t="s">
        <v>5034</v>
      </c>
      <c r="B2493" t="s">
        <v>5035</v>
      </c>
      <c r="C2493" s="112">
        <v>43591</v>
      </c>
      <c r="D2493" t="s">
        <v>4985</v>
      </c>
    </row>
    <row r="2494" spans="1:5">
      <c r="A2494" t="s">
        <v>5036</v>
      </c>
      <c r="B2494" t="s">
        <v>5037</v>
      </c>
      <c r="C2494" s="112">
        <v>43591</v>
      </c>
      <c r="D2494" t="s">
        <v>4985</v>
      </c>
    </row>
    <row r="2495" spans="1:5">
      <c r="A2495" t="s">
        <v>5038</v>
      </c>
      <c r="B2495" t="s">
        <v>2991</v>
      </c>
      <c r="C2495" s="112">
        <v>43591</v>
      </c>
      <c r="D2495" t="s">
        <v>182</v>
      </c>
    </row>
    <row r="2496" spans="1:5">
      <c r="A2496" t="s">
        <v>107</v>
      </c>
      <c r="B2496" t="s">
        <v>98</v>
      </c>
      <c r="C2496" s="112">
        <v>43587</v>
      </c>
      <c r="D2496" t="s">
        <v>15</v>
      </c>
      <c r="E2496" t="s">
        <v>21</v>
      </c>
    </row>
    <row r="2497" spans="1:5">
      <c r="A2497" t="s">
        <v>106</v>
      </c>
      <c r="B2497" t="s">
        <v>96</v>
      </c>
      <c r="C2497" s="112">
        <v>43588</v>
      </c>
      <c r="D2497" t="s">
        <v>15</v>
      </c>
      <c r="E2497" t="s">
        <v>21</v>
      </c>
    </row>
    <row r="2498" spans="1:5">
      <c r="A2498" t="s">
        <v>5039</v>
      </c>
      <c r="B2498" t="s">
        <v>5040</v>
      </c>
      <c r="C2498" s="112">
        <v>43591</v>
      </c>
      <c r="D2498" t="s">
        <v>3818</v>
      </c>
    </row>
    <row r="2499" spans="1:5">
      <c r="A2499" t="s">
        <v>5041</v>
      </c>
      <c r="B2499" t="s">
        <v>5042</v>
      </c>
      <c r="C2499" s="112">
        <v>43591</v>
      </c>
      <c r="D2499" t="s">
        <v>3818</v>
      </c>
    </row>
    <row r="2500" spans="1:5">
      <c r="A2500" t="s">
        <v>5043</v>
      </c>
      <c r="B2500" t="s">
        <v>5044</v>
      </c>
      <c r="C2500" s="112">
        <v>43591</v>
      </c>
      <c r="D2500" t="s">
        <v>4985</v>
      </c>
    </row>
    <row r="2501" spans="1:5">
      <c r="A2501" t="s">
        <v>5045</v>
      </c>
      <c r="B2501" t="s">
        <v>4150</v>
      </c>
      <c r="C2501" s="112">
        <v>43592</v>
      </c>
      <c r="D2501" t="s">
        <v>3818</v>
      </c>
    </row>
    <row r="2502" spans="1:5">
      <c r="A2502" t="s">
        <v>5046</v>
      </c>
      <c r="B2502" t="s">
        <v>5047</v>
      </c>
      <c r="C2502" s="112">
        <v>43592</v>
      </c>
      <c r="D2502" t="s">
        <v>113</v>
      </c>
    </row>
    <row r="2503" spans="1:5">
      <c r="A2503" t="s">
        <v>5048</v>
      </c>
      <c r="B2503" t="s">
        <v>5049</v>
      </c>
      <c r="C2503" s="112">
        <v>43592</v>
      </c>
      <c r="D2503" t="s">
        <v>182</v>
      </c>
    </row>
    <row r="2504" spans="1:5">
      <c r="A2504" t="s">
        <v>5050</v>
      </c>
      <c r="B2504" t="s">
        <v>3887</v>
      </c>
      <c r="C2504" s="112">
        <v>43592</v>
      </c>
      <c r="D2504" t="s">
        <v>4985</v>
      </c>
    </row>
    <row r="2505" spans="1:5">
      <c r="A2505" t="s">
        <v>5051</v>
      </c>
      <c r="B2505" t="s">
        <v>4024</v>
      </c>
      <c r="C2505" s="112">
        <v>43593</v>
      </c>
      <c r="D2505" t="s">
        <v>3818</v>
      </c>
    </row>
    <row r="2506" spans="1:5">
      <c r="A2506" t="s">
        <v>5052</v>
      </c>
      <c r="B2506" t="s">
        <v>5053</v>
      </c>
      <c r="C2506" s="112">
        <v>43593</v>
      </c>
      <c r="D2506" t="s">
        <v>4985</v>
      </c>
    </row>
    <row r="2507" spans="1:5">
      <c r="A2507" t="s">
        <v>5054</v>
      </c>
      <c r="B2507" t="s">
        <v>5055</v>
      </c>
      <c r="C2507" s="112">
        <v>43593</v>
      </c>
      <c r="D2507" t="s">
        <v>4985</v>
      </c>
    </row>
    <row r="2508" spans="1:5">
      <c r="A2508" t="s">
        <v>5056</v>
      </c>
      <c r="B2508" t="s">
        <v>981</v>
      </c>
      <c r="C2508" s="112">
        <v>43593</v>
      </c>
      <c r="D2508" t="s">
        <v>4985</v>
      </c>
    </row>
    <row r="2509" spans="1:5">
      <c r="A2509" t="s">
        <v>5057</v>
      </c>
      <c r="B2509" t="s">
        <v>5058</v>
      </c>
      <c r="C2509" s="112">
        <v>43593</v>
      </c>
      <c r="D2509" t="s">
        <v>4985</v>
      </c>
    </row>
    <row r="2510" spans="1:5">
      <c r="A2510" t="s">
        <v>5059</v>
      </c>
      <c r="B2510" t="s">
        <v>3488</v>
      </c>
      <c r="C2510" s="112">
        <v>43593</v>
      </c>
      <c r="D2510" t="s">
        <v>4985</v>
      </c>
    </row>
    <row r="2511" spans="1:5">
      <c r="A2511" t="s">
        <v>5060</v>
      </c>
      <c r="B2511" t="s">
        <v>5061</v>
      </c>
      <c r="C2511" s="112">
        <v>43593</v>
      </c>
      <c r="D2511" t="s">
        <v>4985</v>
      </c>
    </row>
    <row r="2512" spans="1:5">
      <c r="A2512" t="s">
        <v>5062</v>
      </c>
      <c r="B2512" t="s">
        <v>5063</v>
      </c>
      <c r="C2512" s="112">
        <v>43593</v>
      </c>
      <c r="D2512" t="s">
        <v>182</v>
      </c>
    </row>
    <row r="2513" spans="1:5">
      <c r="A2513" t="s">
        <v>5064</v>
      </c>
      <c r="B2513" t="s">
        <v>4124</v>
      </c>
      <c r="C2513" s="112">
        <v>43593</v>
      </c>
      <c r="D2513" t="s">
        <v>4985</v>
      </c>
    </row>
    <row r="2514" spans="1:5">
      <c r="A2514" t="s">
        <v>5065</v>
      </c>
      <c r="B2514" t="s">
        <v>5066</v>
      </c>
      <c r="C2514" s="112">
        <v>43595</v>
      </c>
      <c r="D2514" t="s">
        <v>3818</v>
      </c>
    </row>
    <row r="2515" spans="1:5">
      <c r="A2515" t="s">
        <v>5067</v>
      </c>
      <c r="B2515" t="s">
        <v>5068</v>
      </c>
      <c r="C2515" s="112">
        <v>43593</v>
      </c>
      <c r="D2515" t="s">
        <v>209</v>
      </c>
    </row>
    <row r="2516" spans="1:5">
      <c r="A2516" t="s">
        <v>5069</v>
      </c>
      <c r="B2516" t="s">
        <v>5070</v>
      </c>
      <c r="C2516" s="112">
        <v>43595</v>
      </c>
      <c r="D2516" t="s">
        <v>3818</v>
      </c>
    </row>
    <row r="2517" spans="1:5">
      <c r="A2517" t="s">
        <v>5071</v>
      </c>
      <c r="B2517" t="s">
        <v>4529</v>
      </c>
      <c r="C2517" s="112">
        <v>43595</v>
      </c>
      <c r="D2517" t="s">
        <v>113</v>
      </c>
    </row>
    <row r="2518" spans="1:5">
      <c r="A2518" t="s">
        <v>5072</v>
      </c>
      <c r="B2518" t="s">
        <v>4909</v>
      </c>
      <c r="C2518" s="112">
        <v>43595</v>
      </c>
      <c r="D2518" t="s">
        <v>4985</v>
      </c>
    </row>
    <row r="2519" spans="1:5">
      <c r="A2519" t="s">
        <v>5073</v>
      </c>
      <c r="B2519" t="s">
        <v>4782</v>
      </c>
      <c r="C2519" s="112">
        <v>43595</v>
      </c>
      <c r="D2519" t="s">
        <v>113</v>
      </c>
    </row>
    <row r="2520" spans="1:5">
      <c r="A2520" t="s">
        <v>5074</v>
      </c>
      <c r="B2520" t="s">
        <v>5075</v>
      </c>
      <c r="C2520" s="112">
        <v>43595</v>
      </c>
      <c r="D2520" t="s">
        <v>4985</v>
      </c>
    </row>
    <row r="2521" spans="1:5">
      <c r="A2521" t="s">
        <v>105</v>
      </c>
      <c r="B2521" t="s">
        <v>95</v>
      </c>
      <c r="C2521" s="112">
        <v>43595</v>
      </c>
      <c r="D2521" t="s">
        <v>15</v>
      </c>
      <c r="E2521" t="s">
        <v>21</v>
      </c>
    </row>
    <row r="2522" spans="1:5">
      <c r="A2522" t="s">
        <v>5076</v>
      </c>
      <c r="B2522" t="s">
        <v>5077</v>
      </c>
      <c r="C2522" s="112">
        <v>43598</v>
      </c>
      <c r="D2522" t="s">
        <v>3818</v>
      </c>
    </row>
    <row r="2523" spans="1:5">
      <c r="A2523" t="s">
        <v>5078</v>
      </c>
      <c r="B2523" t="s">
        <v>5079</v>
      </c>
      <c r="C2523" s="112">
        <v>43598</v>
      </c>
      <c r="D2523" t="s">
        <v>4985</v>
      </c>
    </row>
    <row r="2524" spans="1:5">
      <c r="A2524" t="s">
        <v>5080</v>
      </c>
      <c r="B2524" t="s">
        <v>5081</v>
      </c>
      <c r="C2524" s="112">
        <v>43598</v>
      </c>
      <c r="D2524" t="s">
        <v>113</v>
      </c>
    </row>
    <row r="2525" spans="1:5">
      <c r="A2525" t="s">
        <v>5082</v>
      </c>
      <c r="B2525" t="s">
        <v>2707</v>
      </c>
      <c r="C2525" s="112">
        <v>43598</v>
      </c>
      <c r="D2525" t="s">
        <v>113</v>
      </c>
    </row>
    <row r="2526" spans="1:5">
      <c r="A2526" t="s">
        <v>5083</v>
      </c>
      <c r="B2526" t="s">
        <v>5084</v>
      </c>
      <c r="C2526" s="112">
        <v>43598</v>
      </c>
      <c r="D2526" t="s">
        <v>4985</v>
      </c>
    </row>
    <row r="2527" spans="1:5">
      <c r="A2527" t="s">
        <v>5085</v>
      </c>
      <c r="B2527" t="s">
        <v>5086</v>
      </c>
      <c r="C2527" s="112">
        <v>43600</v>
      </c>
      <c r="D2527" t="s">
        <v>3818</v>
      </c>
    </row>
    <row r="2528" spans="1:5">
      <c r="A2528" t="s">
        <v>5087</v>
      </c>
      <c r="B2528" t="s">
        <v>5088</v>
      </c>
      <c r="C2528" s="112">
        <v>43605</v>
      </c>
      <c r="D2528" t="s">
        <v>113</v>
      </c>
    </row>
    <row r="2529" spans="1:4">
      <c r="A2529" t="s">
        <v>5089</v>
      </c>
      <c r="B2529" t="s">
        <v>5090</v>
      </c>
      <c r="C2529" s="112">
        <v>43605</v>
      </c>
      <c r="D2529" t="s">
        <v>4985</v>
      </c>
    </row>
    <row r="2530" spans="1:4">
      <c r="A2530" t="s">
        <v>5091</v>
      </c>
      <c r="B2530" t="s">
        <v>5092</v>
      </c>
      <c r="C2530" s="112">
        <v>43605</v>
      </c>
      <c r="D2530" t="s">
        <v>4985</v>
      </c>
    </row>
    <row r="2531" spans="1:4">
      <c r="A2531" t="s">
        <v>5093</v>
      </c>
      <c r="B2531" t="s">
        <v>5094</v>
      </c>
      <c r="C2531" s="112">
        <v>43605</v>
      </c>
      <c r="D2531" t="s">
        <v>4985</v>
      </c>
    </row>
    <row r="2532" spans="1:4">
      <c r="A2532" t="s">
        <v>5095</v>
      </c>
      <c r="B2532" t="s">
        <v>5096</v>
      </c>
      <c r="C2532" s="112">
        <v>43605</v>
      </c>
      <c r="D2532" t="s">
        <v>182</v>
      </c>
    </row>
    <row r="2533" spans="1:4">
      <c r="A2533" t="s">
        <v>5097</v>
      </c>
      <c r="B2533" t="s">
        <v>119</v>
      </c>
      <c r="C2533" s="112">
        <v>43605</v>
      </c>
      <c r="D2533" t="s">
        <v>182</v>
      </c>
    </row>
    <row r="2534" spans="1:4">
      <c r="A2534" t="s">
        <v>5098</v>
      </c>
      <c r="B2534" t="s">
        <v>5099</v>
      </c>
      <c r="C2534" s="112">
        <v>43605</v>
      </c>
      <c r="D2534" t="s">
        <v>4985</v>
      </c>
    </row>
    <row r="2535" spans="1:4">
      <c r="A2535" t="s">
        <v>5100</v>
      </c>
      <c r="B2535" t="s">
        <v>5101</v>
      </c>
      <c r="C2535" s="112">
        <v>43605</v>
      </c>
      <c r="D2535" t="s">
        <v>4985</v>
      </c>
    </row>
    <row r="2536" spans="1:4">
      <c r="A2536" t="s">
        <v>5102</v>
      </c>
      <c r="B2536" t="s">
        <v>5103</v>
      </c>
      <c r="C2536" s="112">
        <v>43605</v>
      </c>
      <c r="D2536" t="s">
        <v>182</v>
      </c>
    </row>
    <row r="2537" spans="1:4">
      <c r="A2537" t="s">
        <v>5104</v>
      </c>
      <c r="B2537" t="s">
        <v>5105</v>
      </c>
      <c r="C2537" s="112">
        <v>43605</v>
      </c>
      <c r="D2537" t="s">
        <v>3818</v>
      </c>
    </row>
    <row r="2538" spans="1:4">
      <c r="A2538" t="s">
        <v>5106</v>
      </c>
      <c r="B2538" t="s">
        <v>5107</v>
      </c>
      <c r="C2538" s="112">
        <v>43605</v>
      </c>
      <c r="D2538" t="s">
        <v>3818</v>
      </c>
    </row>
    <row r="2539" spans="1:4">
      <c r="A2539" t="s">
        <v>5108</v>
      </c>
      <c r="B2539" t="s">
        <v>989</v>
      </c>
      <c r="C2539" s="112">
        <v>43594</v>
      </c>
      <c r="D2539" t="s">
        <v>113</v>
      </c>
    </row>
    <row r="2540" spans="1:4">
      <c r="A2540" t="s">
        <v>5109</v>
      </c>
      <c r="B2540" t="s">
        <v>4890</v>
      </c>
      <c r="D2540" t="s">
        <v>209</v>
      </c>
    </row>
    <row r="2541" spans="1:4">
      <c r="A2541" t="s">
        <v>5110</v>
      </c>
      <c r="B2541" t="s">
        <v>5111</v>
      </c>
      <c r="C2541" s="112">
        <v>43601</v>
      </c>
      <c r="D2541" t="s">
        <v>113</v>
      </c>
    </row>
    <row r="2542" spans="1:4">
      <c r="A2542" t="s">
        <v>5112</v>
      </c>
      <c r="B2542" t="s">
        <v>5113</v>
      </c>
      <c r="C2542" s="112">
        <v>43606</v>
      </c>
      <c r="D2542" t="s">
        <v>113</v>
      </c>
    </row>
    <row r="2543" spans="1:4">
      <c r="A2543" t="s">
        <v>5114</v>
      </c>
      <c r="B2543" t="s">
        <v>5115</v>
      </c>
      <c r="C2543" s="112">
        <v>43605</v>
      </c>
      <c r="D2543" t="s">
        <v>3818</v>
      </c>
    </row>
    <row r="2544" spans="1:4">
      <c r="A2544" t="s">
        <v>5116</v>
      </c>
      <c r="B2544" t="s">
        <v>5117</v>
      </c>
      <c r="C2544" s="112">
        <v>43605</v>
      </c>
      <c r="D2544" t="s">
        <v>3818</v>
      </c>
    </row>
    <row r="2545" spans="1:4">
      <c r="A2545" t="s">
        <v>5118</v>
      </c>
      <c r="B2545" t="s">
        <v>5119</v>
      </c>
      <c r="C2545" s="112">
        <v>43605</v>
      </c>
      <c r="D2545" t="s">
        <v>3818</v>
      </c>
    </row>
    <row r="2546" spans="1:4">
      <c r="A2546" t="s">
        <v>5120</v>
      </c>
      <c r="B2546" t="s">
        <v>5121</v>
      </c>
      <c r="C2546" s="112">
        <v>43605</v>
      </c>
      <c r="D2546" t="s">
        <v>3818</v>
      </c>
    </row>
    <row r="2547" spans="1:4">
      <c r="A2547" t="s">
        <v>5122</v>
      </c>
      <c r="B2547" t="s">
        <v>5123</v>
      </c>
      <c r="C2547" s="112">
        <v>43605</v>
      </c>
      <c r="D2547" t="s">
        <v>3818</v>
      </c>
    </row>
    <row r="2548" spans="1:4">
      <c r="A2548" t="s">
        <v>5124</v>
      </c>
      <c r="B2548" t="s">
        <v>5125</v>
      </c>
      <c r="C2548" s="112">
        <v>43605</v>
      </c>
      <c r="D2548" t="s">
        <v>182</v>
      </c>
    </row>
    <row r="2549" spans="1:4">
      <c r="A2549" t="s">
        <v>5126</v>
      </c>
      <c r="B2549" t="s">
        <v>5127</v>
      </c>
      <c r="C2549" s="112">
        <v>43606</v>
      </c>
      <c r="D2549" t="s">
        <v>3818</v>
      </c>
    </row>
    <row r="2550" spans="1:4">
      <c r="A2550" t="s">
        <v>5128</v>
      </c>
      <c r="B2550" t="s">
        <v>5129</v>
      </c>
      <c r="C2550" s="112">
        <v>43606</v>
      </c>
      <c r="D2550" t="s">
        <v>3818</v>
      </c>
    </row>
    <row r="2551" spans="1:4">
      <c r="A2551" t="s">
        <v>5130</v>
      </c>
      <c r="B2551" t="s">
        <v>1634</v>
      </c>
      <c r="C2551" s="112">
        <v>43606</v>
      </c>
      <c r="D2551" t="s">
        <v>3818</v>
      </c>
    </row>
    <row r="2552" spans="1:4">
      <c r="A2552" t="s">
        <v>5131</v>
      </c>
      <c r="B2552" t="s">
        <v>5132</v>
      </c>
      <c r="C2552" s="112">
        <v>43606</v>
      </c>
      <c r="D2552" t="s">
        <v>4985</v>
      </c>
    </row>
    <row r="2553" spans="1:4">
      <c r="A2553" t="s">
        <v>5133</v>
      </c>
      <c r="B2553" t="s">
        <v>5134</v>
      </c>
      <c r="C2553" s="112">
        <v>43606</v>
      </c>
      <c r="D2553" t="s">
        <v>4985</v>
      </c>
    </row>
    <row r="2554" spans="1:4">
      <c r="A2554" t="s">
        <v>5135</v>
      </c>
      <c r="B2554" t="s">
        <v>4887</v>
      </c>
      <c r="C2554" s="112">
        <v>43606</v>
      </c>
      <c r="D2554" t="s">
        <v>182</v>
      </c>
    </row>
    <row r="2555" spans="1:4">
      <c r="A2555" t="s">
        <v>5136</v>
      </c>
      <c r="B2555" t="s">
        <v>5137</v>
      </c>
      <c r="C2555" s="112">
        <v>43606</v>
      </c>
      <c r="D2555" t="s">
        <v>4985</v>
      </c>
    </row>
    <row r="2556" spans="1:4">
      <c r="A2556" t="s">
        <v>5138</v>
      </c>
      <c r="B2556" t="s">
        <v>5139</v>
      </c>
      <c r="C2556" s="112">
        <v>43606</v>
      </c>
      <c r="D2556" t="s">
        <v>4985</v>
      </c>
    </row>
    <row r="2557" spans="1:4">
      <c r="A2557" t="s">
        <v>5140</v>
      </c>
      <c r="B2557" t="s">
        <v>4892</v>
      </c>
      <c r="C2557" s="112">
        <v>43606</v>
      </c>
      <c r="D2557" t="s">
        <v>182</v>
      </c>
    </row>
    <row r="2558" spans="1:4">
      <c r="A2558" t="s">
        <v>5141</v>
      </c>
      <c r="B2558" t="s">
        <v>5142</v>
      </c>
      <c r="C2558" s="112">
        <v>43606</v>
      </c>
      <c r="D2558" t="s">
        <v>182</v>
      </c>
    </row>
    <row r="2559" spans="1:4">
      <c r="A2559" t="s">
        <v>5143</v>
      </c>
      <c r="B2559" t="s">
        <v>5144</v>
      </c>
      <c r="C2559" s="112">
        <v>43606</v>
      </c>
      <c r="D2559" t="s">
        <v>4985</v>
      </c>
    </row>
    <row r="2560" spans="1:4">
      <c r="A2560" t="s">
        <v>5145</v>
      </c>
      <c r="B2560" t="s">
        <v>5146</v>
      </c>
      <c r="C2560" s="112">
        <v>43609</v>
      </c>
      <c r="D2560" t="s">
        <v>113</v>
      </c>
    </row>
    <row r="2561" spans="1:5">
      <c r="A2561" t="s">
        <v>5147</v>
      </c>
      <c r="B2561" t="s">
        <v>5148</v>
      </c>
      <c r="C2561" s="112">
        <v>43609</v>
      </c>
      <c r="D2561" t="s">
        <v>4985</v>
      </c>
    </row>
    <row r="2562" spans="1:5">
      <c r="A2562" t="s">
        <v>5149</v>
      </c>
      <c r="B2562" t="s">
        <v>5150</v>
      </c>
      <c r="C2562" s="112">
        <v>43612</v>
      </c>
      <c r="D2562" t="s">
        <v>113</v>
      </c>
    </row>
    <row r="2563" spans="1:5">
      <c r="A2563" t="s">
        <v>108</v>
      </c>
      <c r="B2563" t="s">
        <v>99</v>
      </c>
      <c r="C2563" s="112">
        <v>43606</v>
      </c>
      <c r="D2563" t="s">
        <v>15</v>
      </c>
      <c r="E2563" t="s">
        <v>21</v>
      </c>
    </row>
    <row r="2564" spans="1:5">
      <c r="A2564" t="s">
        <v>5151</v>
      </c>
      <c r="B2564" t="s">
        <v>5152</v>
      </c>
      <c r="C2564" s="112">
        <v>43249</v>
      </c>
      <c r="D2564" t="s">
        <v>4985</v>
      </c>
    </row>
    <row r="2565" spans="1:5">
      <c r="A2565" t="s">
        <v>5153</v>
      </c>
      <c r="B2565" t="s">
        <v>250</v>
      </c>
      <c r="C2565" s="112">
        <v>43249</v>
      </c>
      <c r="D2565" t="s">
        <v>4985</v>
      </c>
    </row>
    <row r="2566" spans="1:5">
      <c r="A2566" t="s">
        <v>5154</v>
      </c>
      <c r="B2566" t="s">
        <v>5155</v>
      </c>
      <c r="C2566" s="112">
        <v>43249</v>
      </c>
      <c r="D2566" t="s">
        <v>4985</v>
      </c>
    </row>
    <row r="2567" spans="1:5">
      <c r="A2567" t="s">
        <v>5156</v>
      </c>
      <c r="B2567" t="s">
        <v>5157</v>
      </c>
      <c r="C2567" s="112">
        <v>43249</v>
      </c>
      <c r="D2567" t="s">
        <v>4985</v>
      </c>
    </row>
    <row r="2568" spans="1:5">
      <c r="A2568" t="s">
        <v>5158</v>
      </c>
      <c r="B2568" t="s">
        <v>5159</v>
      </c>
      <c r="C2568" s="112">
        <v>43249</v>
      </c>
      <c r="D2568" t="s">
        <v>113</v>
      </c>
    </row>
    <row r="2569" spans="1:5">
      <c r="A2569" t="s">
        <v>5160</v>
      </c>
      <c r="B2569" t="s">
        <v>5161</v>
      </c>
      <c r="C2569" s="112">
        <v>43249</v>
      </c>
      <c r="D2569" t="s">
        <v>4985</v>
      </c>
    </row>
    <row r="2570" spans="1:5">
      <c r="A2570" t="s">
        <v>5162</v>
      </c>
      <c r="B2570" t="s">
        <v>5163</v>
      </c>
      <c r="C2570" s="112">
        <v>43249</v>
      </c>
      <c r="D2570" t="s">
        <v>182</v>
      </c>
    </row>
    <row r="2571" spans="1:5">
      <c r="A2571" t="s">
        <v>5164</v>
      </c>
      <c r="B2571" t="s">
        <v>4917</v>
      </c>
      <c r="C2571" s="112">
        <v>43249</v>
      </c>
      <c r="D2571" t="s">
        <v>4985</v>
      </c>
    </row>
    <row r="2572" spans="1:5">
      <c r="A2572" t="s">
        <v>5165</v>
      </c>
      <c r="B2572" t="s">
        <v>2276</v>
      </c>
      <c r="C2572" s="112">
        <v>43249</v>
      </c>
      <c r="D2572" t="s">
        <v>4985</v>
      </c>
    </row>
    <row r="2573" spans="1:5">
      <c r="A2573" t="s">
        <v>5166</v>
      </c>
      <c r="B2573" t="s">
        <v>131</v>
      </c>
      <c r="C2573" s="112">
        <v>43250</v>
      </c>
      <c r="D2573" t="s">
        <v>182</v>
      </c>
    </row>
    <row r="2574" spans="1:5">
      <c r="A2574" t="s">
        <v>5167</v>
      </c>
      <c r="B2574" t="s">
        <v>5168</v>
      </c>
      <c r="C2574" s="112">
        <v>43250</v>
      </c>
      <c r="D2574" t="s">
        <v>4985</v>
      </c>
    </row>
    <row r="2575" spans="1:5">
      <c r="A2575" t="s">
        <v>5169</v>
      </c>
      <c r="B2575" t="s">
        <v>5004</v>
      </c>
      <c r="C2575" s="112">
        <v>43250</v>
      </c>
      <c r="D2575" t="s">
        <v>182</v>
      </c>
    </row>
    <row r="2576" spans="1:5">
      <c r="A2576" t="s">
        <v>5170</v>
      </c>
      <c r="B2576" t="s">
        <v>5171</v>
      </c>
      <c r="C2576" s="112">
        <v>43250</v>
      </c>
      <c r="D2576" t="s">
        <v>4985</v>
      </c>
    </row>
    <row r="2577" spans="1:4">
      <c r="A2577" t="s">
        <v>5172</v>
      </c>
      <c r="B2577" t="s">
        <v>5173</v>
      </c>
      <c r="C2577" s="112">
        <v>43250</v>
      </c>
      <c r="D2577" t="s">
        <v>4985</v>
      </c>
    </row>
    <row r="2578" spans="1:4">
      <c r="A2578" t="s">
        <v>5174</v>
      </c>
      <c r="B2578" t="s">
        <v>5175</v>
      </c>
      <c r="C2578" s="112">
        <v>43617</v>
      </c>
      <c r="D2578" t="s">
        <v>3818</v>
      </c>
    </row>
    <row r="2579" spans="1:4">
      <c r="A2579" t="s">
        <v>5176</v>
      </c>
      <c r="B2579" t="s">
        <v>5177</v>
      </c>
      <c r="C2579" s="112">
        <v>43617</v>
      </c>
      <c r="D2579" t="s">
        <v>3818</v>
      </c>
    </row>
    <row r="2580" spans="1:4">
      <c r="A2580" t="s">
        <v>5178</v>
      </c>
      <c r="B2580" t="s">
        <v>5179</v>
      </c>
      <c r="C2580" s="112">
        <v>43617</v>
      </c>
      <c r="D2580" t="s">
        <v>4985</v>
      </c>
    </row>
    <row r="2581" spans="1:4">
      <c r="A2581" t="s">
        <v>5180</v>
      </c>
      <c r="B2581" t="s">
        <v>5181</v>
      </c>
      <c r="C2581" s="112">
        <v>43617</v>
      </c>
      <c r="D2581" t="s">
        <v>4985</v>
      </c>
    </row>
    <row r="2582" spans="1:4">
      <c r="A2582" t="s">
        <v>5182</v>
      </c>
      <c r="B2582" t="s">
        <v>5183</v>
      </c>
      <c r="C2582" s="112">
        <v>43617</v>
      </c>
      <c r="D2582" t="s">
        <v>4985</v>
      </c>
    </row>
    <row r="2583" spans="1:4">
      <c r="A2583" t="s">
        <v>5184</v>
      </c>
      <c r="B2583" t="s">
        <v>5185</v>
      </c>
      <c r="C2583" s="112">
        <v>43617</v>
      </c>
      <c r="D2583" t="s">
        <v>4985</v>
      </c>
    </row>
    <row r="2584" spans="1:4">
      <c r="A2584" t="s">
        <v>5186</v>
      </c>
      <c r="B2584" t="s">
        <v>5187</v>
      </c>
      <c r="C2584" s="112">
        <v>43617</v>
      </c>
      <c r="D2584" t="s">
        <v>3818</v>
      </c>
    </row>
    <row r="2585" spans="1:4">
      <c r="A2585" t="s">
        <v>5188</v>
      </c>
      <c r="B2585" t="s">
        <v>5189</v>
      </c>
      <c r="C2585" s="112">
        <v>43617</v>
      </c>
      <c r="D2585" t="s">
        <v>4985</v>
      </c>
    </row>
    <row r="2586" spans="1:4">
      <c r="A2586" t="s">
        <v>5190</v>
      </c>
      <c r="B2586" t="s">
        <v>4782</v>
      </c>
      <c r="C2586" s="112">
        <v>43617</v>
      </c>
      <c r="D2586" t="s">
        <v>182</v>
      </c>
    </row>
    <row r="2587" spans="1:4">
      <c r="A2587" t="s">
        <v>5191</v>
      </c>
      <c r="B2587" t="s">
        <v>2375</v>
      </c>
      <c r="C2587" s="112">
        <v>43617</v>
      </c>
      <c r="D2587" t="s">
        <v>3818</v>
      </c>
    </row>
    <row r="2588" spans="1:4">
      <c r="A2588" t="s">
        <v>5192</v>
      </c>
      <c r="B2588" t="s">
        <v>5193</v>
      </c>
      <c r="C2588" s="112">
        <v>43617</v>
      </c>
      <c r="D2588" t="s">
        <v>4985</v>
      </c>
    </row>
    <row r="2589" spans="1:4">
      <c r="A2589" t="s">
        <v>5194</v>
      </c>
      <c r="B2589" t="s">
        <v>1116</v>
      </c>
      <c r="C2589" s="112">
        <v>43617</v>
      </c>
      <c r="D2589" t="s">
        <v>3818</v>
      </c>
    </row>
    <row r="2590" spans="1:4">
      <c r="A2590" t="s">
        <v>5195</v>
      </c>
      <c r="B2590" t="s">
        <v>5196</v>
      </c>
      <c r="C2590" s="112">
        <v>43617</v>
      </c>
      <c r="D2590" t="s">
        <v>3818</v>
      </c>
    </row>
    <row r="2591" spans="1:4">
      <c r="A2591" t="s">
        <v>5197</v>
      </c>
      <c r="B2591" t="s">
        <v>4174</v>
      </c>
      <c r="C2591" s="112">
        <v>43617</v>
      </c>
      <c r="D2591" t="s">
        <v>182</v>
      </c>
    </row>
    <row r="2592" spans="1:4">
      <c r="A2592" t="s">
        <v>5198</v>
      </c>
      <c r="B2592" t="s">
        <v>5199</v>
      </c>
      <c r="C2592" s="112">
        <v>43617</v>
      </c>
      <c r="D2592" t="s">
        <v>4985</v>
      </c>
    </row>
    <row r="2593" spans="1:4">
      <c r="A2593" t="s">
        <v>5200</v>
      </c>
      <c r="B2593" t="s">
        <v>5201</v>
      </c>
      <c r="C2593" s="112">
        <v>43617</v>
      </c>
      <c r="D2593" t="s">
        <v>4985</v>
      </c>
    </row>
    <row r="2594" spans="1:4">
      <c r="A2594" t="s">
        <v>5202</v>
      </c>
      <c r="B2594" t="s">
        <v>5203</v>
      </c>
      <c r="C2594" s="112">
        <v>43617</v>
      </c>
      <c r="D2594" t="s">
        <v>3818</v>
      </c>
    </row>
    <row r="2595" spans="1:4">
      <c r="A2595" t="s">
        <v>5204</v>
      </c>
      <c r="B2595" t="s">
        <v>334</v>
      </c>
      <c r="C2595" s="112">
        <v>43617</v>
      </c>
      <c r="D2595" t="s">
        <v>3818</v>
      </c>
    </row>
    <row r="2596" spans="1:4">
      <c r="A2596" t="s">
        <v>5205</v>
      </c>
      <c r="B2596" t="s">
        <v>5206</v>
      </c>
      <c r="C2596" s="112">
        <v>43617</v>
      </c>
      <c r="D2596" t="s">
        <v>3818</v>
      </c>
    </row>
    <row r="2597" spans="1:4">
      <c r="A2597" t="s">
        <v>5207</v>
      </c>
      <c r="B2597" t="s">
        <v>5208</v>
      </c>
      <c r="C2597" s="112">
        <v>43617</v>
      </c>
      <c r="D2597" t="s">
        <v>3818</v>
      </c>
    </row>
    <row r="2598" spans="1:4">
      <c r="A2598" t="s">
        <v>5209</v>
      </c>
      <c r="B2598" t="s">
        <v>5210</v>
      </c>
      <c r="C2598" s="112">
        <v>43617</v>
      </c>
      <c r="D2598" t="s">
        <v>3818</v>
      </c>
    </row>
    <row r="2599" spans="1:4">
      <c r="A2599" t="s">
        <v>5211</v>
      </c>
      <c r="B2599" t="s">
        <v>2946</v>
      </c>
      <c r="C2599" s="112">
        <v>43617</v>
      </c>
      <c r="D2599" t="s">
        <v>3818</v>
      </c>
    </row>
    <row r="2600" spans="1:4">
      <c r="A2600" t="s">
        <v>5212</v>
      </c>
      <c r="B2600" t="s">
        <v>5213</v>
      </c>
      <c r="C2600" s="112">
        <v>43617</v>
      </c>
      <c r="D2600" t="s">
        <v>3818</v>
      </c>
    </row>
    <row r="2601" spans="1:4">
      <c r="A2601" t="s">
        <v>5214</v>
      </c>
      <c r="B2601" t="s">
        <v>5215</v>
      </c>
      <c r="C2601" s="112">
        <v>43617</v>
      </c>
      <c r="D2601" t="s">
        <v>3818</v>
      </c>
    </row>
    <row r="2602" spans="1:4">
      <c r="A2602" t="s">
        <v>5216</v>
      </c>
      <c r="B2602" t="s">
        <v>5217</v>
      </c>
      <c r="C2602" s="112">
        <v>43617</v>
      </c>
      <c r="D2602" t="s">
        <v>3818</v>
      </c>
    </row>
    <row r="2603" spans="1:4">
      <c r="A2603" t="s">
        <v>5218</v>
      </c>
      <c r="B2603" t="s">
        <v>5219</v>
      </c>
      <c r="C2603" s="112">
        <v>43617</v>
      </c>
      <c r="D2603" t="s">
        <v>3818</v>
      </c>
    </row>
    <row r="2604" spans="1:4">
      <c r="A2604" t="s">
        <v>5220</v>
      </c>
      <c r="B2604" t="s">
        <v>5221</v>
      </c>
      <c r="C2604" s="112">
        <v>43617</v>
      </c>
      <c r="D2604" t="s">
        <v>3818</v>
      </c>
    </row>
    <row r="2605" spans="1:4">
      <c r="A2605" t="s">
        <v>5222</v>
      </c>
      <c r="B2605" t="s">
        <v>5223</v>
      </c>
      <c r="C2605" s="112">
        <v>43617</v>
      </c>
      <c r="D2605" t="s">
        <v>3818</v>
      </c>
    </row>
    <row r="2606" spans="1:4">
      <c r="A2606" t="s">
        <v>5224</v>
      </c>
      <c r="B2606" t="s">
        <v>5225</v>
      </c>
      <c r="C2606" s="112">
        <v>43617</v>
      </c>
      <c r="D2606" t="s">
        <v>3818</v>
      </c>
    </row>
    <row r="2607" spans="1:4">
      <c r="A2607" t="s">
        <v>5226</v>
      </c>
      <c r="B2607" t="s">
        <v>1843</v>
      </c>
      <c r="C2607" s="112">
        <v>43617</v>
      </c>
      <c r="D2607" t="s">
        <v>3818</v>
      </c>
    </row>
    <row r="2608" spans="1:4">
      <c r="A2608" t="s">
        <v>5227</v>
      </c>
      <c r="B2608" t="s">
        <v>5228</v>
      </c>
      <c r="C2608" s="112">
        <v>43617</v>
      </c>
      <c r="D2608" t="s">
        <v>3818</v>
      </c>
    </row>
    <row r="2609" spans="1:4">
      <c r="A2609" t="s">
        <v>5229</v>
      </c>
      <c r="B2609" t="s">
        <v>5230</v>
      </c>
      <c r="C2609" s="112">
        <v>43617</v>
      </c>
      <c r="D2609" t="s">
        <v>3818</v>
      </c>
    </row>
    <row r="2610" spans="1:4">
      <c r="A2610" t="s">
        <v>5231</v>
      </c>
      <c r="B2610" t="s">
        <v>5232</v>
      </c>
      <c r="C2610" s="112">
        <v>43617</v>
      </c>
      <c r="D2610" t="s">
        <v>3818</v>
      </c>
    </row>
    <row r="2611" spans="1:4">
      <c r="A2611" t="s">
        <v>5233</v>
      </c>
      <c r="B2611" t="s">
        <v>5234</v>
      </c>
      <c r="C2611" s="112">
        <v>43617</v>
      </c>
      <c r="D2611" t="s">
        <v>3818</v>
      </c>
    </row>
    <row r="2612" spans="1:4">
      <c r="A2612" t="s">
        <v>5235</v>
      </c>
      <c r="B2612" t="s">
        <v>5236</v>
      </c>
      <c r="C2612" s="112">
        <v>43605</v>
      </c>
      <c r="D2612" t="s">
        <v>3089</v>
      </c>
    </row>
    <row r="2613" spans="1:4">
      <c r="A2613" t="s">
        <v>5237</v>
      </c>
      <c r="B2613" t="s">
        <v>5238</v>
      </c>
      <c r="C2613" s="112">
        <v>43617</v>
      </c>
      <c r="D2613" t="s">
        <v>3818</v>
      </c>
    </row>
    <row r="2614" spans="1:4">
      <c r="A2614" t="s">
        <v>5239</v>
      </c>
      <c r="B2614" t="s">
        <v>5240</v>
      </c>
      <c r="C2614" s="112">
        <v>43617</v>
      </c>
      <c r="D2614" t="s">
        <v>3818</v>
      </c>
    </row>
    <row r="2615" spans="1:4">
      <c r="A2615" t="s">
        <v>5241</v>
      </c>
      <c r="B2615" t="s">
        <v>1330</v>
      </c>
      <c r="C2615" s="112">
        <v>43617</v>
      </c>
      <c r="D2615" t="s">
        <v>3818</v>
      </c>
    </row>
    <row r="2616" spans="1:4">
      <c r="A2616" t="s">
        <v>5242</v>
      </c>
      <c r="B2616" t="s">
        <v>5243</v>
      </c>
      <c r="C2616" s="112">
        <v>43619</v>
      </c>
      <c r="D2616" t="s">
        <v>3818</v>
      </c>
    </row>
    <row r="2617" spans="1:4">
      <c r="A2617" t="s">
        <v>5244</v>
      </c>
      <c r="B2617" t="s">
        <v>5245</v>
      </c>
      <c r="C2617" s="112">
        <v>43619</v>
      </c>
      <c r="D2617" t="s">
        <v>3818</v>
      </c>
    </row>
    <row r="2618" spans="1:4">
      <c r="A2618" t="s">
        <v>5246</v>
      </c>
      <c r="B2618" t="s">
        <v>925</v>
      </c>
      <c r="C2618" s="112">
        <v>43619</v>
      </c>
      <c r="D2618" t="s">
        <v>4985</v>
      </c>
    </row>
    <row r="2619" spans="1:4">
      <c r="A2619" t="s">
        <v>5247</v>
      </c>
      <c r="B2619" t="s">
        <v>5248</v>
      </c>
      <c r="C2619" s="112">
        <v>43617</v>
      </c>
      <c r="D2619" t="s">
        <v>3818</v>
      </c>
    </row>
    <row r="2620" spans="1:4">
      <c r="A2620" t="s">
        <v>5249</v>
      </c>
      <c r="B2620" t="s">
        <v>5250</v>
      </c>
      <c r="C2620" s="112">
        <v>43620</v>
      </c>
      <c r="D2620" t="s">
        <v>3818</v>
      </c>
    </row>
    <row r="2621" spans="1:4">
      <c r="A2621" t="s">
        <v>5251</v>
      </c>
      <c r="B2621" t="s">
        <v>5252</v>
      </c>
      <c r="C2621" s="112">
        <v>43620</v>
      </c>
      <c r="D2621" t="s">
        <v>3818</v>
      </c>
    </row>
    <row r="2622" spans="1:4">
      <c r="A2622" t="s">
        <v>5253</v>
      </c>
      <c r="B2622" t="s">
        <v>258</v>
      </c>
      <c r="C2622" s="112">
        <v>43620</v>
      </c>
      <c r="D2622" t="s">
        <v>3818</v>
      </c>
    </row>
    <row r="2623" spans="1:4">
      <c r="A2623" t="s">
        <v>5254</v>
      </c>
      <c r="B2623" t="s">
        <v>5255</v>
      </c>
      <c r="C2623" s="112">
        <v>43620</v>
      </c>
      <c r="D2623" t="s">
        <v>3818</v>
      </c>
    </row>
    <row r="2624" spans="1:4">
      <c r="A2624" t="s">
        <v>5256</v>
      </c>
      <c r="B2624" t="s">
        <v>4136</v>
      </c>
      <c r="C2624" s="112">
        <v>43623</v>
      </c>
      <c r="D2624" t="s">
        <v>4985</v>
      </c>
    </row>
    <row r="2625" spans="1:4">
      <c r="A2625" t="s">
        <v>5257</v>
      </c>
      <c r="B2625" t="s">
        <v>129</v>
      </c>
      <c r="C2625" s="112">
        <v>43623</v>
      </c>
      <c r="D2625" t="s">
        <v>4985</v>
      </c>
    </row>
    <row r="2626" spans="1:4">
      <c r="A2626" t="s">
        <v>5258</v>
      </c>
      <c r="B2626" t="s">
        <v>5259</v>
      </c>
      <c r="C2626" s="112">
        <v>43624</v>
      </c>
      <c r="D2626" t="s">
        <v>3818</v>
      </c>
    </row>
    <row r="2627" spans="1:4">
      <c r="A2627" t="s">
        <v>5260</v>
      </c>
      <c r="B2627" t="s">
        <v>5261</v>
      </c>
      <c r="C2627" s="112">
        <v>43627</v>
      </c>
      <c r="D2627" t="s">
        <v>3818</v>
      </c>
    </row>
    <row r="2628" spans="1:4">
      <c r="A2628" t="s">
        <v>5262</v>
      </c>
      <c r="B2628" t="s">
        <v>4929</v>
      </c>
      <c r="C2628" s="112">
        <v>43617</v>
      </c>
      <c r="D2628" t="s">
        <v>15</v>
      </c>
    </row>
    <row r="2629" spans="1:4">
      <c r="A2629" t="s">
        <v>5263</v>
      </c>
      <c r="B2629" t="s">
        <v>3488</v>
      </c>
      <c r="C2629" s="112">
        <v>43626</v>
      </c>
      <c r="D2629" t="s">
        <v>4985</v>
      </c>
    </row>
    <row r="2630" spans="1:4">
      <c r="A2630" t="s">
        <v>5264</v>
      </c>
      <c r="B2630" t="s">
        <v>5265</v>
      </c>
      <c r="C2630" s="112">
        <v>43626</v>
      </c>
      <c r="D2630" t="s">
        <v>113</v>
      </c>
    </row>
    <row r="2631" spans="1:4">
      <c r="A2631" t="s">
        <v>5266</v>
      </c>
      <c r="B2631" t="s">
        <v>5267</v>
      </c>
      <c r="C2631" s="112">
        <v>43626</v>
      </c>
      <c r="D2631" t="s">
        <v>4985</v>
      </c>
    </row>
    <row r="2632" spans="1:4">
      <c r="A2632" t="s">
        <v>5268</v>
      </c>
      <c r="B2632" t="s">
        <v>5269</v>
      </c>
      <c r="C2632" s="112">
        <v>43626</v>
      </c>
      <c r="D2632" t="s">
        <v>4985</v>
      </c>
    </row>
    <row r="2633" spans="1:4">
      <c r="A2633" t="s">
        <v>5270</v>
      </c>
      <c r="B2633" t="s">
        <v>5271</v>
      </c>
      <c r="C2633" s="112">
        <v>43626</v>
      </c>
      <c r="D2633" t="s">
        <v>3240</v>
      </c>
    </row>
    <row r="2634" spans="1:4">
      <c r="A2634" t="s">
        <v>5272</v>
      </c>
      <c r="B2634" t="s">
        <v>5273</v>
      </c>
      <c r="C2634" s="112">
        <v>43628</v>
      </c>
      <c r="D2634" t="s">
        <v>3818</v>
      </c>
    </row>
    <row r="2635" spans="1:4">
      <c r="A2635" t="s">
        <v>5274</v>
      </c>
      <c r="B2635" t="s">
        <v>5275</v>
      </c>
      <c r="C2635" s="112">
        <v>43628</v>
      </c>
      <c r="D2635" t="s">
        <v>3818</v>
      </c>
    </row>
    <row r="2636" spans="1:4">
      <c r="A2636" t="s">
        <v>5276</v>
      </c>
      <c r="B2636" t="s">
        <v>5277</v>
      </c>
      <c r="C2636" s="112">
        <v>43624</v>
      </c>
      <c r="D2636" t="s">
        <v>4985</v>
      </c>
    </row>
    <row r="2637" spans="1:4">
      <c r="A2637" t="s">
        <v>5278</v>
      </c>
      <c r="B2637" t="s">
        <v>1106</v>
      </c>
      <c r="C2637" s="112">
        <v>43626</v>
      </c>
      <c r="D2637" t="s">
        <v>209</v>
      </c>
    </row>
    <row r="2638" spans="1:4">
      <c r="A2638" t="s">
        <v>5279</v>
      </c>
      <c r="B2638" t="s">
        <v>5280</v>
      </c>
      <c r="C2638" s="112">
        <v>43627</v>
      </c>
      <c r="D2638" t="s">
        <v>3818</v>
      </c>
    </row>
    <row r="2639" spans="1:4">
      <c r="A2639" t="s">
        <v>5281</v>
      </c>
      <c r="B2639" t="s">
        <v>5282</v>
      </c>
      <c r="C2639" s="112">
        <v>43627</v>
      </c>
      <c r="D2639" t="s">
        <v>3818</v>
      </c>
    </row>
    <row r="2640" spans="1:4">
      <c r="A2640" t="s">
        <v>5283</v>
      </c>
      <c r="B2640" t="s">
        <v>4083</v>
      </c>
      <c r="C2640" s="112">
        <v>43627</v>
      </c>
      <c r="D2640" t="s">
        <v>3818</v>
      </c>
    </row>
    <row r="2641" spans="1:4">
      <c r="A2641" t="s">
        <v>5284</v>
      </c>
      <c r="B2641" t="s">
        <v>5285</v>
      </c>
      <c r="C2641" s="112">
        <v>43627</v>
      </c>
      <c r="D2641" t="s">
        <v>4985</v>
      </c>
    </row>
    <row r="2642" spans="1:4">
      <c r="A2642" t="s">
        <v>5286</v>
      </c>
      <c r="B2642" t="s">
        <v>2890</v>
      </c>
      <c r="C2642" s="112">
        <v>43627</v>
      </c>
      <c r="D2642" t="s">
        <v>4985</v>
      </c>
    </row>
    <row r="2643" spans="1:4">
      <c r="A2643" t="s">
        <v>5287</v>
      </c>
      <c r="B2643" t="s">
        <v>5288</v>
      </c>
      <c r="C2643" s="112">
        <v>43630</v>
      </c>
      <c r="D2643" t="s">
        <v>4985</v>
      </c>
    </row>
    <row r="2644" spans="1:4">
      <c r="A2644" t="s">
        <v>5289</v>
      </c>
      <c r="B2644" t="s">
        <v>5290</v>
      </c>
      <c r="C2644" s="112">
        <v>43630</v>
      </c>
      <c r="D2644" t="s">
        <v>4985</v>
      </c>
    </row>
    <row r="2645" spans="1:4">
      <c r="A2645" t="s">
        <v>5291</v>
      </c>
      <c r="B2645" t="s">
        <v>5292</v>
      </c>
      <c r="C2645" s="112">
        <v>43630</v>
      </c>
      <c r="D2645" t="s">
        <v>3818</v>
      </c>
    </row>
    <row r="2646" spans="1:4">
      <c r="A2646" t="s">
        <v>5293</v>
      </c>
      <c r="B2646" t="s">
        <v>5294</v>
      </c>
      <c r="C2646" s="112">
        <v>43629</v>
      </c>
      <c r="D2646" t="s">
        <v>113</v>
      </c>
    </row>
    <row r="2647" spans="1:4">
      <c r="A2647" t="s">
        <v>5295</v>
      </c>
      <c r="B2647" t="s">
        <v>5296</v>
      </c>
      <c r="C2647" s="112">
        <v>43633</v>
      </c>
      <c r="D2647" t="s">
        <v>3818</v>
      </c>
    </row>
    <row r="2648" spans="1:4">
      <c r="A2648" t="s">
        <v>5297</v>
      </c>
      <c r="B2648" t="s">
        <v>5298</v>
      </c>
      <c r="C2648" s="112">
        <v>43633</v>
      </c>
      <c r="D2648" t="s">
        <v>3818</v>
      </c>
    </row>
    <row r="2649" spans="1:4">
      <c r="A2649" t="s">
        <v>5299</v>
      </c>
      <c r="B2649" t="s">
        <v>5300</v>
      </c>
      <c r="C2649" s="112">
        <v>43633</v>
      </c>
      <c r="D2649" t="s">
        <v>3818</v>
      </c>
    </row>
  </sheetData>
  <autoFilter ref="A1:I15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MT-BASE+PROMOTION</vt:lpstr>
      <vt:lpstr>MT-BASE+PROMOTION-ky</vt:lpstr>
      <vt:lpstr>Sell in North</vt:lpstr>
      <vt:lpstr>Ds nhan vien</vt:lpstr>
      <vt:lpstr>'MT-BASE+PROMOTION'!Print_Area</vt:lpstr>
      <vt:lpstr>'MT-BASE+PROMOTION-ky'!Print_Area</vt:lpstr>
      <vt:lpstr>'MT-BASE+PROMOTION'!Print_Titles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2019-06-26T06:51:55Z</cp:lastPrinted>
  <dcterms:created xsi:type="dcterms:W3CDTF">2012-12-13T09:34:20Z</dcterms:created>
  <dcterms:modified xsi:type="dcterms:W3CDTF">2019-06-26T06:51:58Z</dcterms:modified>
</cp:coreProperties>
</file>